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Geosphere\Editing\unassigned\Evans_2573\1-supplemental\"/>
    </mc:Choice>
  </mc:AlternateContent>
  <xr:revisionPtr revIDLastSave="0" documentId="13_ncr:1_{8ED90F3F-46FF-425C-A491-AA8E0A3A3680}" xr6:coauthVersionLast="47" xr6:coauthVersionMax="47" xr10:uidLastSave="{00000000-0000-0000-0000-000000000000}"/>
  <bookViews>
    <workbookView xWindow="4875" yWindow="3900" windowWidth="31125" windowHeight="15345" tabRatio="500" xr2:uid="{00000000-000D-0000-FFFF-FFFF00000000}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Sheet1!$A$1:$Y$559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5" i="1" l="1"/>
  <c r="S85" i="1"/>
  <c r="T85" i="1"/>
  <c r="V85" i="1"/>
  <c r="U85" i="1"/>
  <c r="W85" i="1"/>
  <c r="X85" i="1"/>
  <c r="U111" i="1"/>
  <c r="U110" i="1"/>
  <c r="U109" i="1"/>
  <c r="U314" i="1"/>
  <c r="W314" i="1"/>
  <c r="T314" i="1"/>
  <c r="V314" i="1"/>
  <c r="W146" i="1"/>
  <c r="T146" i="1"/>
  <c r="V146" i="1"/>
  <c r="S27" i="1"/>
  <c r="R11" i="1"/>
  <c r="S11" i="1"/>
  <c r="S9" i="1"/>
  <c r="U270" i="1"/>
  <c r="W270" i="1"/>
  <c r="T270" i="1"/>
  <c r="V270" i="1"/>
  <c r="S270" i="1"/>
  <c r="R270" i="1"/>
  <c r="U313" i="1"/>
  <c r="W313" i="1"/>
  <c r="T313" i="1"/>
  <c r="V313" i="1"/>
  <c r="S313" i="1"/>
  <c r="R313" i="1"/>
  <c r="U312" i="1"/>
  <c r="W312" i="1"/>
  <c r="T312" i="1"/>
  <c r="V312" i="1"/>
  <c r="S312" i="1"/>
  <c r="R312" i="1"/>
  <c r="X146" i="1"/>
  <c r="X314" i="1"/>
  <c r="X312" i="1"/>
  <c r="X313" i="1"/>
  <c r="X270" i="1"/>
  <c r="U392" i="1"/>
  <c r="W392" i="1"/>
  <c r="T392" i="1"/>
  <c r="V392" i="1"/>
  <c r="S392" i="1"/>
  <c r="R392" i="1"/>
  <c r="U390" i="1"/>
  <c r="W390" i="1"/>
  <c r="T390" i="1"/>
  <c r="V390" i="1"/>
  <c r="S390" i="1"/>
  <c r="R390" i="1"/>
  <c r="U311" i="1"/>
  <c r="W311" i="1"/>
  <c r="T311" i="1"/>
  <c r="V311" i="1"/>
  <c r="S311" i="1"/>
  <c r="R311" i="1"/>
  <c r="U310" i="1"/>
  <c r="W310" i="1"/>
  <c r="T310" i="1"/>
  <c r="V310" i="1"/>
  <c r="S310" i="1"/>
  <c r="R310" i="1"/>
  <c r="X310" i="1"/>
  <c r="X390" i="1"/>
  <c r="X392" i="1"/>
  <c r="X311" i="1"/>
  <c r="U348" i="1"/>
  <c r="W348" i="1"/>
  <c r="T348" i="1"/>
  <c r="V348" i="1"/>
  <c r="S348" i="1"/>
  <c r="R348" i="1"/>
  <c r="U309" i="1"/>
  <c r="W309" i="1"/>
  <c r="T309" i="1"/>
  <c r="V309" i="1"/>
  <c r="S309" i="1"/>
  <c r="R309" i="1"/>
  <c r="U305" i="1"/>
  <c r="W305" i="1"/>
  <c r="T305" i="1"/>
  <c r="V305" i="1"/>
  <c r="S305" i="1"/>
  <c r="R305" i="1"/>
  <c r="U304" i="1"/>
  <c r="W304" i="1"/>
  <c r="T304" i="1"/>
  <c r="V304" i="1"/>
  <c r="S304" i="1"/>
  <c r="R304" i="1"/>
  <c r="U233" i="1"/>
  <c r="W233" i="1"/>
  <c r="T233" i="1"/>
  <c r="V233" i="1"/>
  <c r="S233" i="1"/>
  <c r="R233" i="1"/>
  <c r="U267" i="1"/>
  <c r="W267" i="1"/>
  <c r="T267" i="1"/>
  <c r="V267" i="1"/>
  <c r="S267" i="1"/>
  <c r="R267" i="1"/>
  <c r="U307" i="1"/>
  <c r="W307" i="1"/>
  <c r="T307" i="1"/>
  <c r="V307" i="1"/>
  <c r="S307" i="1"/>
  <c r="R307" i="1"/>
  <c r="U306" i="1"/>
  <c r="W306" i="1"/>
  <c r="T306" i="1"/>
  <c r="V306" i="1"/>
  <c r="S306" i="1"/>
  <c r="R306" i="1"/>
  <c r="U254" i="1"/>
  <c r="W254" i="1"/>
  <c r="T254" i="1"/>
  <c r="V254" i="1"/>
  <c r="S254" i="1"/>
  <c r="R254" i="1"/>
  <c r="U253" i="1"/>
  <c r="W253" i="1"/>
  <c r="T253" i="1"/>
  <c r="V253" i="1"/>
  <c r="S253" i="1"/>
  <c r="R253" i="1"/>
  <c r="U252" i="1"/>
  <c r="W252" i="1"/>
  <c r="T252" i="1"/>
  <c r="V252" i="1"/>
  <c r="S252" i="1"/>
  <c r="R252" i="1"/>
  <c r="U251" i="1"/>
  <c r="W251" i="1"/>
  <c r="T251" i="1"/>
  <c r="V251" i="1"/>
  <c r="S251" i="1"/>
  <c r="R251" i="1"/>
  <c r="X348" i="1"/>
  <c r="X307" i="1"/>
  <c r="X305" i="1"/>
  <c r="X309" i="1"/>
  <c r="X251" i="1"/>
  <c r="X252" i="1"/>
  <c r="X306" i="1"/>
  <c r="X304" i="1"/>
  <c r="X233" i="1"/>
  <c r="X254" i="1"/>
  <c r="X267" i="1"/>
  <c r="X253" i="1"/>
  <c r="U197" i="1"/>
  <c r="W197" i="1"/>
  <c r="T197" i="1"/>
  <c r="V197" i="1"/>
  <c r="S197" i="1"/>
  <c r="R197" i="1"/>
  <c r="U163" i="1"/>
  <c r="W163" i="1"/>
  <c r="T163" i="1"/>
  <c r="V163" i="1"/>
  <c r="S163" i="1"/>
  <c r="R163" i="1"/>
  <c r="U236" i="1"/>
  <c r="W236" i="1"/>
  <c r="T236" i="1"/>
  <c r="V236" i="1"/>
  <c r="S236" i="1"/>
  <c r="R236" i="1"/>
  <c r="U193" i="1"/>
  <c r="W193" i="1"/>
  <c r="T193" i="1"/>
  <c r="V193" i="1"/>
  <c r="S193" i="1"/>
  <c r="R193" i="1"/>
  <c r="U188" i="1"/>
  <c r="W188" i="1"/>
  <c r="T188" i="1"/>
  <c r="V188" i="1"/>
  <c r="S188" i="1"/>
  <c r="R188" i="1"/>
  <c r="U198" i="1"/>
  <c r="W198" i="1"/>
  <c r="T198" i="1"/>
  <c r="V198" i="1"/>
  <c r="S198" i="1"/>
  <c r="R198" i="1"/>
  <c r="U107" i="1"/>
  <c r="W107" i="1"/>
  <c r="T107" i="1"/>
  <c r="V107" i="1"/>
  <c r="S107" i="1"/>
  <c r="R107" i="1"/>
  <c r="U106" i="1"/>
  <c r="W106" i="1"/>
  <c r="T106" i="1"/>
  <c r="V106" i="1"/>
  <c r="S106" i="1"/>
  <c r="R106" i="1"/>
  <c r="U161" i="1"/>
  <c r="W161" i="1"/>
  <c r="T161" i="1"/>
  <c r="V161" i="1"/>
  <c r="S161" i="1"/>
  <c r="R161" i="1"/>
  <c r="U133" i="1"/>
  <c r="W133" i="1"/>
  <c r="T133" i="1"/>
  <c r="V133" i="1"/>
  <c r="S133" i="1"/>
  <c r="R133" i="1"/>
  <c r="U159" i="1"/>
  <c r="W159" i="1"/>
  <c r="T159" i="1"/>
  <c r="V159" i="1"/>
  <c r="S159" i="1"/>
  <c r="R159" i="1"/>
  <c r="U130" i="1"/>
  <c r="W130" i="1"/>
  <c r="T130" i="1"/>
  <c r="V130" i="1"/>
  <c r="S130" i="1"/>
  <c r="R130" i="1"/>
  <c r="U158" i="1"/>
  <c r="W158" i="1"/>
  <c r="T158" i="1"/>
  <c r="V158" i="1"/>
  <c r="S158" i="1"/>
  <c r="R158" i="1"/>
  <c r="U126" i="1"/>
  <c r="W126" i="1"/>
  <c r="T126" i="1"/>
  <c r="V126" i="1"/>
  <c r="S126" i="1"/>
  <c r="R126" i="1"/>
  <c r="U123" i="1"/>
  <c r="W123" i="1"/>
  <c r="T123" i="1"/>
  <c r="V123" i="1"/>
  <c r="S123" i="1"/>
  <c r="R123" i="1"/>
  <c r="U97" i="1"/>
  <c r="W97" i="1"/>
  <c r="T97" i="1"/>
  <c r="V97" i="1"/>
  <c r="S97" i="1"/>
  <c r="R97" i="1"/>
  <c r="U96" i="1"/>
  <c r="W96" i="1"/>
  <c r="T96" i="1"/>
  <c r="V96" i="1"/>
  <c r="S96" i="1"/>
  <c r="R96" i="1"/>
  <c r="U122" i="1"/>
  <c r="W122" i="1"/>
  <c r="T122" i="1"/>
  <c r="V122" i="1"/>
  <c r="S122" i="1"/>
  <c r="R122" i="1"/>
  <c r="U95" i="1"/>
  <c r="W95" i="1"/>
  <c r="T95" i="1"/>
  <c r="V95" i="1"/>
  <c r="S95" i="1"/>
  <c r="R95" i="1"/>
  <c r="U94" i="1"/>
  <c r="W94" i="1"/>
  <c r="T94" i="1"/>
  <c r="V94" i="1"/>
  <c r="S94" i="1"/>
  <c r="R94" i="1"/>
  <c r="U121" i="1"/>
  <c r="W121" i="1"/>
  <c r="T121" i="1"/>
  <c r="V121" i="1"/>
  <c r="S121" i="1"/>
  <c r="R121" i="1"/>
  <c r="U92" i="1"/>
  <c r="W92" i="1"/>
  <c r="T92" i="1"/>
  <c r="V92" i="1"/>
  <c r="S92" i="1"/>
  <c r="R92" i="1"/>
  <c r="U120" i="1"/>
  <c r="W120" i="1"/>
  <c r="T120" i="1"/>
  <c r="V120" i="1"/>
  <c r="S120" i="1"/>
  <c r="R120" i="1"/>
  <c r="U88" i="1"/>
  <c r="W88" i="1"/>
  <c r="T88" i="1"/>
  <c r="V88" i="1"/>
  <c r="S88" i="1"/>
  <c r="R88" i="1"/>
  <c r="X159" i="1"/>
  <c r="X95" i="1"/>
  <c r="X126" i="1"/>
  <c r="X198" i="1"/>
  <c r="X236" i="1"/>
  <c r="X121" i="1"/>
  <c r="X107" i="1"/>
  <c r="X96" i="1"/>
  <c r="X197" i="1"/>
  <c r="X88" i="1"/>
  <c r="X193" i="1"/>
  <c r="X163" i="1"/>
  <c r="X161" i="1"/>
  <c r="X94" i="1"/>
  <c r="X130" i="1"/>
  <c r="X188" i="1"/>
  <c r="X133" i="1"/>
  <c r="X123" i="1"/>
  <c r="X106" i="1"/>
  <c r="X158" i="1"/>
  <c r="X120" i="1"/>
  <c r="X122" i="1"/>
  <c r="X92" i="1"/>
  <c r="X97" i="1"/>
  <c r="U271" i="1"/>
  <c r="W271" i="1"/>
  <c r="T271" i="1"/>
  <c r="V271" i="1"/>
  <c r="S271" i="1"/>
  <c r="R271" i="1"/>
  <c r="U315" i="1"/>
  <c r="W315" i="1"/>
  <c r="T315" i="1"/>
  <c r="V315" i="1"/>
  <c r="S315" i="1"/>
  <c r="R315" i="1"/>
  <c r="U269" i="1"/>
  <c r="W269" i="1"/>
  <c r="T269" i="1"/>
  <c r="V269" i="1"/>
  <c r="S269" i="1"/>
  <c r="R269" i="1"/>
  <c r="U349" i="1"/>
  <c r="W349" i="1"/>
  <c r="T349" i="1"/>
  <c r="V349" i="1"/>
  <c r="S349" i="1"/>
  <c r="R349" i="1"/>
  <c r="X315" i="1"/>
  <c r="X271" i="1"/>
  <c r="X349" i="1"/>
  <c r="X269" i="1"/>
  <c r="U204" i="1"/>
  <c r="W204" i="1"/>
  <c r="T204" i="1"/>
  <c r="V204" i="1"/>
  <c r="S204" i="1"/>
  <c r="R204" i="1"/>
  <c r="U203" i="1"/>
  <c r="W203" i="1"/>
  <c r="T203" i="1"/>
  <c r="V203" i="1"/>
  <c r="S203" i="1"/>
  <c r="R203" i="1"/>
  <c r="U202" i="1"/>
  <c r="W202" i="1"/>
  <c r="T202" i="1"/>
  <c r="V202" i="1"/>
  <c r="U144" i="1"/>
  <c r="W144" i="1"/>
  <c r="T144" i="1"/>
  <c r="V144" i="1"/>
  <c r="S144" i="1"/>
  <c r="R144" i="1"/>
  <c r="U199" i="1"/>
  <c r="W199" i="1"/>
  <c r="T199" i="1"/>
  <c r="V199" i="1"/>
  <c r="S199" i="1"/>
  <c r="R199" i="1"/>
  <c r="U141" i="1"/>
  <c r="W141" i="1"/>
  <c r="T141" i="1"/>
  <c r="V141" i="1"/>
  <c r="S141" i="1"/>
  <c r="R141" i="1"/>
  <c r="U140" i="1"/>
  <c r="W140" i="1"/>
  <c r="T140" i="1"/>
  <c r="V140" i="1"/>
  <c r="S140" i="1"/>
  <c r="R140" i="1"/>
  <c r="U84" i="1"/>
  <c r="W84" i="1"/>
  <c r="T84" i="1"/>
  <c r="V84" i="1"/>
  <c r="S84" i="1"/>
  <c r="R84" i="1"/>
  <c r="U83" i="1"/>
  <c r="W83" i="1"/>
  <c r="T83" i="1"/>
  <c r="V83" i="1"/>
  <c r="S83" i="1"/>
  <c r="R83" i="1"/>
  <c r="U194" i="1"/>
  <c r="W194" i="1"/>
  <c r="T194" i="1"/>
  <c r="V194" i="1"/>
  <c r="S194" i="1"/>
  <c r="R194" i="1"/>
  <c r="U234" i="1"/>
  <c r="W234" i="1"/>
  <c r="T234" i="1"/>
  <c r="V234" i="1"/>
  <c r="S234" i="1"/>
  <c r="R234" i="1"/>
  <c r="U46" i="1"/>
  <c r="W46" i="1"/>
  <c r="T46" i="1"/>
  <c r="V46" i="1"/>
  <c r="S46" i="1"/>
  <c r="R46" i="1"/>
  <c r="U82" i="1"/>
  <c r="W82" i="1"/>
  <c r="T82" i="1"/>
  <c r="V82" i="1"/>
  <c r="S82" i="1"/>
  <c r="R82" i="1"/>
  <c r="U162" i="1"/>
  <c r="W162" i="1"/>
  <c r="T162" i="1"/>
  <c r="V162" i="1"/>
  <c r="S162" i="1"/>
  <c r="R162" i="1"/>
  <c r="U190" i="1"/>
  <c r="W190" i="1"/>
  <c r="T190" i="1"/>
  <c r="V190" i="1"/>
  <c r="S190" i="1"/>
  <c r="R190" i="1"/>
  <c r="U138" i="1"/>
  <c r="W138" i="1"/>
  <c r="T138" i="1"/>
  <c r="V138" i="1"/>
  <c r="S138" i="1"/>
  <c r="R138" i="1"/>
  <c r="U81" i="1"/>
  <c r="W81" i="1"/>
  <c r="T81" i="1"/>
  <c r="V81" i="1"/>
  <c r="S81" i="1"/>
  <c r="R81" i="1"/>
  <c r="U80" i="1"/>
  <c r="W80" i="1"/>
  <c r="T80" i="1"/>
  <c r="V80" i="1"/>
  <c r="S80" i="1"/>
  <c r="R80" i="1"/>
  <c r="X203" i="1"/>
  <c r="X140" i="1"/>
  <c r="X84" i="1"/>
  <c r="X190" i="1"/>
  <c r="X234" i="1"/>
  <c r="X202" i="1"/>
  <c r="X81" i="1"/>
  <c r="X83" i="1"/>
  <c r="X199" i="1"/>
  <c r="X204" i="1"/>
  <c r="X144" i="1"/>
  <c r="X162" i="1"/>
  <c r="X141" i="1"/>
  <c r="X194" i="1"/>
  <c r="X46" i="1"/>
  <c r="X82" i="1"/>
  <c r="X80" i="1"/>
  <c r="X138" i="1"/>
  <c r="U201" i="1"/>
  <c r="W201" i="1"/>
  <c r="T201" i="1"/>
  <c r="V201" i="1"/>
  <c r="S201" i="1"/>
  <c r="R201" i="1"/>
  <c r="U200" i="1"/>
  <c r="W200" i="1"/>
  <c r="T200" i="1"/>
  <c r="V200" i="1"/>
  <c r="S200" i="1"/>
  <c r="R200" i="1"/>
  <c r="U165" i="1"/>
  <c r="W165" i="1"/>
  <c r="T165" i="1"/>
  <c r="V165" i="1"/>
  <c r="S165" i="1"/>
  <c r="R165" i="1"/>
  <c r="U164" i="1"/>
  <c r="W164" i="1"/>
  <c r="T164" i="1"/>
  <c r="V164" i="1"/>
  <c r="S164" i="1"/>
  <c r="R164" i="1"/>
  <c r="U117" i="1"/>
  <c r="W117" i="1"/>
  <c r="T117" i="1"/>
  <c r="V117" i="1"/>
  <c r="S117" i="1"/>
  <c r="R117" i="1"/>
  <c r="U116" i="1"/>
  <c r="W116" i="1"/>
  <c r="T116" i="1"/>
  <c r="V116" i="1"/>
  <c r="S116" i="1"/>
  <c r="R116" i="1"/>
  <c r="U115" i="1"/>
  <c r="W115" i="1"/>
  <c r="T115" i="1"/>
  <c r="V115" i="1"/>
  <c r="S115" i="1"/>
  <c r="R115" i="1"/>
  <c r="U114" i="1"/>
  <c r="W114" i="1"/>
  <c r="T114" i="1"/>
  <c r="V114" i="1"/>
  <c r="S114" i="1"/>
  <c r="R114" i="1"/>
  <c r="U232" i="1"/>
  <c r="W232" i="1"/>
  <c r="T232" i="1"/>
  <c r="V232" i="1"/>
  <c r="S232" i="1"/>
  <c r="R232" i="1"/>
  <c r="U191" i="1"/>
  <c r="W191" i="1"/>
  <c r="T191" i="1"/>
  <c r="V191" i="1"/>
  <c r="S191" i="1"/>
  <c r="R191" i="1"/>
  <c r="U137" i="1"/>
  <c r="W137" i="1"/>
  <c r="T137" i="1"/>
  <c r="V137" i="1"/>
  <c r="S137" i="1"/>
  <c r="R137" i="1"/>
  <c r="U189" i="1"/>
  <c r="W189" i="1"/>
  <c r="T189" i="1"/>
  <c r="V189" i="1"/>
  <c r="S189" i="1"/>
  <c r="R189" i="1"/>
  <c r="U113" i="1"/>
  <c r="W113" i="1"/>
  <c r="T113" i="1"/>
  <c r="V113" i="1"/>
  <c r="S113" i="1"/>
  <c r="R113" i="1"/>
  <c r="U108" i="1"/>
  <c r="W108" i="1"/>
  <c r="T108" i="1"/>
  <c r="V108" i="1"/>
  <c r="S108" i="1"/>
  <c r="R108" i="1"/>
  <c r="U229" i="1"/>
  <c r="W229" i="1"/>
  <c r="T229" i="1"/>
  <c r="V229" i="1"/>
  <c r="S229" i="1"/>
  <c r="R229" i="1"/>
  <c r="U228" i="1"/>
  <c r="W228" i="1"/>
  <c r="T228" i="1"/>
  <c r="V228" i="1"/>
  <c r="S228" i="1"/>
  <c r="R228" i="1"/>
  <c r="U132" i="1"/>
  <c r="W132" i="1"/>
  <c r="T132" i="1"/>
  <c r="V132" i="1"/>
  <c r="S132" i="1"/>
  <c r="R132" i="1"/>
  <c r="U131" i="1"/>
  <c r="W131" i="1"/>
  <c r="T131" i="1"/>
  <c r="V131" i="1"/>
  <c r="S131" i="1"/>
  <c r="R131" i="1"/>
  <c r="U102" i="1"/>
  <c r="W102" i="1"/>
  <c r="T102" i="1"/>
  <c r="V102" i="1"/>
  <c r="S102" i="1"/>
  <c r="R102" i="1"/>
  <c r="U101" i="1"/>
  <c r="W101" i="1"/>
  <c r="T101" i="1"/>
  <c r="V101" i="1"/>
  <c r="S101" i="1"/>
  <c r="R101" i="1"/>
  <c r="U100" i="1"/>
  <c r="W100" i="1"/>
  <c r="T100" i="1"/>
  <c r="V100" i="1"/>
  <c r="S100" i="1"/>
  <c r="R100" i="1"/>
  <c r="U99" i="1"/>
  <c r="W99" i="1"/>
  <c r="T99" i="1"/>
  <c r="V99" i="1"/>
  <c r="S99" i="1"/>
  <c r="R99" i="1"/>
  <c r="U98" i="1"/>
  <c r="W98" i="1"/>
  <c r="T98" i="1"/>
  <c r="V98" i="1"/>
  <c r="S98" i="1"/>
  <c r="R98" i="1"/>
  <c r="U124" i="1"/>
  <c r="W124" i="1"/>
  <c r="T124" i="1"/>
  <c r="V124" i="1"/>
  <c r="S124" i="1"/>
  <c r="R124" i="1"/>
  <c r="U71" i="1"/>
  <c r="W71" i="1"/>
  <c r="T71" i="1"/>
  <c r="V71" i="1"/>
  <c r="S71" i="1"/>
  <c r="R71" i="1"/>
  <c r="U249" i="1"/>
  <c r="W249" i="1"/>
  <c r="T249" i="1"/>
  <c r="V249" i="1"/>
  <c r="S249" i="1"/>
  <c r="R249" i="1"/>
  <c r="U184" i="1"/>
  <c r="W184" i="1"/>
  <c r="T184" i="1"/>
  <c r="V184" i="1"/>
  <c r="S184" i="1"/>
  <c r="R184" i="1"/>
  <c r="X71" i="1"/>
  <c r="X200" i="1"/>
  <c r="X100" i="1"/>
  <c r="X228" i="1"/>
  <c r="X201" i="1"/>
  <c r="X117" i="1"/>
  <c r="X114" i="1"/>
  <c r="X164" i="1"/>
  <c r="X165" i="1"/>
  <c r="X232" i="1"/>
  <c r="X115" i="1"/>
  <c r="X116" i="1"/>
  <c r="X249" i="1"/>
  <c r="X108" i="1"/>
  <c r="X191" i="1"/>
  <c r="X124" i="1"/>
  <c r="X113" i="1"/>
  <c r="X189" i="1"/>
  <c r="X137" i="1"/>
  <c r="X229" i="1"/>
  <c r="X132" i="1"/>
  <c r="X131" i="1"/>
  <c r="X98" i="1"/>
  <c r="X102" i="1"/>
  <c r="X99" i="1"/>
  <c r="X101" i="1"/>
  <c r="X184" i="1"/>
  <c r="U208" i="1"/>
  <c r="W208" i="1"/>
  <c r="T208" i="1"/>
  <c r="V208" i="1"/>
  <c r="S208" i="1"/>
  <c r="R208" i="1"/>
  <c r="U207" i="1"/>
  <c r="W207" i="1"/>
  <c r="T207" i="1"/>
  <c r="V207" i="1"/>
  <c r="S207" i="1"/>
  <c r="R207" i="1"/>
  <c r="U211" i="1"/>
  <c r="W211" i="1"/>
  <c r="T211" i="1"/>
  <c r="V211" i="1"/>
  <c r="S211" i="1"/>
  <c r="R211" i="1"/>
  <c r="U210" i="1"/>
  <c r="W210" i="1"/>
  <c r="T210" i="1"/>
  <c r="V210" i="1"/>
  <c r="S210" i="1"/>
  <c r="R210" i="1"/>
  <c r="U209" i="1"/>
  <c r="W209" i="1"/>
  <c r="T209" i="1"/>
  <c r="V209" i="1"/>
  <c r="S209" i="1"/>
  <c r="R209" i="1"/>
  <c r="U155" i="1"/>
  <c r="W155" i="1"/>
  <c r="T155" i="1"/>
  <c r="V155" i="1"/>
  <c r="S155" i="1"/>
  <c r="R155" i="1"/>
  <c r="U213" i="1"/>
  <c r="W213" i="1"/>
  <c r="T213" i="1"/>
  <c r="V213" i="1"/>
  <c r="S213" i="1"/>
  <c r="R213" i="1"/>
  <c r="U212" i="1"/>
  <c r="W212" i="1"/>
  <c r="T212" i="1"/>
  <c r="V212" i="1"/>
  <c r="S212" i="1"/>
  <c r="R212" i="1"/>
  <c r="U242" i="1"/>
  <c r="W242" i="1"/>
  <c r="T242" i="1"/>
  <c r="V242" i="1"/>
  <c r="S242" i="1"/>
  <c r="R242" i="1"/>
  <c r="U180" i="1"/>
  <c r="W180" i="1"/>
  <c r="T180" i="1"/>
  <c r="V180" i="1"/>
  <c r="S180" i="1"/>
  <c r="R180" i="1"/>
  <c r="U244" i="1"/>
  <c r="W244" i="1"/>
  <c r="T244" i="1"/>
  <c r="V244" i="1"/>
  <c r="S244" i="1"/>
  <c r="R244" i="1"/>
  <c r="U151" i="1"/>
  <c r="W151" i="1"/>
  <c r="T151" i="1"/>
  <c r="V151" i="1"/>
  <c r="S151" i="1"/>
  <c r="R151" i="1"/>
  <c r="U150" i="1"/>
  <c r="W150" i="1"/>
  <c r="T150" i="1"/>
  <c r="V150" i="1"/>
  <c r="S150" i="1"/>
  <c r="R150" i="1"/>
  <c r="U241" i="1"/>
  <c r="W241" i="1"/>
  <c r="T241" i="1"/>
  <c r="V241" i="1"/>
  <c r="S241" i="1"/>
  <c r="R241" i="1"/>
  <c r="U239" i="1"/>
  <c r="W239" i="1"/>
  <c r="T239" i="1"/>
  <c r="V239" i="1"/>
  <c r="S239" i="1"/>
  <c r="R239" i="1"/>
  <c r="U238" i="1"/>
  <c r="W238" i="1"/>
  <c r="T238" i="1"/>
  <c r="V238" i="1"/>
  <c r="S238" i="1"/>
  <c r="R238" i="1"/>
  <c r="U237" i="1"/>
  <c r="W237" i="1"/>
  <c r="T237" i="1"/>
  <c r="V237" i="1"/>
  <c r="S237" i="1"/>
  <c r="R237" i="1"/>
  <c r="U178" i="1"/>
  <c r="W178" i="1"/>
  <c r="T178" i="1"/>
  <c r="V178" i="1"/>
  <c r="S178" i="1"/>
  <c r="R178" i="1"/>
  <c r="U177" i="1"/>
  <c r="W177" i="1"/>
  <c r="T177" i="1"/>
  <c r="V177" i="1"/>
  <c r="S177" i="1"/>
  <c r="R177" i="1"/>
  <c r="U154" i="1"/>
  <c r="W154" i="1"/>
  <c r="T154" i="1"/>
  <c r="V154" i="1"/>
  <c r="S154" i="1"/>
  <c r="R154" i="1"/>
  <c r="U152" i="1"/>
  <c r="W152" i="1"/>
  <c r="T152" i="1"/>
  <c r="V152" i="1"/>
  <c r="S152" i="1"/>
  <c r="R152" i="1"/>
  <c r="X180" i="1"/>
  <c r="X177" i="1"/>
  <c r="X207" i="1"/>
  <c r="X244" i="1"/>
  <c r="X178" i="1"/>
  <c r="X213" i="1"/>
  <c r="X239" i="1"/>
  <c r="X242" i="1"/>
  <c r="X208" i="1"/>
  <c r="X210" i="1"/>
  <c r="X211" i="1"/>
  <c r="X151" i="1"/>
  <c r="X209" i="1"/>
  <c r="X212" i="1"/>
  <c r="X152" i="1"/>
  <c r="X237" i="1"/>
  <c r="X150" i="1"/>
  <c r="X155" i="1"/>
  <c r="X241" i="1"/>
  <c r="X154" i="1"/>
  <c r="X238" i="1"/>
  <c r="U153" i="1"/>
  <c r="W153" i="1"/>
  <c r="T153" i="1"/>
  <c r="V153" i="1"/>
  <c r="S153" i="1"/>
  <c r="R153" i="1"/>
  <c r="U176" i="1"/>
  <c r="W176" i="1"/>
  <c r="T176" i="1"/>
  <c r="V176" i="1"/>
  <c r="X176" i="1"/>
  <c r="X153" i="1"/>
  <c r="U170" i="1"/>
  <c r="W170" i="1"/>
  <c r="T170" i="1"/>
  <c r="V170" i="1"/>
  <c r="S170" i="1"/>
  <c r="R170" i="1"/>
  <c r="U145" i="1"/>
  <c r="W145" i="1"/>
  <c r="T145" i="1"/>
  <c r="V145" i="1"/>
  <c r="S145" i="1"/>
  <c r="R145" i="1"/>
  <c r="U166" i="1"/>
  <c r="W166" i="1"/>
  <c r="T166" i="1"/>
  <c r="V166" i="1"/>
  <c r="S166" i="1"/>
  <c r="R166" i="1"/>
  <c r="U205" i="1"/>
  <c r="W205" i="1"/>
  <c r="T205" i="1"/>
  <c r="V205" i="1"/>
  <c r="S205" i="1"/>
  <c r="R205" i="1"/>
  <c r="U147" i="1"/>
  <c r="W147" i="1"/>
  <c r="T147" i="1"/>
  <c r="V147" i="1"/>
  <c r="S147" i="1"/>
  <c r="R147" i="1"/>
  <c r="U143" i="1"/>
  <c r="W143" i="1"/>
  <c r="T143" i="1"/>
  <c r="V143" i="1"/>
  <c r="S143" i="1"/>
  <c r="R143" i="1"/>
  <c r="U142" i="1"/>
  <c r="W142" i="1"/>
  <c r="T142" i="1"/>
  <c r="V142" i="1"/>
  <c r="S142" i="1"/>
  <c r="R142" i="1"/>
  <c r="U139" i="1"/>
  <c r="W139" i="1"/>
  <c r="T139" i="1"/>
  <c r="V139" i="1"/>
  <c r="S139" i="1"/>
  <c r="R139" i="1"/>
  <c r="U196" i="1"/>
  <c r="W196" i="1"/>
  <c r="T196" i="1"/>
  <c r="V196" i="1"/>
  <c r="S196" i="1"/>
  <c r="R196" i="1"/>
  <c r="U195" i="1"/>
  <c r="W195" i="1"/>
  <c r="T195" i="1"/>
  <c r="V195" i="1"/>
  <c r="S195" i="1"/>
  <c r="R195" i="1"/>
  <c r="U192" i="1"/>
  <c r="W192" i="1"/>
  <c r="T192" i="1"/>
  <c r="V192" i="1"/>
  <c r="S192" i="1"/>
  <c r="R192" i="1"/>
  <c r="X166" i="1"/>
  <c r="X145" i="1"/>
  <c r="X147" i="1"/>
  <c r="X142" i="1"/>
  <c r="X170" i="1"/>
  <c r="X205" i="1"/>
  <c r="X139" i="1"/>
  <c r="X195" i="1"/>
  <c r="X143" i="1"/>
  <c r="X196" i="1"/>
  <c r="X192" i="1"/>
  <c r="U215" i="1"/>
  <c r="W215" i="1"/>
  <c r="T215" i="1"/>
  <c r="V215" i="1"/>
  <c r="S215" i="1"/>
  <c r="R215" i="1"/>
  <c r="U214" i="1"/>
  <c r="W214" i="1"/>
  <c r="T214" i="1"/>
  <c r="V214" i="1"/>
  <c r="S214" i="1"/>
  <c r="R214" i="1"/>
  <c r="U174" i="1"/>
  <c r="W174" i="1"/>
  <c r="T174" i="1"/>
  <c r="V174" i="1"/>
  <c r="S174" i="1"/>
  <c r="R174" i="1"/>
  <c r="U172" i="1"/>
  <c r="W172" i="1"/>
  <c r="T172" i="1"/>
  <c r="V172" i="1"/>
  <c r="S172" i="1"/>
  <c r="R172" i="1"/>
  <c r="U171" i="1"/>
  <c r="W171" i="1"/>
  <c r="T171" i="1"/>
  <c r="V171" i="1"/>
  <c r="S171" i="1"/>
  <c r="R171" i="1"/>
  <c r="X174" i="1"/>
  <c r="X214" i="1"/>
  <c r="X172" i="1"/>
  <c r="X215" i="1"/>
  <c r="X171" i="1"/>
  <c r="U275" i="1"/>
  <c r="W275" i="1"/>
  <c r="T275" i="1"/>
  <c r="V275" i="1"/>
  <c r="S275" i="1"/>
  <c r="R275" i="1"/>
  <c r="U277" i="1"/>
  <c r="W277" i="1"/>
  <c r="T277" i="1"/>
  <c r="V277" i="1"/>
  <c r="S277" i="1"/>
  <c r="R277" i="1"/>
  <c r="U276" i="1"/>
  <c r="W276" i="1"/>
  <c r="T276" i="1"/>
  <c r="V276" i="1"/>
  <c r="S276" i="1"/>
  <c r="R276" i="1"/>
  <c r="U256" i="1"/>
  <c r="W256" i="1"/>
  <c r="T256" i="1"/>
  <c r="V256" i="1"/>
  <c r="S256" i="1"/>
  <c r="R256" i="1"/>
  <c r="U243" i="1"/>
  <c r="W243" i="1"/>
  <c r="T243" i="1"/>
  <c r="V243" i="1"/>
  <c r="S243" i="1"/>
  <c r="R243" i="1"/>
  <c r="U274" i="1"/>
  <c r="W274" i="1"/>
  <c r="T274" i="1"/>
  <c r="V274" i="1"/>
  <c r="S274" i="1"/>
  <c r="R274" i="1"/>
  <c r="X274" i="1"/>
  <c r="X277" i="1"/>
  <c r="X243" i="1"/>
  <c r="X256" i="1"/>
  <c r="X276" i="1"/>
  <c r="X275" i="1"/>
  <c r="U379" i="1"/>
  <c r="W379" i="1"/>
  <c r="T379" i="1"/>
  <c r="V379" i="1"/>
  <c r="S379" i="1"/>
  <c r="R379" i="1"/>
  <c r="U301" i="1"/>
  <c r="W301" i="1"/>
  <c r="T301" i="1"/>
  <c r="V301" i="1"/>
  <c r="S301" i="1"/>
  <c r="R301" i="1"/>
  <c r="U224" i="1"/>
  <c r="W224" i="1"/>
  <c r="T224" i="1"/>
  <c r="V224" i="1"/>
  <c r="S224" i="1"/>
  <c r="R224" i="1"/>
  <c r="U227" i="1"/>
  <c r="W227" i="1"/>
  <c r="T227" i="1"/>
  <c r="V227" i="1"/>
  <c r="S227" i="1"/>
  <c r="R227" i="1"/>
  <c r="U375" i="1"/>
  <c r="W375" i="1"/>
  <c r="T375" i="1"/>
  <c r="V375" i="1"/>
  <c r="S375" i="1"/>
  <c r="R375" i="1"/>
  <c r="U250" i="1"/>
  <c r="W250" i="1"/>
  <c r="T250" i="1"/>
  <c r="V250" i="1"/>
  <c r="S250" i="1"/>
  <c r="R250" i="1"/>
  <c r="U343" i="1"/>
  <c r="W343" i="1"/>
  <c r="T343" i="1"/>
  <c r="V343" i="1"/>
  <c r="S343" i="1"/>
  <c r="R343" i="1"/>
  <c r="U185" i="1"/>
  <c r="W185" i="1"/>
  <c r="T185" i="1"/>
  <c r="V185" i="1"/>
  <c r="S185" i="1"/>
  <c r="R185" i="1"/>
  <c r="U223" i="1"/>
  <c r="W223" i="1"/>
  <c r="T223" i="1"/>
  <c r="V223" i="1"/>
  <c r="S223" i="1"/>
  <c r="R223" i="1"/>
  <c r="U221" i="1"/>
  <c r="W221" i="1"/>
  <c r="T221" i="1"/>
  <c r="V221" i="1"/>
  <c r="S221" i="1"/>
  <c r="R221" i="1"/>
  <c r="U263" i="1"/>
  <c r="W263" i="1"/>
  <c r="T263" i="1"/>
  <c r="V263" i="1"/>
  <c r="S263" i="1"/>
  <c r="R263" i="1"/>
  <c r="U362" i="1"/>
  <c r="W362" i="1"/>
  <c r="T362" i="1"/>
  <c r="V362" i="1"/>
  <c r="S362" i="1"/>
  <c r="R362" i="1"/>
  <c r="U361" i="1"/>
  <c r="W361" i="1"/>
  <c r="T361" i="1"/>
  <c r="V361" i="1"/>
  <c r="S361" i="1"/>
  <c r="R361" i="1"/>
  <c r="U262" i="1"/>
  <c r="W262" i="1"/>
  <c r="T262" i="1"/>
  <c r="V262" i="1"/>
  <c r="S262" i="1"/>
  <c r="R262" i="1"/>
  <c r="U218" i="1"/>
  <c r="W218" i="1"/>
  <c r="T218" i="1"/>
  <c r="V218" i="1"/>
  <c r="S218" i="1"/>
  <c r="R218" i="1"/>
  <c r="U340" i="1"/>
  <c r="W340" i="1"/>
  <c r="T340" i="1"/>
  <c r="V340" i="1"/>
  <c r="S340" i="1"/>
  <c r="R340" i="1"/>
  <c r="U360" i="1"/>
  <c r="W360" i="1"/>
  <c r="T360" i="1"/>
  <c r="V360" i="1"/>
  <c r="S360" i="1"/>
  <c r="R360" i="1"/>
  <c r="U356" i="1"/>
  <c r="W356" i="1"/>
  <c r="T356" i="1"/>
  <c r="V356" i="1"/>
  <c r="S356" i="1"/>
  <c r="R356" i="1"/>
  <c r="U339" i="1"/>
  <c r="W339" i="1"/>
  <c r="T339" i="1"/>
  <c r="V339" i="1"/>
  <c r="S339" i="1"/>
  <c r="R339" i="1"/>
  <c r="U248" i="1"/>
  <c r="W248" i="1"/>
  <c r="T248" i="1"/>
  <c r="V248" i="1"/>
  <c r="S248" i="1"/>
  <c r="R248" i="1"/>
  <c r="U336" i="1"/>
  <c r="W336" i="1"/>
  <c r="T336" i="1"/>
  <c r="V336" i="1"/>
  <c r="S336" i="1"/>
  <c r="R336" i="1"/>
  <c r="U334" i="1"/>
  <c r="W334" i="1"/>
  <c r="T334" i="1"/>
  <c r="V334" i="1"/>
  <c r="S334" i="1"/>
  <c r="R334" i="1"/>
  <c r="U333" i="1"/>
  <c r="W333" i="1"/>
  <c r="T333" i="1"/>
  <c r="V333" i="1"/>
  <c r="S333" i="1"/>
  <c r="R333" i="1"/>
  <c r="U332" i="1"/>
  <c r="W332" i="1"/>
  <c r="T332" i="1"/>
  <c r="V332" i="1"/>
  <c r="S332" i="1"/>
  <c r="R332" i="1"/>
  <c r="U331" i="1"/>
  <c r="W331" i="1"/>
  <c r="T331" i="1"/>
  <c r="V331" i="1"/>
  <c r="S331" i="1"/>
  <c r="R331" i="1"/>
  <c r="U330" i="1"/>
  <c r="W330" i="1"/>
  <c r="T330" i="1"/>
  <c r="V330" i="1"/>
  <c r="S330" i="1"/>
  <c r="R330" i="1"/>
  <c r="U261" i="1"/>
  <c r="W261" i="1"/>
  <c r="T261" i="1"/>
  <c r="V261" i="1"/>
  <c r="S261" i="1"/>
  <c r="R261" i="1"/>
  <c r="U290" i="1"/>
  <c r="W290" i="1"/>
  <c r="T290" i="1"/>
  <c r="V290" i="1"/>
  <c r="S290" i="1"/>
  <c r="R290" i="1"/>
  <c r="U289" i="1"/>
  <c r="W289" i="1"/>
  <c r="T289" i="1"/>
  <c r="V289" i="1"/>
  <c r="S289" i="1"/>
  <c r="R289" i="1"/>
  <c r="U288" i="1"/>
  <c r="W288" i="1"/>
  <c r="T288" i="1"/>
  <c r="V288" i="1"/>
  <c r="S288" i="1"/>
  <c r="R288" i="1"/>
  <c r="U287" i="1"/>
  <c r="W287" i="1"/>
  <c r="T287" i="1"/>
  <c r="V287" i="1"/>
  <c r="S287" i="1"/>
  <c r="R287" i="1"/>
  <c r="U286" i="1"/>
  <c r="W286" i="1"/>
  <c r="T286" i="1"/>
  <c r="V286" i="1"/>
  <c r="S286" i="1"/>
  <c r="R286" i="1"/>
  <c r="U285" i="1"/>
  <c r="W285" i="1"/>
  <c r="T285" i="1"/>
  <c r="V285" i="1"/>
  <c r="S285" i="1"/>
  <c r="R285" i="1"/>
  <c r="U284" i="1"/>
  <c r="W284" i="1"/>
  <c r="T284" i="1"/>
  <c r="V284" i="1"/>
  <c r="S284" i="1"/>
  <c r="R284" i="1"/>
  <c r="U283" i="1"/>
  <c r="W283" i="1"/>
  <c r="T283" i="1"/>
  <c r="V283" i="1"/>
  <c r="S283" i="1"/>
  <c r="R283" i="1"/>
  <c r="U282" i="1"/>
  <c r="W282" i="1"/>
  <c r="T282" i="1"/>
  <c r="V282" i="1"/>
  <c r="S282" i="1"/>
  <c r="R282" i="1"/>
  <c r="U281" i="1"/>
  <c r="W281" i="1"/>
  <c r="T281" i="1"/>
  <c r="V281" i="1"/>
  <c r="S281" i="1"/>
  <c r="R281" i="1"/>
  <c r="U328" i="1"/>
  <c r="W328" i="1"/>
  <c r="T328" i="1"/>
  <c r="V328" i="1"/>
  <c r="S328" i="1"/>
  <c r="R328" i="1"/>
  <c r="U327" i="1"/>
  <c r="W327" i="1"/>
  <c r="T327" i="1"/>
  <c r="V327" i="1"/>
  <c r="S327" i="1"/>
  <c r="R327" i="1"/>
  <c r="U326" i="1"/>
  <c r="W326" i="1"/>
  <c r="T326" i="1"/>
  <c r="V326" i="1"/>
  <c r="S326" i="1"/>
  <c r="R326" i="1"/>
  <c r="U324" i="1"/>
  <c r="W324" i="1"/>
  <c r="T324" i="1"/>
  <c r="V324" i="1"/>
  <c r="S324" i="1"/>
  <c r="R324" i="1"/>
  <c r="U280" i="1"/>
  <c r="W280" i="1"/>
  <c r="T280" i="1"/>
  <c r="V280" i="1"/>
  <c r="S280" i="1"/>
  <c r="R280" i="1"/>
  <c r="U247" i="1"/>
  <c r="W247" i="1"/>
  <c r="T247" i="1"/>
  <c r="V247" i="1"/>
  <c r="S247" i="1"/>
  <c r="R247" i="1"/>
  <c r="U320" i="1"/>
  <c r="W320" i="1"/>
  <c r="T320" i="1"/>
  <c r="V320" i="1"/>
  <c r="S320" i="1"/>
  <c r="R320" i="1"/>
  <c r="X280" i="1"/>
  <c r="X288" i="1"/>
  <c r="X330" i="1"/>
  <c r="X334" i="1"/>
  <c r="X356" i="1"/>
  <c r="X185" i="1"/>
  <c r="X339" i="1"/>
  <c r="X301" i="1"/>
  <c r="X379" i="1"/>
  <c r="X318" i="1"/>
  <c r="X285" i="1"/>
  <c r="X336" i="1"/>
  <c r="X218" i="1"/>
  <c r="X343" i="1"/>
  <c r="X224" i="1"/>
  <c r="X227" i="1"/>
  <c r="X326" i="1"/>
  <c r="X282" i="1"/>
  <c r="X290" i="1"/>
  <c r="X332" i="1"/>
  <c r="X221" i="1"/>
  <c r="X375" i="1"/>
  <c r="X250" i="1"/>
  <c r="X360" i="1"/>
  <c r="X361" i="1"/>
  <c r="X223" i="1"/>
  <c r="X263" i="1"/>
  <c r="X362" i="1"/>
  <c r="X320" i="1"/>
  <c r="X248" i="1"/>
  <c r="X327" i="1"/>
  <c r="X283" i="1"/>
  <c r="X287" i="1"/>
  <c r="X333" i="1"/>
  <c r="X262" i="1"/>
  <c r="X340" i="1"/>
  <c r="X328" i="1"/>
  <c r="X261" i="1"/>
  <c r="X331" i="1"/>
  <c r="X324" i="1"/>
  <c r="X284" i="1"/>
  <c r="X281" i="1"/>
  <c r="X289" i="1"/>
  <c r="X286" i="1"/>
  <c r="X247" i="1"/>
  <c r="U129" i="1"/>
  <c r="W129" i="1"/>
  <c r="T129" i="1"/>
  <c r="V129" i="1"/>
  <c r="S129" i="1"/>
  <c r="R129" i="1"/>
  <c r="U76" i="1"/>
  <c r="W76" i="1"/>
  <c r="T76" i="1"/>
  <c r="V76" i="1"/>
  <c r="S76" i="1"/>
  <c r="R76" i="1"/>
  <c r="U75" i="1"/>
  <c r="W75" i="1"/>
  <c r="T75" i="1"/>
  <c r="V75" i="1"/>
  <c r="S75" i="1"/>
  <c r="R75" i="1"/>
  <c r="U43" i="1"/>
  <c r="W43" i="1"/>
  <c r="T43" i="1"/>
  <c r="V43" i="1"/>
  <c r="S43" i="1"/>
  <c r="R43" i="1"/>
  <c r="U42" i="1"/>
  <c r="W42" i="1"/>
  <c r="T42" i="1"/>
  <c r="V42" i="1"/>
  <c r="S42" i="1"/>
  <c r="R42" i="1"/>
  <c r="U41" i="1"/>
  <c r="W41" i="1"/>
  <c r="T41" i="1"/>
  <c r="V41" i="1"/>
  <c r="S41" i="1"/>
  <c r="R41" i="1"/>
  <c r="U70" i="1"/>
  <c r="W70" i="1"/>
  <c r="T70" i="1"/>
  <c r="V70" i="1"/>
  <c r="S70" i="1"/>
  <c r="R70" i="1"/>
  <c r="U69" i="1"/>
  <c r="W69" i="1"/>
  <c r="T69" i="1"/>
  <c r="V69" i="1"/>
  <c r="S69" i="1"/>
  <c r="R69" i="1"/>
  <c r="U68" i="1"/>
  <c r="W68" i="1"/>
  <c r="T68" i="1"/>
  <c r="V68" i="1"/>
  <c r="S68" i="1"/>
  <c r="R68" i="1"/>
  <c r="U93" i="1"/>
  <c r="W93" i="1"/>
  <c r="T93" i="1"/>
  <c r="V93" i="1"/>
  <c r="S93" i="1"/>
  <c r="R93" i="1"/>
  <c r="U91" i="1"/>
  <c r="W91" i="1"/>
  <c r="T91" i="1"/>
  <c r="V91" i="1"/>
  <c r="S91" i="1"/>
  <c r="R91" i="1"/>
  <c r="U67" i="1"/>
  <c r="W67" i="1"/>
  <c r="T67" i="1"/>
  <c r="V67" i="1"/>
  <c r="S67" i="1"/>
  <c r="R67" i="1"/>
  <c r="U66" i="1"/>
  <c r="W66" i="1"/>
  <c r="T66" i="1"/>
  <c r="V66" i="1"/>
  <c r="S66" i="1"/>
  <c r="R66" i="1"/>
  <c r="U65" i="1"/>
  <c r="W65" i="1"/>
  <c r="T65" i="1"/>
  <c r="V65" i="1"/>
  <c r="S65" i="1"/>
  <c r="R65" i="1"/>
  <c r="U40" i="1"/>
  <c r="W40" i="1"/>
  <c r="T40" i="1"/>
  <c r="V40" i="1"/>
  <c r="S40" i="1"/>
  <c r="R40" i="1"/>
  <c r="U64" i="1"/>
  <c r="W64" i="1"/>
  <c r="T64" i="1"/>
  <c r="V64" i="1"/>
  <c r="S64" i="1"/>
  <c r="R64" i="1"/>
  <c r="U63" i="1"/>
  <c r="W63" i="1"/>
  <c r="T63" i="1"/>
  <c r="V63" i="1"/>
  <c r="S63" i="1"/>
  <c r="R63" i="1"/>
  <c r="X69" i="1"/>
  <c r="X43" i="1"/>
  <c r="X129" i="1"/>
  <c r="X64" i="1"/>
  <c r="X65" i="1"/>
  <c r="X93" i="1"/>
  <c r="X63" i="1"/>
  <c r="X42" i="1"/>
  <c r="X76" i="1"/>
  <c r="X70" i="1"/>
  <c r="X41" i="1"/>
  <c r="X75" i="1"/>
  <c r="X40" i="1"/>
  <c r="X91" i="1"/>
  <c r="X68" i="1"/>
  <c r="X67" i="1"/>
  <c r="X66" i="1"/>
  <c r="U372" i="1"/>
  <c r="W372" i="1"/>
  <c r="T372" i="1"/>
  <c r="V372" i="1"/>
  <c r="S372" i="1"/>
  <c r="R372" i="1"/>
  <c r="U291" i="1"/>
  <c r="W291" i="1"/>
  <c r="T291" i="1"/>
  <c r="V291" i="1"/>
  <c r="S291" i="1"/>
  <c r="R291" i="1"/>
  <c r="U344" i="1"/>
  <c r="W344" i="1"/>
  <c r="T344" i="1"/>
  <c r="V344" i="1"/>
  <c r="S344" i="1"/>
  <c r="R344" i="1"/>
  <c r="U337" i="1"/>
  <c r="W337" i="1"/>
  <c r="T337" i="1"/>
  <c r="V337" i="1"/>
  <c r="S337" i="1"/>
  <c r="R337" i="1"/>
  <c r="U335" i="1"/>
  <c r="W335" i="1"/>
  <c r="T335" i="1"/>
  <c r="V335" i="1"/>
  <c r="S335" i="1"/>
  <c r="R335" i="1"/>
  <c r="U329" i="1"/>
  <c r="W329" i="1"/>
  <c r="T329" i="1"/>
  <c r="V329" i="1"/>
  <c r="S329" i="1"/>
  <c r="R329" i="1"/>
  <c r="X335" i="1"/>
  <c r="X372" i="1"/>
  <c r="X344" i="1"/>
  <c r="X337" i="1"/>
  <c r="X291" i="1"/>
  <c r="X329" i="1"/>
  <c r="S28" i="1"/>
  <c r="R28" i="1"/>
  <c r="S26" i="1"/>
  <c r="R26" i="1"/>
  <c r="S25" i="1"/>
  <c r="R25" i="1"/>
  <c r="U79" i="1"/>
  <c r="W79" i="1"/>
  <c r="T79" i="1"/>
  <c r="V79" i="1"/>
  <c r="S79" i="1"/>
  <c r="U78" i="1"/>
  <c r="W78" i="1"/>
  <c r="T78" i="1"/>
  <c r="V78" i="1"/>
  <c r="S78" i="1"/>
  <c r="W77" i="1"/>
  <c r="T77" i="1"/>
  <c r="V77" i="1"/>
  <c r="S77" i="1"/>
  <c r="R77" i="1"/>
  <c r="S19" i="1"/>
  <c r="R19" i="1"/>
  <c r="S16" i="1"/>
  <c r="R16" i="1"/>
  <c r="S14" i="1"/>
  <c r="R14" i="1"/>
  <c r="S10" i="1"/>
  <c r="R10" i="1"/>
  <c r="S8" i="1"/>
  <c r="R8" i="1"/>
  <c r="U231" i="1"/>
  <c r="W231" i="1"/>
  <c r="T231" i="1"/>
  <c r="V231" i="1"/>
  <c r="S231" i="1"/>
  <c r="R231" i="1"/>
  <c r="U266" i="1"/>
  <c r="W266" i="1"/>
  <c r="T266" i="1"/>
  <c r="V266" i="1"/>
  <c r="S266" i="1"/>
  <c r="R266" i="1"/>
  <c r="U296" i="1"/>
  <c r="W296" i="1"/>
  <c r="T296" i="1"/>
  <c r="V296" i="1"/>
  <c r="S296" i="1"/>
  <c r="R296" i="1"/>
  <c r="U186" i="1"/>
  <c r="W186" i="1"/>
  <c r="T186" i="1"/>
  <c r="V186" i="1"/>
  <c r="S186" i="1"/>
  <c r="R186" i="1"/>
  <c r="U294" i="1"/>
  <c r="W294" i="1"/>
  <c r="T294" i="1"/>
  <c r="V294" i="1"/>
  <c r="S294" i="1"/>
  <c r="R294" i="1"/>
  <c r="U225" i="1"/>
  <c r="W225" i="1"/>
  <c r="T225" i="1"/>
  <c r="V225" i="1"/>
  <c r="S225" i="1"/>
  <c r="R225" i="1"/>
  <c r="U292" i="1"/>
  <c r="W292" i="1"/>
  <c r="T292" i="1"/>
  <c r="V292" i="1"/>
  <c r="S292" i="1"/>
  <c r="R292" i="1"/>
  <c r="U338" i="1"/>
  <c r="W338" i="1"/>
  <c r="T338" i="1"/>
  <c r="V338" i="1"/>
  <c r="S338" i="1"/>
  <c r="R338" i="1"/>
  <c r="U299" i="1"/>
  <c r="W299" i="1"/>
  <c r="T299" i="1"/>
  <c r="V299" i="1"/>
  <c r="S299" i="1"/>
  <c r="R299" i="1"/>
  <c r="U90" i="1"/>
  <c r="W90" i="1"/>
  <c r="T90" i="1"/>
  <c r="V90" i="1"/>
  <c r="S90" i="1"/>
  <c r="R90" i="1"/>
  <c r="U89" i="1"/>
  <c r="W89" i="1"/>
  <c r="T89" i="1"/>
  <c r="V89" i="1"/>
  <c r="S89" i="1"/>
  <c r="R89" i="1"/>
  <c r="X266" i="1"/>
  <c r="X78" i="1"/>
  <c r="X89" i="1"/>
  <c r="X79" i="1"/>
  <c r="X338" i="1"/>
  <c r="X296" i="1"/>
  <c r="X231" i="1"/>
  <c r="X294" i="1"/>
  <c r="X186" i="1"/>
  <c r="X225" i="1"/>
  <c r="X292" i="1"/>
  <c r="X299" i="1"/>
  <c r="X90" i="1"/>
</calcChain>
</file>

<file path=xl/sharedStrings.xml><?xml version="1.0" encoding="utf-8"?>
<sst xmlns="http://schemas.openxmlformats.org/spreadsheetml/2006/main" count="5843" uniqueCount="856">
  <si>
    <t>Location</t>
  </si>
  <si>
    <t>Latitude</t>
  </si>
  <si>
    <t>Longitude</t>
  </si>
  <si>
    <t>U</t>
  </si>
  <si>
    <t>PS</t>
  </si>
  <si>
    <t>P</t>
  </si>
  <si>
    <t>LRGNT 221</t>
  </si>
  <si>
    <t>LEVEL 613</t>
  </si>
  <si>
    <t>LEVEL 611</t>
  </si>
  <si>
    <t>180.8 to 188.1</t>
  </si>
  <si>
    <t>LEVEL 811</t>
  </si>
  <si>
    <t>125.1 to 126.1</t>
  </si>
  <si>
    <t>HROCK 311</t>
  </si>
  <si>
    <t>90.6 to 96.5</t>
  </si>
  <si>
    <t>SPRNG 122</t>
  </si>
  <si>
    <t>SPRNG 711</t>
  </si>
  <si>
    <t>SPRNG 712</t>
  </si>
  <si>
    <t>HROCK 321</t>
  </si>
  <si>
    <r>
      <t xml:space="preserve">   </t>
    </r>
    <r>
      <rPr>
        <i/>
        <sz val="9"/>
        <rFont val="Arial"/>
        <family val="2"/>
      </rPr>
      <t xml:space="preserve">Notes: Data is presented only for the fluid inclusion assemblege in each sample that provides the highest trapping pressure. </t>
    </r>
  </si>
  <si>
    <t>TIMBR 913</t>
  </si>
  <si>
    <t>TIMBR 911</t>
  </si>
  <si>
    <t>WINCH 664</t>
  </si>
  <si>
    <t>WINCH 661</t>
  </si>
  <si>
    <t xml:space="preserve">GORE 721 </t>
  </si>
  <si>
    <t>115.9 to 122.9</t>
  </si>
  <si>
    <t>YLWSP 911</t>
  </si>
  <si>
    <t>100.3 to 108.0</t>
  </si>
  <si>
    <t>TIMBR 361</t>
  </si>
  <si>
    <t>WINCH 651</t>
  </si>
  <si>
    <t>GORE 712</t>
  </si>
  <si>
    <t>215.0 to 218.9</t>
  </si>
  <si>
    <t>GORE 711</t>
  </si>
  <si>
    <t>212.3 to 218.5</t>
  </si>
  <si>
    <t>CPNBR 523</t>
  </si>
  <si>
    <t>P,U</t>
  </si>
  <si>
    <t>CPNBR 521</t>
  </si>
  <si>
    <t>GORE 731</t>
  </si>
  <si>
    <t>172.9 to 182.4</t>
  </si>
  <si>
    <t>HAYFD 517</t>
  </si>
  <si>
    <t>MFALS 531</t>
  </si>
  <si>
    <t>YLWSP 312</t>
  </si>
  <si>
    <t>202.6 to 211.6</t>
  </si>
  <si>
    <t>YLWSP 313</t>
  </si>
  <si>
    <t>BAKER 612</t>
  </si>
  <si>
    <t>70.0 to 82.0</t>
  </si>
  <si>
    <t>HAYFD 211</t>
  </si>
  <si>
    <t>92.1 to 106.5</t>
  </si>
  <si>
    <t>LRGNT 914</t>
  </si>
  <si>
    <t>LSTCY 513</t>
  </si>
  <si>
    <t>LSTCY 515</t>
  </si>
  <si>
    <t>111.0 to 120.0</t>
  </si>
  <si>
    <t>HAYFD 212</t>
  </si>
  <si>
    <t>101.0 to 102.2</t>
  </si>
  <si>
    <t>FLKRN 512</t>
  </si>
  <si>
    <t>HROCK 822</t>
  </si>
  <si>
    <t>97.4 to 97.5</t>
  </si>
  <si>
    <t>BAKER 611</t>
  </si>
  <si>
    <t>94.9 to 107.3</t>
  </si>
  <si>
    <t>LSTCY 516</t>
  </si>
  <si>
    <t>BAKER 615</t>
  </si>
  <si>
    <t>YLWSP 212</t>
  </si>
  <si>
    <t>100.1 to 106.4</t>
  </si>
  <si>
    <t>BAKER 511</t>
  </si>
  <si>
    <t>111.2 to 118.0</t>
  </si>
  <si>
    <t>CPNBR 212</t>
  </si>
  <si>
    <t>119.0 to 120.3</t>
  </si>
  <si>
    <t>ORKNY 222</t>
  </si>
  <si>
    <t>ORKNY 611</t>
  </si>
  <si>
    <t>WLFGP 212</t>
  </si>
  <si>
    <t>WLFGP 211</t>
  </si>
  <si>
    <t>ORKNY 241</t>
  </si>
  <si>
    <t>RDKNB 431</t>
  </si>
  <si>
    <t>77.4 to 90.4</t>
  </si>
  <si>
    <t>AGSTA 612</t>
  </si>
  <si>
    <t>98.2 to 112.6</t>
  </si>
  <si>
    <t>SECTR 921</t>
  </si>
  <si>
    <t>98.8 to 107.3</t>
  </si>
  <si>
    <t>AGSTA 512</t>
  </si>
  <si>
    <t>AGSTA 611</t>
  </si>
  <si>
    <t>96.5 to 102.0</t>
  </si>
  <si>
    <t>SECTR 911</t>
  </si>
  <si>
    <t>105.6 to 106.1</t>
  </si>
  <si>
    <t>COWKB 824</t>
  </si>
  <si>
    <t>102.5 to 105.3</t>
  </si>
  <si>
    <t>COWKB 825</t>
  </si>
  <si>
    <t>73.0 to 75.1</t>
  </si>
  <si>
    <t>PALTO 512</t>
  </si>
  <si>
    <t>PALTO 511</t>
  </si>
  <si>
    <t>127.9 to 134.4</t>
  </si>
  <si>
    <t>COWKB 913</t>
  </si>
  <si>
    <t>173.9 to 182.3</t>
  </si>
  <si>
    <t>COWKB 911</t>
  </si>
  <si>
    <t>RIO 913</t>
  </si>
  <si>
    <t>190.5 to 196.5</t>
  </si>
  <si>
    <t>RIO 911</t>
  </si>
  <si>
    <t>175.4 to 178.3</t>
  </si>
  <si>
    <t>BRBCH 313</t>
  </si>
  <si>
    <t>176.2 to 186.5</t>
  </si>
  <si>
    <t>FTSBT 511</t>
  </si>
  <si>
    <t>MOORE 811</t>
  </si>
  <si>
    <t>204.5 to 215.0</t>
  </si>
  <si>
    <t>p</t>
  </si>
  <si>
    <t>FTSBT 513</t>
  </si>
  <si>
    <t>FTSBT 514</t>
  </si>
  <si>
    <t>LSTCY 723</t>
  </si>
  <si>
    <t>FTSBT 721</t>
  </si>
  <si>
    <t>LSTCY 722</t>
  </si>
  <si>
    <t>SGRGV 121</t>
  </si>
  <si>
    <t>154.5 to 160.0</t>
  </si>
  <si>
    <t>SGRGV 122</t>
  </si>
  <si>
    <t>MOATS 317</t>
  </si>
  <si>
    <t>109.4 to 117.0</t>
  </si>
  <si>
    <t>MOATS 313</t>
  </si>
  <si>
    <t>FTSBT 713</t>
  </si>
  <si>
    <t>96.0 to 105.0</t>
  </si>
  <si>
    <t>MOZAR 721</t>
  </si>
  <si>
    <t>134.8 to 135.6</t>
  </si>
  <si>
    <t>MOATS 911</t>
  </si>
  <si>
    <t>FTSBT 714</t>
  </si>
  <si>
    <t>140.0 to 148.0</t>
  </si>
  <si>
    <t>FTSBT 711</t>
  </si>
  <si>
    <t>98.9 to 105.1</t>
  </si>
  <si>
    <t>DOEHL 913</t>
  </si>
  <si>
    <t>RIG 821</t>
  </si>
  <si>
    <t>SPRNG 721</t>
  </si>
  <si>
    <t>SECTR 132</t>
  </si>
  <si>
    <t>114.7 to 122.2</t>
  </si>
  <si>
    <t>RIG 252</t>
  </si>
  <si>
    <t>PEAST 111</t>
  </si>
  <si>
    <t>MEDLY 4143</t>
  </si>
  <si>
    <t>MEDLY 4141</t>
  </si>
  <si>
    <t>MEDLY 413</t>
  </si>
  <si>
    <t>167.5 to 170.0</t>
  </si>
  <si>
    <t>PEAST 113</t>
  </si>
  <si>
    <t>85.0 to 91.0</t>
  </si>
  <si>
    <t>RIG 813</t>
  </si>
  <si>
    <t>RIG 812</t>
  </si>
  <si>
    <t>MEDLY 422</t>
  </si>
  <si>
    <t>95.0 to 95.2</t>
  </si>
  <si>
    <t>RIG 221</t>
  </si>
  <si>
    <t>RIG 222A</t>
  </si>
  <si>
    <t>MEDLY 441B</t>
  </si>
  <si>
    <t>RIG 271</t>
  </si>
  <si>
    <t>118.0 to 118.3</t>
  </si>
  <si>
    <t>RIG 272</t>
  </si>
  <si>
    <t>93.8 to 96.4</t>
  </si>
  <si>
    <t>RIG 231</t>
  </si>
  <si>
    <t>102.5 to 105.0</t>
  </si>
  <si>
    <t>RIG 232</t>
  </si>
  <si>
    <t>78.1 to 79.0</t>
  </si>
  <si>
    <t>RIG 235</t>
  </si>
  <si>
    <t>97.6 to 105.0</t>
  </si>
  <si>
    <t>MEDLY 471</t>
  </si>
  <si>
    <t>MEDLY 4111</t>
  </si>
  <si>
    <t>MEDLY 4103</t>
  </si>
  <si>
    <t>135.5 to 138.0</t>
  </si>
  <si>
    <t>BURLG 123</t>
  </si>
  <si>
    <t>172.8 to 179.6</t>
  </si>
  <si>
    <t>BURLG 122</t>
  </si>
  <si>
    <t>181.9 to 184.8</t>
  </si>
  <si>
    <t>BURLG 131</t>
  </si>
  <si>
    <t>182.5 to 189.4</t>
  </si>
  <si>
    <t>MAYSV 311</t>
  </si>
  <si>
    <t>MEDLY 514</t>
  </si>
  <si>
    <t>MEDLY 515</t>
  </si>
  <si>
    <t>SPRNG 772</t>
  </si>
  <si>
    <t>182.5 to 188.3</t>
  </si>
  <si>
    <t>MAYSV 232</t>
  </si>
  <si>
    <t>PWEST 311</t>
  </si>
  <si>
    <t>111.7 to 114.0</t>
  </si>
  <si>
    <t>RIG 421</t>
  </si>
  <si>
    <t>RIG 412</t>
  </si>
  <si>
    <t>MEDLY 4161B</t>
  </si>
  <si>
    <t>MAYSV 911</t>
  </si>
  <si>
    <t>PWEST 315</t>
  </si>
  <si>
    <t>182.0 to 186.0</t>
  </si>
  <si>
    <t>SPRNG 771</t>
  </si>
  <si>
    <t xml:space="preserve">P </t>
  </si>
  <si>
    <t>MAYSV 231/233</t>
  </si>
  <si>
    <t>MAYSV 912</t>
  </si>
  <si>
    <t>PWEST 317</t>
  </si>
  <si>
    <t>169.4 to 184.5</t>
  </si>
  <si>
    <t>PWEST 314</t>
  </si>
  <si>
    <t>KEYSR 626</t>
  </si>
  <si>
    <t>ANTIO 811</t>
  </si>
  <si>
    <t>ANTIO 322</t>
  </si>
  <si>
    <t>KEYSR 212</t>
  </si>
  <si>
    <t>119.3 TO 120.2</t>
  </si>
  <si>
    <t>ANTIO 312</t>
  </si>
  <si>
    <t>128.6 to 139.1</t>
  </si>
  <si>
    <t>KEYSR 513</t>
  </si>
  <si>
    <t>75.1 to 76.8</t>
  </si>
  <si>
    <t>ANTIO 314</t>
  </si>
  <si>
    <t>GRGAP 822</t>
  </si>
  <si>
    <t>GRGAP 823</t>
  </si>
  <si>
    <t>149.0 to 158.9</t>
  </si>
  <si>
    <t>ANTIO 351</t>
  </si>
  <si>
    <t>148.1 to 165.2</t>
  </si>
  <si>
    <t>ONEGO 812</t>
  </si>
  <si>
    <t>FRANK 211</t>
  </si>
  <si>
    <t>150.8 to 158.1</t>
  </si>
  <si>
    <t>FRANK 111</t>
  </si>
  <si>
    <t>FRANK 221</t>
  </si>
  <si>
    <t>CIRCL 212</t>
  </si>
  <si>
    <t>CIRCL 241</t>
  </si>
  <si>
    <t>CIRCL 321</t>
  </si>
  <si>
    <t>CIRCL 512</t>
  </si>
  <si>
    <t>SNYMT 411</t>
  </si>
  <si>
    <t>SNYMT 311</t>
  </si>
  <si>
    <t>CIRCL 541B</t>
  </si>
  <si>
    <t>ONEGO 433</t>
  </si>
  <si>
    <t>CIRCL 232</t>
  </si>
  <si>
    <t>ONEGO 961</t>
  </si>
  <si>
    <t>158.5 to 160.5</t>
  </si>
  <si>
    <t>CIRCL 233</t>
  </si>
  <si>
    <t>CIRCL 711</t>
  </si>
  <si>
    <t>CIRCL 234</t>
  </si>
  <si>
    <t>ONEGO 423</t>
  </si>
  <si>
    <t>123.4 to 123.5</t>
  </si>
  <si>
    <t>ONEGO 925</t>
  </si>
  <si>
    <t>120.0 to 128.6</t>
  </si>
  <si>
    <t>ONEGO 931</t>
  </si>
  <si>
    <t>116.7 to 120.7</t>
  </si>
  <si>
    <t>ONEGO 941</t>
  </si>
  <si>
    <t>128.3 to 135.1</t>
  </si>
  <si>
    <t>ONEGO 97D1</t>
  </si>
  <si>
    <t>ONEGO 914</t>
  </si>
  <si>
    <t>101.9 to 109.1</t>
  </si>
  <si>
    <t>ONEGO 912</t>
  </si>
  <si>
    <t>121.5 to 129.0</t>
  </si>
  <si>
    <t>ONEGO 911</t>
  </si>
  <si>
    <t xml:space="preserve">ONEGO 932 </t>
  </si>
  <si>
    <t>130.0 TO 138.1</t>
  </si>
  <si>
    <t>ONEGO 97I1</t>
  </si>
  <si>
    <t>ONEGO 921</t>
  </si>
  <si>
    <t>104.2 to 115.8</t>
  </si>
  <si>
    <t>CUMBR 512</t>
  </si>
  <si>
    <t>ANTIO 121</t>
  </si>
  <si>
    <t>122.5 to 122.7</t>
  </si>
  <si>
    <t>WESTP 371</t>
  </si>
  <si>
    <t>WESTP 411</t>
  </si>
  <si>
    <t>KEYSR 61A1</t>
  </si>
  <si>
    <t>KEYSR 23A</t>
  </si>
  <si>
    <t>CIRCL 141</t>
  </si>
  <si>
    <t>CIRCL 621</t>
  </si>
  <si>
    <t>SPKNB 951</t>
  </si>
  <si>
    <t>SPKNB 921</t>
  </si>
  <si>
    <t>SPKNB 922</t>
  </si>
  <si>
    <t>SNYMT 211</t>
  </si>
  <si>
    <t>HOPEV 812</t>
  </si>
  <si>
    <t>HOPEV 531</t>
  </si>
  <si>
    <t>HOPEV 811</t>
  </si>
  <si>
    <t>ELKNS 611</t>
  </si>
  <si>
    <t>HARMN 711</t>
  </si>
  <si>
    <t>GG</t>
  </si>
  <si>
    <t>MI</t>
  </si>
  <si>
    <t>105.5 (LHI)</t>
  </si>
  <si>
    <t>108.6 (LHI)</t>
  </si>
  <si>
    <t>108.8 (LHI)</t>
  </si>
  <si>
    <t>88.3 (LHI)</t>
  </si>
  <si>
    <t>77.8 (LHI)</t>
  </si>
  <si>
    <t>129.8 (LHI)</t>
  </si>
  <si>
    <t>132.5 (LHI)</t>
  </si>
  <si>
    <t>109 (LHI)</t>
  </si>
  <si>
    <t>COGST 511</t>
  </si>
  <si>
    <t>170.1 - 174.6</t>
  </si>
  <si>
    <t>COGST 512</t>
  </si>
  <si>
    <t>155.7 - 162.0</t>
  </si>
  <si>
    <t>SCHLL 811</t>
  </si>
  <si>
    <t>89.3 (LHI)</t>
  </si>
  <si>
    <t>84.0 - 97.7</t>
  </si>
  <si>
    <t>BUFMI 341</t>
  </si>
  <si>
    <t>TIPTN 931</t>
  </si>
  <si>
    <t>88.1 - 102.3</t>
  </si>
  <si>
    <t>ALUMB 923</t>
  </si>
  <si>
    <t>97.1 - 105.5</t>
  </si>
  <si>
    <t>BEARK 911</t>
  </si>
  <si>
    <t>BEDFD 241</t>
  </si>
  <si>
    <t>BEDFD 661</t>
  </si>
  <si>
    <t>101.3 - 110.0</t>
  </si>
  <si>
    <t>HYNDM 611</t>
  </si>
  <si>
    <t>RSPRG 513</t>
  </si>
  <si>
    <t>114.1 (LHI)</t>
  </si>
  <si>
    <t>TIPTN 921</t>
  </si>
  <si>
    <t>119.8 (LHI)</t>
  </si>
  <si>
    <t>WITTN 71YODER Core 5635.5</t>
  </si>
  <si>
    <t>WITTN 71YODER Core 5689.8</t>
  </si>
  <si>
    <t>BHEAD 511</t>
  </si>
  <si>
    <t>KUNKL 212</t>
  </si>
  <si>
    <t>ORWIG 711</t>
  </si>
  <si>
    <t>ORWIG 713</t>
  </si>
  <si>
    <t>LEHIG 311</t>
  </si>
  <si>
    <t>NESQG 711</t>
  </si>
  <si>
    <t>POHOP 412</t>
  </si>
  <si>
    <t>PGROV 931</t>
  </si>
  <si>
    <t>SWRTA 521</t>
  </si>
  <si>
    <t>SWRTA 522</t>
  </si>
  <si>
    <t>INGAP 311</t>
  </si>
  <si>
    <t>KUNKL 311</t>
  </si>
  <si>
    <t>135.0 - 135.4</t>
  </si>
  <si>
    <t>PALMT 411</t>
  </si>
  <si>
    <t>109.0 - 109.5</t>
  </si>
  <si>
    <t>PALMT 414</t>
  </si>
  <si>
    <t>MILVL 411</t>
  </si>
  <si>
    <t>ASHLD 411</t>
  </si>
  <si>
    <t>POTTS 211</t>
  </si>
  <si>
    <t>POTTS 212</t>
  </si>
  <si>
    <t>POTTS 21F</t>
  </si>
  <si>
    <t>POTTS 511</t>
  </si>
  <si>
    <t>POTTS 512</t>
  </si>
  <si>
    <t>POTTS 513</t>
  </si>
  <si>
    <t>SHEND 61F</t>
  </si>
  <si>
    <t>SMOKN 713</t>
  </si>
  <si>
    <t>SMOKN 51F</t>
  </si>
  <si>
    <t>TREMT 711</t>
  </si>
  <si>
    <t>TREMT 911</t>
  </si>
  <si>
    <t>CHRRY 713</t>
  </si>
  <si>
    <t>BIGPL 611</t>
  </si>
  <si>
    <t>CHRRY 623</t>
  </si>
  <si>
    <t>HEDGE 611</t>
  </si>
  <si>
    <t>MDGRD 211</t>
  </si>
  <si>
    <t>BIGCT 321</t>
  </si>
  <si>
    <t>BIGCT 911</t>
  </si>
  <si>
    <t>BIGPL 411</t>
  </si>
  <si>
    <t>MDGRD 611</t>
  </si>
  <si>
    <t>MDGRD 62F</t>
  </si>
  <si>
    <t>113.9 - 132.8</t>
  </si>
  <si>
    <t>BLOOM 521</t>
  </si>
  <si>
    <t>145.2 - 150.0</t>
  </si>
  <si>
    <t>BLOOM 522</t>
  </si>
  <si>
    <t>148.0 - 153.0</t>
  </si>
  <si>
    <t>BRICK 813</t>
  </si>
  <si>
    <t>CATAS 111</t>
  </si>
  <si>
    <t>CATAS 112</t>
  </si>
  <si>
    <t>139.0 - 150.0</t>
  </si>
  <si>
    <t>CATAS 113</t>
  </si>
  <si>
    <t>FREEB 312</t>
  </si>
  <si>
    <t>153.5 - 159.5</t>
  </si>
  <si>
    <t>NUMBD 812</t>
  </si>
  <si>
    <t>154.0 - 156.3</t>
  </si>
  <si>
    <t>SHUMA 111</t>
  </si>
  <si>
    <t>121.7 - 142.5</t>
  </si>
  <si>
    <t>BLOOM 511</t>
  </si>
  <si>
    <t>240.0 - 245.0</t>
  </si>
  <si>
    <t>BLOOM 711</t>
  </si>
  <si>
    <t>186.3 - 195.5</t>
  </si>
  <si>
    <t>BRICK 111</t>
  </si>
  <si>
    <t>BRICK 711</t>
  </si>
  <si>
    <t>BRICK 712</t>
  </si>
  <si>
    <t>200.5 - 201.5</t>
  </si>
  <si>
    <t>DONAT 911</t>
  </si>
  <si>
    <t>DONAT 912</t>
  </si>
  <si>
    <t>MILVL 711</t>
  </si>
  <si>
    <t>SYBRT 112</t>
  </si>
  <si>
    <t>BVRTN 711</t>
  </si>
  <si>
    <t>BVRTN 811</t>
  </si>
  <si>
    <t>BVRTN 812</t>
  </si>
  <si>
    <t>199.0 - 201.0</t>
  </si>
  <si>
    <t>BELGV 521</t>
  </si>
  <si>
    <t>ENTRI 421</t>
  </si>
  <si>
    <t>AMARA 411</t>
  </si>
  <si>
    <t>AMARA 511</t>
  </si>
  <si>
    <t>ARTEM 612</t>
  </si>
  <si>
    <t>ARTEM 614</t>
  </si>
  <si>
    <t>CHANY 531</t>
  </si>
  <si>
    <t>142.0 - 175.0</t>
  </si>
  <si>
    <t>MENCH 311</t>
  </si>
  <si>
    <t>MENCH 34B</t>
  </si>
  <si>
    <t>114.9 - 122.5</t>
  </si>
  <si>
    <t>138.0 - 170.0</t>
  </si>
  <si>
    <t>MENCH 411</t>
  </si>
  <si>
    <t>MENCH 412</t>
  </si>
  <si>
    <t>MENCH 531</t>
  </si>
  <si>
    <t>127.8 - 138.7</t>
  </si>
  <si>
    <t>MENCH 532</t>
  </si>
  <si>
    <t>104.5 - 109.4</t>
  </si>
  <si>
    <t>MENCH 533</t>
  </si>
  <si>
    <t>NEEDM 611</t>
  </si>
  <si>
    <t>ORBIS 721</t>
  </si>
  <si>
    <t>PAWPA 812</t>
  </si>
  <si>
    <t>121.2 - 128.0</t>
  </si>
  <si>
    <t>PAWPA 813</t>
  </si>
  <si>
    <t>ARTEM 921</t>
  </si>
  <si>
    <t>132.0 - 132.5</t>
  </si>
  <si>
    <t>ARTEM 922</t>
  </si>
  <si>
    <t>145.5 - 147.1</t>
  </si>
  <si>
    <t>ARTEM 931</t>
  </si>
  <si>
    <t>CHANY 511</t>
  </si>
  <si>
    <t>168.2 - 206.0</t>
  </si>
  <si>
    <t>ENTRI 521</t>
  </si>
  <si>
    <t>118.9 - 119.5</t>
  </si>
  <si>
    <t>FLINT 832</t>
  </si>
  <si>
    <t>LRGNT 312</t>
  </si>
  <si>
    <t>96.9 - 98.6</t>
  </si>
  <si>
    <t>MTUNI 812</t>
  </si>
  <si>
    <t>100.2 (LHI)</t>
  </si>
  <si>
    <t>SAXTN 131</t>
  </si>
  <si>
    <t>107.0 - 107.3</t>
  </si>
  <si>
    <t>SPRNG 112</t>
  </si>
  <si>
    <t>180.1 - 180.2</t>
  </si>
  <si>
    <t>ENTRI 721</t>
  </si>
  <si>
    <t>HUNTD 351</t>
  </si>
  <si>
    <t>HUNTD 35A</t>
  </si>
  <si>
    <t>ALLEN 622</t>
  </si>
  <si>
    <t>CHANY 611</t>
  </si>
  <si>
    <t>EEAST 631</t>
  </si>
  <si>
    <t>ENTRI 561</t>
  </si>
  <si>
    <t>174.5 - 198.1</t>
  </si>
  <si>
    <t>HEADS 313</t>
  </si>
  <si>
    <t>HOPEW 313</t>
  </si>
  <si>
    <t>HUNTD 322</t>
  </si>
  <si>
    <t>HUNTD 351B</t>
  </si>
  <si>
    <t>182.0 - 186.8</t>
  </si>
  <si>
    <t>CLEAR 323</t>
  </si>
  <si>
    <t>CLEAR 325</t>
  </si>
  <si>
    <t>HUNTD 311</t>
  </si>
  <si>
    <t>SPRNG 511</t>
  </si>
  <si>
    <t>MARTN 412</t>
  </si>
  <si>
    <t>138.0 - 139.0</t>
  </si>
  <si>
    <t>SPRCK 321</t>
  </si>
  <si>
    <t>WILLI 112</t>
  </si>
  <si>
    <t>136.5 - 139.5</t>
  </si>
  <si>
    <t>RSPRG 422</t>
  </si>
  <si>
    <t>158.0 - 165.0</t>
  </si>
  <si>
    <t>RSPRG 423</t>
  </si>
  <si>
    <t>NEWEN 411</t>
  </si>
  <si>
    <t>BURNM 123</t>
  </si>
  <si>
    <t>BURNM 511</t>
  </si>
  <si>
    <t>134.2 - 140.1</t>
  </si>
  <si>
    <t>BURNM 513</t>
  </si>
  <si>
    <t>BURNM 515</t>
  </si>
  <si>
    <t>233.0 - 234.0</t>
  </si>
  <si>
    <t>BURNM 521</t>
  </si>
  <si>
    <t>BARRV 921</t>
  </si>
  <si>
    <t>169.3 - 171.0</t>
  </si>
  <si>
    <t>BARRV 923</t>
  </si>
  <si>
    <t>MCALE 521</t>
  </si>
  <si>
    <t>ALEXA 114</t>
  </si>
  <si>
    <t>DONAT 311</t>
  </si>
  <si>
    <t>98.6 - 128.8</t>
  </si>
  <si>
    <t>MCALE 821</t>
  </si>
  <si>
    <t>HARTL 222</t>
  </si>
  <si>
    <t>121.0 - 131.1</t>
  </si>
  <si>
    <t>WLMST 111</t>
  </si>
  <si>
    <t>WLMST 113</t>
  </si>
  <si>
    <t>CAROL 411</t>
  </si>
  <si>
    <t>136.6 - 144.2</t>
  </si>
  <si>
    <t>CAROL 921</t>
  </si>
  <si>
    <t>CHALL 821</t>
  </si>
  <si>
    <t>MADIS 212</t>
  </si>
  <si>
    <t>COBUR 211</t>
  </si>
  <si>
    <t>HARTL 611</t>
  </si>
  <si>
    <t>CHALL 423</t>
  </si>
  <si>
    <t>COBUR 121</t>
  </si>
  <si>
    <t>COBUR 112</t>
  </si>
  <si>
    <t>LOGAN 911</t>
  </si>
  <si>
    <t>SMILL 214</t>
  </si>
  <si>
    <t>LINDN 721</t>
  </si>
  <si>
    <t>178.0 - 185.7</t>
  </si>
  <si>
    <t>MILLH 125</t>
  </si>
  <si>
    <t>170.1 - 179.8</t>
  </si>
  <si>
    <t>MINGO 313</t>
  </si>
  <si>
    <t>117.9 - 126.5</t>
  </si>
  <si>
    <t>MINGO 314</t>
  </si>
  <si>
    <t>110.5 - 126.7</t>
  </si>
  <si>
    <t>MINGO 316</t>
  </si>
  <si>
    <t>SPRCK 122</t>
  </si>
  <si>
    <t>135.4 - 145.4</t>
  </si>
  <si>
    <t>SPRCK 211</t>
  </si>
  <si>
    <t>135.5 - 137.2</t>
  </si>
  <si>
    <t>SPRCK 212</t>
  </si>
  <si>
    <t>140.0 - 154.0</t>
  </si>
  <si>
    <t>TYRNE 712</t>
  </si>
  <si>
    <t>123.6 - 145.2</t>
  </si>
  <si>
    <t>LINDN 711</t>
  </si>
  <si>
    <t>174.4 - 175.0</t>
  </si>
  <si>
    <t>LINDN 713</t>
  </si>
  <si>
    <t>TYRNE 821</t>
  </si>
  <si>
    <t>133.0 - 147.7</t>
  </si>
  <si>
    <t>BELFT 921</t>
  </si>
  <si>
    <t>119.0 - 123.5</t>
  </si>
  <si>
    <t>SPRCK 312</t>
  </si>
  <si>
    <t>136.7 - 146</t>
  </si>
  <si>
    <t>109.0 - 140.5</t>
  </si>
  <si>
    <t>131.0 - 168.0</t>
  </si>
  <si>
    <t>MILLH 222</t>
  </si>
  <si>
    <t>JULIA 323</t>
  </si>
  <si>
    <t>91.7 - 123.2</t>
  </si>
  <si>
    <t>JULIA 324</t>
  </si>
  <si>
    <t>138.3 - 153.0</t>
  </si>
  <si>
    <t>JULIA 325</t>
  </si>
  <si>
    <t>BELFT 822</t>
  </si>
  <si>
    <t>140.2 - 144.0</t>
  </si>
  <si>
    <t>BELFT 841</t>
  </si>
  <si>
    <t>140.1 - 168.0</t>
  </si>
  <si>
    <t>BLAIR 321</t>
  </si>
  <si>
    <t>AWICK 911</t>
  </si>
  <si>
    <t>DANIL 922</t>
  </si>
  <si>
    <t>MDLBG 431</t>
  </si>
  <si>
    <t>176.4 - 184.7</t>
  </si>
  <si>
    <t>SUNBY 111</t>
  </si>
  <si>
    <t>135.0 - 147.3</t>
  </si>
  <si>
    <t>SUNBY 112</t>
  </si>
  <si>
    <t>224.1 - 225.3</t>
  </si>
  <si>
    <t>SUNBY 311</t>
  </si>
  <si>
    <t>TREVR 411</t>
  </si>
  <si>
    <t>197.3 - 211.4</t>
  </si>
  <si>
    <t>BRTCB 6101</t>
  </si>
  <si>
    <t>FREEB 911</t>
  </si>
  <si>
    <t>219.0 - 229.9</t>
  </si>
  <si>
    <t>MCCOY 511</t>
  </si>
  <si>
    <t>MDLBG 411</t>
  </si>
  <si>
    <t>219.2 - 223.4</t>
  </si>
  <si>
    <t>MDLBG 73F</t>
  </si>
  <si>
    <t>186.8 - 212.0</t>
  </si>
  <si>
    <t>NEWTN 721</t>
  </si>
  <si>
    <t>NEWTN 72BILGER Core 1</t>
  </si>
  <si>
    <t>195.0 - 210.0</t>
  </si>
  <si>
    <t>NEWTN 72BILGER Core 9</t>
  </si>
  <si>
    <t>RICHF 313</t>
  </si>
  <si>
    <t>229.6 - 236.5</t>
  </si>
  <si>
    <t>FREEB 821</t>
  </si>
  <si>
    <t>200.0 - 209.4</t>
  </si>
  <si>
    <t>NEWTN 311</t>
  </si>
  <si>
    <t>RICHF 321</t>
  </si>
  <si>
    <t>185.0 - 198.9</t>
  </si>
  <si>
    <t>LEWIS 523</t>
  </si>
  <si>
    <t>141.7 - 151.2</t>
  </si>
  <si>
    <t>AWICK 213</t>
  </si>
  <si>
    <t>166.7 - 168.8</t>
  </si>
  <si>
    <t>FREEB 631</t>
  </si>
  <si>
    <t>112.0 - 130.0</t>
  </si>
  <si>
    <t>FREEB 632</t>
  </si>
  <si>
    <t>123.4 - 137.7</t>
  </si>
  <si>
    <t>FREEB 811</t>
  </si>
  <si>
    <t>FREEB 812</t>
  </si>
  <si>
    <t>117.8 - 139.3</t>
  </si>
  <si>
    <t>MCLUR 811</t>
  </si>
  <si>
    <t>152.2 - 160.2</t>
  </si>
  <si>
    <t>MFLTN 912</t>
  </si>
  <si>
    <t>MCLUR 421</t>
  </si>
  <si>
    <t>MCVEY 512</t>
  </si>
  <si>
    <t>MCVEY 514</t>
  </si>
  <si>
    <t>176.9 - 186.7</t>
  </si>
  <si>
    <t>SHDGP 111</t>
  </si>
  <si>
    <t>MIFFL 713</t>
  </si>
  <si>
    <t>MIFFL 715</t>
  </si>
  <si>
    <t>MIFLB 813</t>
  </si>
  <si>
    <t>163.9 - 164.4</t>
  </si>
  <si>
    <t>ALLEN 921</t>
  </si>
  <si>
    <t>BURNM 813</t>
  </si>
  <si>
    <t>135.6 - 140.1</t>
  </si>
  <si>
    <t>BLOOM 721</t>
  </si>
  <si>
    <t>130.0 -138.0</t>
  </si>
  <si>
    <t>MIFFL 511</t>
  </si>
  <si>
    <t>126.5 - 129.0</t>
  </si>
  <si>
    <t>MTUNI 912</t>
  </si>
  <si>
    <t>108.1 - 119.0</t>
  </si>
  <si>
    <t>BARRV 612</t>
  </si>
  <si>
    <t>DANIL 111</t>
  </si>
  <si>
    <t>123.5 - 138.8</t>
  </si>
  <si>
    <t>DANIL 112</t>
  </si>
  <si>
    <t>WEIKR 211</t>
  </si>
  <si>
    <t>WEIKR 421</t>
  </si>
  <si>
    <t>ALLEN 931</t>
  </si>
  <si>
    <t>171.2 - 179.8</t>
  </si>
  <si>
    <t>BVRTN 211</t>
  </si>
  <si>
    <t>144.0 - 147.0</t>
  </si>
  <si>
    <t>BARRV 811</t>
  </si>
  <si>
    <t>BELVL 621</t>
  </si>
  <si>
    <t>184.3 - 186.6</t>
  </si>
  <si>
    <t>BELVL 622</t>
  </si>
  <si>
    <t>157.8 - 166.9</t>
  </si>
  <si>
    <t>HOPEW 741</t>
  </si>
  <si>
    <t>HYNDM 212</t>
  </si>
  <si>
    <t>MARTN 431A</t>
  </si>
  <si>
    <t>BUFMI 423</t>
  </si>
  <si>
    <t>EWEST 9101</t>
  </si>
  <si>
    <t>199.0 - 202.0</t>
  </si>
  <si>
    <t>HOPEW 511</t>
  </si>
  <si>
    <t xml:space="preserve">LYKNS 511 </t>
  </si>
  <si>
    <t>170.0 - 180.2</t>
  </si>
  <si>
    <t>HALFX 411</t>
  </si>
  <si>
    <t>225.0 - 232.4</t>
  </si>
  <si>
    <t>KLING 711</t>
  </si>
  <si>
    <t>151.1 - 159.2</t>
  </si>
  <si>
    <t>NWPRT 312</t>
  </si>
  <si>
    <t>PILLO 111</t>
  </si>
  <si>
    <t>PILLO 114</t>
  </si>
  <si>
    <t>171.2 - 174.6</t>
  </si>
  <si>
    <t>RICHF 911</t>
  </si>
  <si>
    <t>102.0 - 107.4</t>
  </si>
  <si>
    <t>VALLY 612</t>
  </si>
  <si>
    <t>106.3 - 127.3</t>
  </si>
  <si>
    <t>VALLY 621</t>
  </si>
  <si>
    <t>200.7 - 201.3</t>
  </si>
  <si>
    <t>DALTA 711</t>
  </si>
  <si>
    <t>99.4 - 107.2</t>
  </si>
  <si>
    <t>MILLR 241</t>
  </si>
  <si>
    <t>MILLR 921</t>
  </si>
  <si>
    <t>148.0 - 154.0</t>
  </si>
  <si>
    <t>SDALE 62F</t>
  </si>
  <si>
    <t>DALTA 721</t>
  </si>
  <si>
    <t>186.3 - 194.5</t>
  </si>
  <si>
    <t>ICKES 311B</t>
  </si>
  <si>
    <t>ICKES 513</t>
  </si>
  <si>
    <t>MILLR 931</t>
  </si>
  <si>
    <t>NWPRT 722</t>
  </si>
  <si>
    <t>PILLO 411</t>
  </si>
  <si>
    <t>159.3 - 162.0</t>
  </si>
  <si>
    <t>PILLO 412</t>
  </si>
  <si>
    <t>163.0 - 175.2</t>
  </si>
  <si>
    <t>SPRCE 815</t>
  </si>
  <si>
    <t>SPRCE 911</t>
  </si>
  <si>
    <t>137.5 - 149.4</t>
  </si>
  <si>
    <t>WERTZ 411</t>
  </si>
  <si>
    <t>MILLR 941</t>
  </si>
  <si>
    <t>ANDER 631</t>
  </si>
  <si>
    <t>108.6 - 123.5</t>
  </si>
  <si>
    <t>BLAIN 711</t>
  </si>
  <si>
    <t>LANDI 112</t>
  </si>
  <si>
    <t>BLAIN 611</t>
  </si>
  <si>
    <t>BLAIN 111</t>
  </si>
  <si>
    <t>SHDGP 911</t>
  </si>
  <si>
    <t>SHDGP 916</t>
  </si>
  <si>
    <t>FRANK 622</t>
  </si>
  <si>
    <t>HOLDY 333</t>
  </si>
  <si>
    <t>HOLDY 422</t>
  </si>
  <si>
    <t>HOLDY 426</t>
  </si>
  <si>
    <t>ALUMB 931</t>
  </si>
  <si>
    <t>135.0 - 142.0</t>
  </si>
  <si>
    <t>ALUMB 936</t>
  </si>
  <si>
    <t>122.0 - 133.0</t>
  </si>
  <si>
    <t>RSPRG 711</t>
  </si>
  <si>
    <t>99.1 - 108.0</t>
  </si>
  <si>
    <t>HUNTD 111</t>
  </si>
  <si>
    <t>HANCK 214</t>
  </si>
  <si>
    <t>150.1 - 165.1</t>
  </si>
  <si>
    <t>NEEDM 811</t>
  </si>
  <si>
    <t>HANCK 821</t>
  </si>
  <si>
    <t>CRSPT 512</t>
  </si>
  <si>
    <t>RAINS 341</t>
  </si>
  <si>
    <t>104.5 - 113.1</t>
  </si>
  <si>
    <t>RAINS 343</t>
  </si>
  <si>
    <t>CRSPT 611</t>
  </si>
  <si>
    <t>CRSPT 612</t>
  </si>
  <si>
    <t>CRSPT 616</t>
  </si>
  <si>
    <t>145.5 - 156.5</t>
  </si>
  <si>
    <t>SPRCK 221</t>
  </si>
  <si>
    <t>MERCR 23F</t>
  </si>
  <si>
    <t>ROXBY 211</t>
  </si>
  <si>
    <t>184.2 - 188.7</t>
  </si>
  <si>
    <t>183 to 212</t>
  </si>
  <si>
    <t>ASHLD 414</t>
  </si>
  <si>
    <t>POTTS 213</t>
  </si>
  <si>
    <t>205 - 230</t>
  </si>
  <si>
    <t>SMOKN 714</t>
  </si>
  <si>
    <t>SMOKN 511</t>
  </si>
  <si>
    <t>TREVR 912</t>
  </si>
  <si>
    <t>FREEL 713</t>
  </si>
  <si>
    <t>POTTS 521</t>
  </si>
  <si>
    <t>TREMT 811</t>
  </si>
  <si>
    <t>WHHVN 712</t>
  </si>
  <si>
    <t>111.0 - 113.1</t>
  </si>
  <si>
    <t>189.9 - 190.0</t>
  </si>
  <si>
    <t>HKYRN 111</t>
  </si>
  <si>
    <t>WEATH 912</t>
  </si>
  <si>
    <t>KUNKL 211</t>
  </si>
  <si>
    <t>LEHIG 111</t>
  </si>
  <si>
    <t>NRING 111</t>
  </si>
  <si>
    <t>TAMAQ 832</t>
  </si>
  <si>
    <t>FRIED 111</t>
  </si>
  <si>
    <t>FRIED 112</t>
  </si>
  <si>
    <t>LEHIG 312</t>
  </si>
  <si>
    <t>NESQG 721</t>
  </si>
  <si>
    <t>NESQG 812</t>
  </si>
  <si>
    <t>PALMT 611</t>
  </si>
  <si>
    <t>POHOP 411</t>
  </si>
  <si>
    <t>SAYLR 711</t>
  </si>
  <si>
    <t>SAYLR 712</t>
  </si>
  <si>
    <t>SAYLR 713</t>
  </si>
  <si>
    <t>133 - 134</t>
  </si>
  <si>
    <t>PALMT 412</t>
  </si>
  <si>
    <t>NTRIP 611F</t>
  </si>
  <si>
    <t>This study</t>
  </si>
  <si>
    <t>Evans (2010)</t>
  </si>
  <si>
    <t>Lacek (2015)</t>
  </si>
  <si>
    <t>Castles (2010)</t>
  </si>
  <si>
    <t>Lacazette (1991)</t>
  </si>
  <si>
    <t>O'Kane (2005)</t>
  </si>
  <si>
    <t>Srivistava &amp; Engelder (1991)</t>
  </si>
  <si>
    <t>N.D.</t>
  </si>
  <si>
    <t>Evans et al. (2014)</t>
  </si>
  <si>
    <t>Evans et al. (2012)</t>
  </si>
  <si>
    <t>MTCAR 811</t>
  </si>
  <si>
    <t>MTCAR 812</t>
  </si>
  <si>
    <t>ASHLD 511</t>
  </si>
  <si>
    <t>165 - 200</t>
  </si>
  <si>
    <t>165 - 190</t>
  </si>
  <si>
    <t>EWEST 911</t>
  </si>
  <si>
    <t>129 - 138</t>
  </si>
  <si>
    <t>CUMBR 812</t>
  </si>
  <si>
    <t>74.4 - 89.3</t>
  </si>
  <si>
    <t>AMARA 512</t>
  </si>
  <si>
    <t>Data Source</t>
  </si>
  <si>
    <t>Pp and Pl</t>
  </si>
  <si>
    <t>Mmc</t>
  </si>
  <si>
    <t>Mp</t>
  </si>
  <si>
    <t>Dck</t>
  </si>
  <si>
    <t>Dch</t>
  </si>
  <si>
    <t>Db and Dtr</t>
  </si>
  <si>
    <t>Dm and Dmt</t>
  </si>
  <si>
    <t>Dor</t>
  </si>
  <si>
    <t>Dhl</t>
  </si>
  <si>
    <t>Sto</t>
  </si>
  <si>
    <t>Swc and Smc</t>
  </si>
  <si>
    <t>Sb</t>
  </si>
  <si>
    <t>Scl</t>
  </si>
  <si>
    <t>St</t>
  </si>
  <si>
    <t>Oj</t>
  </si>
  <si>
    <t>Obe</t>
  </si>
  <si>
    <t>Oo</t>
  </si>
  <si>
    <t>Om</t>
  </si>
  <si>
    <t>Ot</t>
  </si>
  <si>
    <t>Obr</t>
  </si>
  <si>
    <t>Ob</t>
  </si>
  <si>
    <t>Cross Section 1</t>
  </si>
  <si>
    <t>Cross Section 2</t>
  </si>
  <si>
    <t>Cross Section 3</t>
  </si>
  <si>
    <t>Cross Section 4</t>
  </si>
  <si>
    <t>Cross Section 5</t>
  </si>
  <si>
    <t>Cross Section 7</t>
  </si>
  <si>
    <t>Cross Section 6</t>
  </si>
  <si>
    <t>Cross Section 8</t>
  </si>
  <si>
    <t>Cross Section 9</t>
  </si>
  <si>
    <t>Cross Section 10</t>
  </si>
  <si>
    <t>Cross Section 11</t>
  </si>
  <si>
    <t>Cross Section 12</t>
  </si>
  <si>
    <t>Cross Section 13</t>
  </si>
  <si>
    <t>Cross Section 14</t>
  </si>
  <si>
    <t>Cross Section 15</t>
  </si>
  <si>
    <t>Cross Section 16</t>
  </si>
  <si>
    <t>Cross Section 17</t>
  </si>
  <si>
    <t>Map only</t>
  </si>
  <si>
    <t>147-187</t>
  </si>
  <si>
    <t>Mineral</t>
  </si>
  <si>
    <t>Quartz</t>
  </si>
  <si>
    <t>Calcite</t>
  </si>
  <si>
    <t>Barite</t>
  </si>
  <si>
    <t>NEEDM 911</t>
  </si>
  <si>
    <t>Ot and Obr</t>
  </si>
  <si>
    <t>N.A.</t>
  </si>
  <si>
    <t>N.A.-</t>
  </si>
  <si>
    <t>Cross Section Location ID</t>
  </si>
  <si>
    <t>Estimated Stratigraphic distance to top of Misissippian      (km)</t>
  </si>
  <si>
    <r>
      <t>Percent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   (%)</t>
    </r>
  </si>
  <si>
    <r>
      <t>Temperature used for pressure determination    (</t>
    </r>
    <r>
      <rPr>
        <vertAlign val="superscript"/>
        <sz val="10"/>
        <color theme="1"/>
        <rFont val="Calibri (Body)"/>
      </rPr>
      <t>o</t>
    </r>
    <r>
      <rPr>
        <sz val="10"/>
        <color theme="1"/>
        <rFont val="Calibri"/>
        <family val="2"/>
        <scheme val="minor"/>
      </rPr>
      <t xml:space="preserve">C) </t>
    </r>
  </si>
  <si>
    <r>
      <t>Trapping Pressure 25</t>
    </r>
    <r>
      <rPr>
        <vertAlign val="superscript"/>
        <sz val="10"/>
        <rFont val="Calibri"/>
        <family val="2"/>
        <scheme val="minor"/>
      </rPr>
      <t>o</t>
    </r>
    <r>
      <rPr>
        <sz val="10"/>
        <rFont val="Calibri"/>
        <family val="2"/>
        <scheme val="minor"/>
      </rPr>
      <t>C km</t>
    </r>
    <r>
      <rPr>
        <vertAlign val="superscript"/>
        <sz val="10"/>
        <rFont val="Calibri (Body)"/>
      </rPr>
      <t>-1</t>
    </r>
    <r>
      <rPr>
        <sz val="10"/>
        <rFont val="Calibri"/>
        <family val="2"/>
        <scheme val="minor"/>
      </rPr>
      <t xml:space="preserve">   (Mpa)</t>
    </r>
  </si>
  <si>
    <r>
      <t>Trapping Pressure 20</t>
    </r>
    <r>
      <rPr>
        <vertAlign val="superscript"/>
        <sz val="10"/>
        <rFont val="Calibri"/>
        <family val="2"/>
        <scheme val="minor"/>
      </rPr>
      <t>o</t>
    </r>
    <r>
      <rPr>
        <sz val="10"/>
        <rFont val="Calibri"/>
        <family val="2"/>
        <scheme val="minor"/>
      </rPr>
      <t>C km</t>
    </r>
    <r>
      <rPr>
        <vertAlign val="superscript"/>
        <sz val="10"/>
        <rFont val="Calibri (Body)"/>
      </rPr>
      <t>-1</t>
    </r>
    <r>
      <rPr>
        <sz val="10"/>
        <rFont val="Calibri"/>
        <family val="2"/>
        <scheme val="minor"/>
      </rPr>
      <t xml:space="preserve">     Mpa)</t>
    </r>
  </si>
  <si>
    <r>
      <t>Trapping Depth 25</t>
    </r>
    <r>
      <rPr>
        <vertAlign val="superscript"/>
        <sz val="10"/>
        <rFont val="Calibri"/>
        <family val="2"/>
        <scheme val="minor"/>
      </rPr>
      <t>o</t>
    </r>
    <r>
      <rPr>
        <sz val="10"/>
        <rFont val="Calibri"/>
        <family val="2"/>
        <scheme val="minor"/>
      </rPr>
      <t>C km</t>
    </r>
    <r>
      <rPr>
        <vertAlign val="superscript"/>
        <sz val="10"/>
        <rFont val="Calibri (Body)"/>
      </rPr>
      <t>-1</t>
    </r>
    <r>
      <rPr>
        <sz val="10"/>
        <rFont val="Calibri"/>
        <family val="2"/>
        <scheme val="minor"/>
      </rPr>
      <t xml:space="preserve">    (Mpa)</t>
    </r>
  </si>
  <si>
    <r>
      <t>Trapping Depth 20</t>
    </r>
    <r>
      <rPr>
        <vertAlign val="superscript"/>
        <sz val="10"/>
        <rFont val="Calibri"/>
        <family val="2"/>
        <scheme val="minor"/>
      </rPr>
      <t>o</t>
    </r>
    <r>
      <rPr>
        <sz val="10"/>
        <rFont val="Calibri"/>
        <family val="2"/>
        <scheme val="minor"/>
      </rPr>
      <t>C km</t>
    </r>
    <r>
      <rPr>
        <vertAlign val="superscript"/>
        <sz val="10"/>
        <rFont val="Calibri (Body)"/>
      </rPr>
      <t>-1</t>
    </r>
    <r>
      <rPr>
        <sz val="10"/>
        <rFont val="Calibri"/>
        <family val="2"/>
        <scheme val="minor"/>
      </rPr>
      <t xml:space="preserve">     (Mpa)</t>
    </r>
  </si>
  <si>
    <r>
      <t>Syntectonic Burial 25</t>
    </r>
    <r>
      <rPr>
        <vertAlign val="superscript"/>
        <sz val="10"/>
        <rFont val="Calibri"/>
        <family val="2"/>
        <scheme val="minor"/>
      </rPr>
      <t>o</t>
    </r>
    <r>
      <rPr>
        <sz val="10"/>
        <rFont val="Calibri"/>
        <family val="2"/>
        <scheme val="minor"/>
      </rPr>
      <t>C km</t>
    </r>
    <r>
      <rPr>
        <vertAlign val="superscript"/>
        <sz val="10"/>
        <rFont val="Calibri (Body)"/>
      </rPr>
      <t>-1</t>
    </r>
    <r>
      <rPr>
        <sz val="10"/>
        <rFont val="Calibri"/>
        <family val="2"/>
        <scheme val="minor"/>
      </rPr>
      <t xml:space="preserve">        (km)</t>
    </r>
  </si>
  <si>
    <r>
      <t>Syntectonic Burial 20</t>
    </r>
    <r>
      <rPr>
        <vertAlign val="superscript"/>
        <sz val="10"/>
        <rFont val="Calibri"/>
        <family val="2"/>
        <scheme val="minor"/>
      </rPr>
      <t>o</t>
    </r>
    <r>
      <rPr>
        <sz val="10"/>
        <rFont val="Calibri"/>
        <family val="2"/>
        <scheme val="minor"/>
      </rPr>
      <t>C km</t>
    </r>
    <r>
      <rPr>
        <vertAlign val="superscript"/>
        <sz val="10"/>
        <rFont val="Calibri (Body)"/>
      </rPr>
      <t>-1</t>
    </r>
    <r>
      <rPr>
        <sz val="10"/>
        <rFont val="Calibri"/>
        <family val="2"/>
        <scheme val="minor"/>
      </rPr>
      <t xml:space="preserve">        (km)</t>
    </r>
  </si>
  <si>
    <r>
      <t>Syntectonic Burial Average 22.5</t>
    </r>
    <r>
      <rPr>
        <vertAlign val="superscript"/>
        <sz val="10"/>
        <rFont val="Calibri"/>
        <family val="2"/>
        <scheme val="minor"/>
      </rPr>
      <t>o</t>
    </r>
    <r>
      <rPr>
        <sz val="10"/>
        <rFont val="Calibri"/>
        <family val="2"/>
        <scheme val="minor"/>
      </rPr>
      <t>C km</t>
    </r>
    <r>
      <rPr>
        <vertAlign val="superscript"/>
        <sz val="10"/>
        <rFont val="Calibri (Body)"/>
      </rPr>
      <t>-1</t>
    </r>
    <r>
      <rPr>
        <sz val="10"/>
        <rFont val="Calibri"/>
        <family val="2"/>
        <scheme val="minor"/>
      </rPr>
      <t xml:space="preserve">  (km)</t>
    </r>
  </si>
  <si>
    <t>Formation*</t>
  </si>
  <si>
    <r>
      <t>Pressure  Method</t>
    </r>
    <r>
      <rPr>
        <vertAlign val="superscript"/>
        <sz val="10"/>
        <rFont val="Arial"/>
        <family val="2"/>
      </rPr>
      <t>†</t>
    </r>
  </si>
  <si>
    <r>
      <t>Minimum T</t>
    </r>
    <r>
      <rPr>
        <vertAlign val="subscript"/>
        <sz val="10"/>
        <rFont val="Arial"/>
        <family val="2"/>
      </rPr>
      <t>hH</t>
    </r>
    <r>
      <rPr>
        <vertAlign val="superscript"/>
        <sz val="10"/>
        <rFont val="Arial"/>
        <family val="2"/>
      </rPr>
      <t>§</t>
    </r>
    <r>
      <rPr>
        <vertAlign val="subscript"/>
        <sz val="10"/>
        <rFont val="Arial"/>
        <family val="2"/>
      </rPr>
      <t xml:space="preserve">                    </t>
    </r>
    <r>
      <rPr>
        <sz val="10"/>
        <rFont val="Arial"/>
        <family val="2"/>
      </rPr>
      <t>in Assemblage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</si>
  <si>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N</t>
    </r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 xml:space="preserve"> T</t>
    </r>
    <r>
      <rPr>
        <vertAlign val="subscript"/>
        <sz val="10"/>
        <rFont val="Arial"/>
        <family val="2"/>
      </rPr>
      <t>hH</t>
    </r>
  </si>
  <si>
    <t>Type**</t>
  </si>
  <si>
    <t>*Formation Symbols: Db = Devonian Braillier Fm., Dch = Devonian Chemung Fm., Dck = Devonian Catskill Fm., Dhl = Devonian Helderberg Fm., Dm = Devonian Marcellus Fm., Dmt = Devonian Mhantango Fm., Dor - Devonian Orkskany Fm., Mmc = Mississippian Mauch Chunk Fm., Mp = Mississippian Pocono Fm.</t>
  </si>
  <si>
    <t xml:space="preserve">        Pl = Pennsylvanian Llewelleyn Fm., Pp = Pennsylvanian Pottsville Fm., Ob = Ordovicain Beekmantown Fm., Obr = Ordovician Black River Fm., Obe = Ordovician Bald Eagle Fm., Oj = Ordovician Juniata Fm., Om = Ordovician Martinsburg Fm., Oo Ordovician Oswego Fm., Ot = Ordovician Trenton Fm.																	</t>
  </si>
  <si>
    <t xml:space="preserve">       Sb = Silurian Bloomsburg Fm., Scl = Silurian Clinton Fm., St = Silurian Tuscarora Fm., Sto = Silurian Tonoloway Fm.</t>
  </si>
  <si>
    <r>
      <t>Range T</t>
    </r>
    <r>
      <rPr>
        <vertAlign val="subscript"/>
        <sz val="10"/>
        <rFont val="Arial"/>
        <family val="2"/>
      </rPr>
      <t>hA</t>
    </r>
    <r>
      <rPr>
        <vertAlign val="superscript"/>
        <sz val="10"/>
        <rFont val="Arial"/>
        <family val="2"/>
      </rPr>
      <t>††</t>
    </r>
    <r>
      <rPr>
        <vertAlign val="subscript"/>
        <sz val="10"/>
        <rFont val="Arial"/>
        <family val="2"/>
      </rPr>
      <t xml:space="preserve">          </t>
    </r>
    <r>
      <rPr>
        <sz val="10"/>
        <rFont val="Arial"/>
        <family val="2"/>
      </rPr>
      <t xml:space="preserve">  in Highest Temperature Assemblage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</si>
  <si>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Type</t>
    </r>
    <r>
      <rPr>
        <vertAlign val="superscript"/>
        <sz val="10"/>
        <rFont val="Arial"/>
        <family val="2"/>
      </rPr>
      <t>**</t>
    </r>
  </si>
  <si>
    <r>
      <rPr>
        <vertAlign val="superscript"/>
        <sz val="9"/>
        <rFont val="Arial"/>
        <family val="2"/>
      </rPr>
      <t>§</t>
    </r>
    <r>
      <rPr>
        <sz val="9"/>
        <rFont val="Arial"/>
        <family val="2"/>
      </rPr>
      <t>T</t>
    </r>
    <r>
      <rPr>
        <vertAlign val="subscript"/>
        <sz val="9"/>
        <rFont val="Arial"/>
        <family val="2"/>
      </rPr>
      <t>hH</t>
    </r>
    <r>
      <rPr>
        <sz val="9"/>
        <rFont val="Arial"/>
        <family val="2"/>
      </rPr>
      <t xml:space="preserve"> = homogenization temperature of hydrocarbon inclusions.</t>
    </r>
  </si>
  <si>
    <r>
      <rPr>
        <vertAlign val="superscript"/>
        <sz val="9"/>
        <rFont val="Arial"/>
        <family val="2"/>
      </rPr>
      <t>#</t>
    </r>
    <r>
      <rPr>
        <sz val="9"/>
        <rFont val="Arial"/>
        <family val="2"/>
      </rPr>
      <t>N = Number of observations</t>
    </r>
  </si>
  <si>
    <r>
      <rPr>
        <vertAlign val="superscript"/>
        <sz val="9"/>
        <rFont val="Arial"/>
        <family val="2"/>
      </rPr>
      <t>**</t>
    </r>
    <r>
      <rPr>
        <sz val="9"/>
        <rFont val="Arial"/>
        <family val="2"/>
      </rPr>
      <t>Fluid inclusion type: P = primary, PS = pseudosecondary, S = secondary, U = undifferentiated.</t>
    </r>
  </si>
  <si>
    <r>
      <t>N.A.</t>
    </r>
    <r>
      <rPr>
        <vertAlign val="superscript"/>
        <sz val="10"/>
        <rFont val="Calibri (Body)"/>
      </rPr>
      <t>§§</t>
    </r>
  </si>
  <si>
    <r>
      <t>N</t>
    </r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 xml:space="preserve"> T</t>
    </r>
    <r>
      <rPr>
        <vertAlign val="subscript"/>
        <sz val="10"/>
        <rFont val="Arial"/>
        <family val="2"/>
      </rPr>
      <t>hA</t>
    </r>
  </si>
  <si>
    <t>125.6 (LHI***)</t>
  </si>
  <si>
    <r>
      <t>N.D.</t>
    </r>
    <r>
      <rPr>
        <vertAlign val="superscript"/>
        <sz val="10"/>
        <rFont val="Calibri (Body)"/>
      </rPr>
      <t>##</t>
    </r>
  </si>
  <si>
    <t>BFALS 411 (core)</t>
  </si>
  <si>
    <t>GLADY 511 (116 core)</t>
  </si>
  <si>
    <t>LEADM 211 (core)</t>
  </si>
  <si>
    <t>MILCK 611 (core)</t>
  </si>
  <si>
    <t>BIGCT 331 Cove Fault</t>
  </si>
  <si>
    <t>BIGPL 111 SITE 5</t>
  </si>
  <si>
    <t>BELGV 313  WP-05-1</t>
  </si>
  <si>
    <t>BELGV 312  WP 18</t>
  </si>
  <si>
    <t>STCRO 911 SITE 15</t>
  </si>
  <si>
    <t>STCRO 921 SITE 20</t>
  </si>
  <si>
    <t>EEAST 8222 SITE 31</t>
  </si>
  <si>
    <t>MENCH 351 SITE 29</t>
  </si>
  <si>
    <t>WELTN 951 SITE 48</t>
  </si>
  <si>
    <t>WELTN 311 SITE 27</t>
  </si>
  <si>
    <t>HUNTD 35 HU1</t>
  </si>
  <si>
    <t>STCOL 51 SV</t>
  </si>
  <si>
    <t>STCOL 51 CFV</t>
  </si>
  <si>
    <t xml:space="preserve">CAROL 62 CA1 </t>
  </si>
  <si>
    <t>CAROL 11 CA4</t>
  </si>
  <si>
    <t>SUNBY 32 ADAMS Core 31</t>
  </si>
  <si>
    <t>SUNBY 32 ADAMS Core 28</t>
  </si>
  <si>
    <t>SUNBY 32 ADAMS Core 27</t>
  </si>
  <si>
    <t>SUNBY 32 ADAMS Core 26</t>
  </si>
  <si>
    <t>NUMBD 21 ERB core845.6</t>
  </si>
  <si>
    <t>NUMBD 21 ERB core 833.0</t>
  </si>
  <si>
    <t>LINDN 41 LI4</t>
  </si>
  <si>
    <t>MNTRS 81 LANDS Core 17</t>
  </si>
  <si>
    <t>TABLE S1: FLUID INCLUSION DATA AND ESTIMATED OVERBURDEN</t>
  </si>
  <si>
    <t>EW</t>
  </si>
  <si>
    <t>ENE</t>
  </si>
  <si>
    <t>NNW</t>
  </si>
  <si>
    <t>NNE</t>
  </si>
  <si>
    <t>WNW</t>
  </si>
  <si>
    <t>NE</t>
  </si>
  <si>
    <t>SZV</t>
  </si>
  <si>
    <t>NS</t>
  </si>
  <si>
    <t>BPV</t>
  </si>
  <si>
    <t>NW</t>
  </si>
  <si>
    <t>FV</t>
  </si>
  <si>
    <t>CONC</t>
  </si>
  <si>
    <r>
      <t>Vein Set</t>
    </r>
    <r>
      <rPr>
        <vertAlign val="superscript"/>
        <sz val="10"/>
        <color theme="1"/>
        <rFont val="Calibri (Body)"/>
      </rPr>
      <t>†††</t>
    </r>
  </si>
  <si>
    <r>
      <rPr>
        <vertAlign val="superscript"/>
        <sz val="9"/>
        <color theme="1"/>
        <rFont val="Arial"/>
        <family val="2"/>
      </rPr>
      <t>†††</t>
    </r>
    <r>
      <rPr>
        <sz val="9"/>
        <color theme="1"/>
        <rFont val="Arial"/>
        <family val="2"/>
      </rPr>
      <t>Vein set by strike orientation or origin: WNW = west-northwest strike, NW = northwest strike NNW = north-northwest strike, NS = north-south strike, NNE = north-northeast strike, NE = northeast strike, ENE = east-northeast strike, EW = east-west strike, FV = failt vein, CONC = concretion vein.</t>
    </r>
  </si>
  <si>
    <r>
      <rPr>
        <vertAlign val="superscript"/>
        <sz val="9"/>
        <rFont val="Arial"/>
        <family val="2"/>
      </rPr>
      <t>†</t>
    </r>
    <r>
      <rPr>
        <sz val="9"/>
        <rFont val="Arial"/>
        <family val="2"/>
      </rPr>
      <t xml:space="preserve">method used to determine burial depth and/or trapping pressure (Evans 2010): GG = geothermal gradiant, MI = methane isochore, II = isochore intersection. </t>
    </r>
  </si>
  <si>
    <t>II</t>
  </si>
  <si>
    <t>190.1 - 208.8</t>
  </si>
  <si>
    <t>193.9 - 196.6</t>
  </si>
  <si>
    <t>192.2 - 192.5</t>
  </si>
  <si>
    <t>182.3 - 209.8</t>
  </si>
  <si>
    <t>181.5 - 199.5</t>
  </si>
  <si>
    <r>
      <rPr>
        <vertAlign val="superscript"/>
        <sz val="9"/>
        <rFont val="Arial"/>
        <family val="2"/>
      </rPr>
      <t>††</t>
    </r>
    <r>
      <rPr>
        <sz val="9"/>
        <rFont val="Arial"/>
        <family val="2"/>
      </rPr>
      <t>ThA = homogenization of aqueous inclusions.</t>
    </r>
  </si>
  <si>
    <r>
      <rPr>
        <vertAlign val="superscript"/>
        <sz val="9"/>
        <rFont val="Arial"/>
        <family val="2"/>
      </rPr>
      <t>§§</t>
    </r>
    <r>
      <rPr>
        <sz val="9"/>
        <rFont val="Arial"/>
        <family val="2"/>
      </rPr>
      <t>N.A. = Not Applicable.</t>
    </r>
  </si>
  <si>
    <r>
      <rPr>
        <vertAlign val="superscript"/>
        <sz val="9"/>
        <color theme="1"/>
        <rFont val="Arial"/>
        <family val="2"/>
      </rPr>
      <t>##</t>
    </r>
    <r>
      <rPr>
        <sz val="9"/>
        <color theme="1"/>
        <rFont val="Arial"/>
        <family val="2"/>
      </rPr>
      <t>N.D. = Not Determined.</t>
    </r>
  </si>
  <si>
    <r>
      <rPr>
        <vertAlign val="superscript"/>
        <sz val="9"/>
        <color theme="1"/>
        <rFont val="Arial"/>
        <family val="2"/>
      </rPr>
      <t>***</t>
    </r>
    <r>
      <rPr>
        <sz val="9"/>
        <color theme="1"/>
        <rFont val="Arial"/>
        <family val="2"/>
      </rPr>
      <t>LHI = Liquid Hydrocarbon Inclusions.</t>
    </r>
  </si>
  <si>
    <r>
      <rPr>
        <vertAlign val="superscript"/>
        <sz val="9"/>
        <color theme="1"/>
        <rFont val="Calibri (Body)"/>
      </rPr>
      <t>§§§</t>
    </r>
    <r>
      <rPr>
        <sz val="9"/>
        <color theme="1"/>
        <rFont val="Calibri"/>
        <family val="2"/>
        <scheme val="minor"/>
      </rPr>
      <t xml:space="preserve"> Value determined from isochore intersection.</t>
    </r>
  </si>
  <si>
    <r>
      <t>232</t>
    </r>
    <r>
      <rPr>
        <vertAlign val="superscript"/>
        <sz val="10"/>
        <color theme="1"/>
        <rFont val="Calibri (Body)"/>
      </rPr>
      <t>§§§</t>
    </r>
  </si>
  <si>
    <r>
      <t>8.9</t>
    </r>
    <r>
      <rPr>
        <vertAlign val="superscript"/>
        <sz val="10"/>
        <color theme="1"/>
        <rFont val="Calibri (Body)"/>
      </rPr>
      <t>§§§</t>
    </r>
  </si>
  <si>
    <r>
      <t>5.0</t>
    </r>
    <r>
      <rPr>
        <vertAlign val="superscript"/>
        <sz val="10"/>
        <color theme="1"/>
        <rFont val="Calibri (Body)"/>
      </rPr>
      <t>§§§</t>
    </r>
  </si>
  <si>
    <r>
      <t>193</t>
    </r>
    <r>
      <rPr>
        <vertAlign val="superscript"/>
        <sz val="10"/>
        <color theme="1"/>
        <rFont val="Calibri (Body)"/>
      </rPr>
      <t>§§§</t>
    </r>
  </si>
  <si>
    <r>
      <t>7.4</t>
    </r>
    <r>
      <rPr>
        <vertAlign val="superscript"/>
        <sz val="10"/>
        <color theme="1"/>
        <rFont val="Calibri (Body)"/>
      </rPr>
      <t>§§§</t>
    </r>
  </si>
  <si>
    <r>
      <t>5.4</t>
    </r>
    <r>
      <rPr>
        <vertAlign val="superscript"/>
        <sz val="10"/>
        <color theme="1"/>
        <rFont val="Calibri (Body)"/>
      </rPr>
      <t>§§§</t>
    </r>
  </si>
  <si>
    <r>
      <t>273</t>
    </r>
    <r>
      <rPr>
        <vertAlign val="superscript"/>
        <sz val="10"/>
        <color theme="1"/>
        <rFont val="Calibri (Body)"/>
      </rPr>
      <t>§§§</t>
    </r>
  </si>
  <si>
    <r>
      <t>10.5</t>
    </r>
    <r>
      <rPr>
        <vertAlign val="superscript"/>
        <sz val="10"/>
        <color theme="1"/>
        <rFont val="Calibri (Body)"/>
      </rPr>
      <t>§§§</t>
    </r>
  </si>
  <si>
    <r>
      <t>6.5</t>
    </r>
    <r>
      <rPr>
        <vertAlign val="superscript"/>
        <sz val="10"/>
        <color theme="1"/>
        <rFont val="Calibri (Body)"/>
      </rPr>
      <t>§§§</t>
    </r>
  </si>
  <si>
    <r>
      <t>221</t>
    </r>
    <r>
      <rPr>
        <vertAlign val="superscript"/>
        <sz val="10"/>
        <color theme="1"/>
        <rFont val="Calibri (Body)"/>
      </rPr>
      <t>§§§</t>
    </r>
  </si>
  <si>
    <r>
      <t>8.5</t>
    </r>
    <r>
      <rPr>
        <vertAlign val="superscript"/>
        <sz val="10"/>
        <color theme="1"/>
        <rFont val="Calibri (Body)"/>
      </rPr>
      <t>§§§</t>
    </r>
  </si>
  <si>
    <r>
      <t>2.8</t>
    </r>
    <r>
      <rPr>
        <vertAlign val="superscript"/>
        <sz val="10"/>
        <color theme="1"/>
        <rFont val="Calibri (Body)"/>
      </rPr>
      <t>§§§</t>
    </r>
  </si>
  <si>
    <r>
      <t>210</t>
    </r>
    <r>
      <rPr>
        <vertAlign val="superscript"/>
        <sz val="10"/>
        <color theme="1"/>
        <rFont val="Calibri (Body)"/>
      </rPr>
      <t>§§§</t>
    </r>
  </si>
  <si>
    <r>
      <t>8.1</t>
    </r>
    <r>
      <rPr>
        <vertAlign val="superscript"/>
        <sz val="10"/>
        <color theme="1"/>
        <rFont val="Calibri (Body)"/>
      </rPr>
      <t>§§§</t>
    </r>
  </si>
  <si>
    <r>
      <t>4.9</t>
    </r>
    <r>
      <rPr>
        <vertAlign val="superscript"/>
        <sz val="10"/>
        <color theme="1"/>
        <rFont val="Calibri (Body)"/>
      </rPr>
      <t>§§§</t>
    </r>
  </si>
  <si>
    <r>
      <t>202</t>
    </r>
    <r>
      <rPr>
        <vertAlign val="superscript"/>
        <sz val="10"/>
        <color theme="1"/>
        <rFont val="Calibri (Body)"/>
      </rPr>
      <t>§§§</t>
    </r>
  </si>
  <si>
    <r>
      <t>7.9</t>
    </r>
    <r>
      <rPr>
        <vertAlign val="superscript"/>
        <sz val="10"/>
        <color theme="1"/>
        <rFont val="Calibri (Body)"/>
      </rPr>
      <t>§§§</t>
    </r>
  </si>
  <si>
    <r>
      <t>4.4</t>
    </r>
    <r>
      <rPr>
        <vertAlign val="superscript"/>
        <sz val="10"/>
        <color theme="1"/>
        <rFont val="Calibri (Body)"/>
      </rPr>
      <t>§§§</t>
    </r>
  </si>
  <si>
    <r>
      <t>205</t>
    </r>
    <r>
      <rPr>
        <vertAlign val="superscript"/>
        <sz val="10"/>
        <color theme="1"/>
        <rFont val="Calibri (Body)"/>
      </rPr>
      <t>§§§</t>
    </r>
  </si>
  <si>
    <r>
      <t>5.6</t>
    </r>
    <r>
      <rPr>
        <vertAlign val="superscript"/>
        <sz val="10"/>
        <color theme="1"/>
        <rFont val="Calibri (Body)"/>
      </rPr>
      <t>§§§</t>
    </r>
  </si>
  <si>
    <t>Evans, M.A., 2023, Syntectonic sediment loading and fold-thrust belt structural architecture: An example from the central Appalachians (USA): Geosphere, v. 19, https://doi.org/10.1130/GES02573.1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</si>
</sst>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00000"/>
    <numFmt numFmtId="167" formatCode="#,##0.0"/>
    <numFmt numFmtId="168" formatCode="#0.0;\−#0.0"/>
  </numFmts>
  <fonts count="3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Times New Roman"/>
      <family val="1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color theme="1"/>
      <name val="Calibri (Body)"/>
    </font>
    <font>
      <vertAlign val="superscript"/>
      <sz val="10"/>
      <name val="Calibri"/>
      <family val="2"/>
      <scheme val="minor"/>
    </font>
    <font>
      <vertAlign val="superscript"/>
      <sz val="10"/>
      <name val="Calibri (Body)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Calibri (Body)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5" fontId="19" fillId="0" borderId="0" xfId="3" applyNumberFormat="1" applyFont="1" applyAlignment="1">
      <alignment horizontal="center" wrapText="1"/>
    </xf>
    <xf numFmtId="165" fontId="17" fillId="0" borderId="0" xfId="0" applyNumberFormat="1" applyFont="1" applyAlignment="1">
      <alignment horizontal="center"/>
    </xf>
    <xf numFmtId="0" fontId="12" fillId="0" borderId="0" xfId="0" applyFont="1"/>
    <xf numFmtId="165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quotePrefix="1" applyFont="1" applyAlignment="1">
      <alignment horizontal="center"/>
    </xf>
    <xf numFmtId="164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/>
    </xf>
    <xf numFmtId="165" fontId="12" fillId="0" borderId="0" xfId="0" applyNumberFormat="1" applyFont="1" applyAlignment="1">
      <alignment horizontal="center" vertical="center"/>
    </xf>
    <xf numFmtId="164" fontId="12" fillId="0" borderId="0" xfId="0" quotePrefix="1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6" fillId="0" borderId="0" xfId="0" quotePrefix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" fontId="18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166" fontId="12" fillId="0" borderId="0" xfId="0" applyNumberFormat="1" applyFont="1" applyAlignment="1">
      <alignment horizontal="center" vertical="center"/>
    </xf>
    <xf numFmtId="0" fontId="17" fillId="0" borderId="0" xfId="0" quotePrefix="1" applyFont="1" applyAlignment="1">
      <alignment horizontal="center" vertical="center"/>
    </xf>
    <xf numFmtId="0" fontId="0" fillId="0" borderId="0" xfId="0" applyAlignment="1">
      <alignment horizontal="left" wrapText="1"/>
    </xf>
    <xf numFmtId="1" fontId="13" fillId="0" borderId="0" xfId="0" applyNumberFormat="1" applyFont="1" applyAlignment="1">
      <alignment horizontal="center" vertical="center" wrapText="1"/>
    </xf>
    <xf numFmtId="1" fontId="19" fillId="0" borderId="0" xfId="3" applyNumberFormat="1" applyFont="1" applyAlignment="1">
      <alignment horizontal="center" wrapText="1"/>
    </xf>
    <xf numFmtId="1" fontId="19" fillId="0" borderId="0" xfId="3" applyNumberFormat="1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5" fontId="19" fillId="0" borderId="0" xfId="3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2" borderId="0" xfId="0" applyFill="1"/>
    <xf numFmtId="165" fontId="2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164" fontId="16" fillId="0" borderId="0" xfId="0" quotePrefix="1" applyNumberFormat="1" applyFont="1" applyAlignment="1">
      <alignment horizontal="center" vertical="center"/>
    </xf>
    <xf numFmtId="164" fontId="17" fillId="0" borderId="0" xfId="0" quotePrefix="1" applyNumberFormat="1" applyFont="1" applyAlignment="1">
      <alignment horizontal="center" vertical="center"/>
    </xf>
    <xf numFmtId="164" fontId="17" fillId="0" borderId="0" xfId="0" quotePrefix="1" applyNumberFormat="1" applyFont="1" applyAlignment="1">
      <alignment horizontal="center"/>
    </xf>
    <xf numFmtId="0" fontId="12" fillId="0" borderId="0" xfId="0" applyFont="1" applyAlignment="1">
      <alignment vertical="center"/>
    </xf>
    <xf numFmtId="2" fontId="0" fillId="0" borderId="0" xfId="0" applyNumberForma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/>
    </xf>
    <xf numFmtId="0" fontId="17" fillId="0" borderId="0" xfId="0" quotePrefix="1" applyFont="1" applyAlignment="1">
      <alignment horizontal="center" vertical="top" wrapText="1"/>
    </xf>
    <xf numFmtId="1" fontId="12" fillId="0" borderId="0" xfId="0" quotePrefix="1" applyNumberFormat="1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164" fontId="17" fillId="0" borderId="0" xfId="0" applyNumberFormat="1" applyFont="1" applyAlignment="1">
      <alignment horizontal="center" vertical="top" wrapText="1"/>
    </xf>
    <xf numFmtId="164" fontId="12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 horizontal="center" wrapText="1"/>
    </xf>
    <xf numFmtId="164" fontId="12" fillId="0" borderId="0" xfId="0" quotePrefix="1" applyNumberFormat="1" applyFont="1" applyAlignment="1">
      <alignment horizontal="center"/>
    </xf>
    <xf numFmtId="2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0" fontId="20" fillId="0" borderId="0" xfId="0" applyFont="1"/>
    <xf numFmtId="165" fontId="2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7" fillId="0" borderId="0" xfId="0" quotePrefix="1" applyNumberFormat="1" applyFont="1" applyAlignment="1">
      <alignment horizont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top" wrapText="1"/>
    </xf>
    <xf numFmtId="1" fontId="17" fillId="0" borderId="0" xfId="0" applyNumberFormat="1" applyFont="1" applyAlignment="1">
      <alignment horizontal="center" vertical="top" wrapText="1"/>
    </xf>
    <xf numFmtId="164" fontId="17" fillId="0" borderId="0" xfId="0" quotePrefix="1" applyNumberFormat="1" applyFont="1" applyAlignment="1">
      <alignment horizontal="center" vertical="top" wrapText="1"/>
    </xf>
    <xf numFmtId="0" fontId="17" fillId="0" borderId="0" xfId="0" applyFont="1" applyAlignment="1">
      <alignment horizontal="left"/>
    </xf>
    <xf numFmtId="2" fontId="1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5" fontId="7" fillId="0" borderId="0" xfId="3" applyNumberFormat="1" applyFont="1" applyAlignment="1">
      <alignment horizontal="center" wrapText="1"/>
    </xf>
    <xf numFmtId="1" fontId="7" fillId="0" borderId="0" xfId="3" applyNumberFormat="1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/>
    <xf numFmtId="0" fontId="8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5" fillId="0" borderId="0" xfId="0" applyFont="1"/>
    <xf numFmtId="165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 vertical="center"/>
    </xf>
    <xf numFmtId="167" fontId="16" fillId="0" borderId="0" xfId="0" quotePrefix="1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168" fontId="12" fillId="0" borderId="0" xfId="0" applyNumberFormat="1" applyFont="1" applyAlignment="1">
      <alignment horizontal="center" vertical="center"/>
    </xf>
    <xf numFmtId="168" fontId="12" fillId="0" borderId="0" xfId="0" applyNumberFormat="1" applyFont="1" applyAlignment="1">
      <alignment horizontal="center"/>
    </xf>
    <xf numFmtId="168" fontId="16" fillId="0" borderId="0" xfId="0" quotePrefix="1" applyNumberFormat="1" applyFont="1" applyAlignment="1">
      <alignment horizontal="center" vertical="center"/>
    </xf>
    <xf numFmtId="168" fontId="13" fillId="0" borderId="0" xfId="0" applyNumberFormat="1" applyFont="1" applyAlignment="1">
      <alignment horizontal="center" vertical="center" wrapText="1"/>
    </xf>
    <xf numFmtId="168" fontId="17" fillId="0" borderId="0" xfId="0" quotePrefix="1" applyNumberFormat="1" applyFont="1" applyAlignment="1">
      <alignment horizontal="center" vertical="center"/>
    </xf>
    <xf numFmtId="168" fontId="17" fillId="0" borderId="0" xfId="0" applyNumberFormat="1" applyFont="1" applyAlignment="1">
      <alignment horizontal="center" vertical="top" wrapText="1"/>
    </xf>
    <xf numFmtId="168" fontId="12" fillId="0" borderId="0" xfId="0" quotePrefix="1" applyNumberFormat="1" applyFont="1" applyAlignment="1">
      <alignment horizontal="center" vertic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1" fontId="17" fillId="0" borderId="1" xfId="0" quotePrefix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5" fontId="19" fillId="0" borderId="1" xfId="3" applyNumberFormat="1" applyFont="1" applyBorder="1" applyAlignment="1">
      <alignment horizontal="center" vertical="center" wrapText="1"/>
    </xf>
    <xf numFmtId="164" fontId="17" fillId="0" borderId="1" xfId="0" quotePrefix="1" applyNumberFormat="1" applyFont="1" applyBorder="1" applyAlignment="1">
      <alignment horizontal="center"/>
    </xf>
    <xf numFmtId="0" fontId="17" fillId="0" borderId="1" xfId="0" quotePrefix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2" fillId="0" borderId="0" xfId="0" applyFont="1"/>
  </cellXfs>
  <cellStyles count="4">
    <cellStyle name="Followed Hyperlink" xfId="2" builtinId="9" hidden="1"/>
    <cellStyle name="Hyperlink" xfId="1" builtinId="8" hidden="1"/>
    <cellStyle name="Normal" xfId="0" builtinId="0"/>
    <cellStyle name="Normal_Sheet1" xfId="3" xr:uid="{97F3B4E7-E368-AE42-B0CC-495F1E5419D3}"/>
  </cellStyles>
  <dxfs count="0"/>
  <tableStyles count="0" defaultTableStyle="TableStyleMedium9" defaultPivotStyle="PivotStyleMedium7"/>
  <colors>
    <mruColors>
      <color rgb="FFFF7E79"/>
      <color rgb="FFD883FF"/>
      <color rgb="FF00FDFF"/>
      <color rgb="FF00FA00"/>
      <color rgb="FF929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559"/>
  <sheetViews>
    <sheetView tabSelected="1" zoomScale="47" zoomScaleNormal="47" zoomScaleSheetLayoutView="100" zoomScalePageLayoutView="48" workbookViewId="0">
      <pane ySplit="1185"/>
      <selection activeCell="AB2" sqref="AB2"/>
      <selection pane="bottomLeft" sqref="A1:Y1"/>
    </sheetView>
  </sheetViews>
  <sheetFormatPr defaultColWidth="11" defaultRowHeight="15.75" x14ac:dyDescent="0.25"/>
  <cols>
    <col min="1" max="1" width="20.5" customWidth="1"/>
    <col min="2" max="2" width="7.625" style="1" customWidth="1"/>
    <col min="3" max="3" width="8" style="1" customWidth="1"/>
    <col min="4" max="4" width="7.375" style="104" customWidth="1"/>
    <col min="5" max="5" width="11.375" style="2" customWidth="1"/>
    <col min="6" max="6" width="6.5" style="2" customWidth="1"/>
    <col min="7" max="7" width="7" style="2" customWidth="1"/>
    <col min="8" max="8" width="8.375" style="19" customWidth="1"/>
    <col min="9" max="9" width="11" style="105" customWidth="1"/>
    <col min="10" max="10" width="4.375" style="104" customWidth="1"/>
    <col min="11" max="11" width="6.125" style="1" customWidth="1"/>
    <col min="12" max="12" width="7.125" style="1" customWidth="1"/>
    <col min="13" max="13" width="11.375" style="105" customWidth="1"/>
    <col min="14" max="14" width="4.625" style="1" customWidth="1"/>
    <col min="15" max="15" width="5.875" style="1" customWidth="1"/>
    <col min="16" max="16" width="9.625" style="106" customWidth="1"/>
    <col min="17" max="17" width="11.125" style="2" customWidth="1"/>
    <col min="18" max="18" width="7.5" customWidth="1"/>
    <col min="19" max="19" width="7.375" customWidth="1"/>
    <col min="20" max="20" width="7.375" style="2" customWidth="1"/>
    <col min="21" max="21" width="7.5" style="2" customWidth="1"/>
    <col min="22" max="22" width="9.375" style="2" customWidth="1"/>
    <col min="23" max="23" width="8.875" style="2" customWidth="1"/>
    <col min="24" max="24" width="9.5" style="2" customWidth="1"/>
    <col min="25" max="25" width="19.375" customWidth="1"/>
  </cols>
  <sheetData>
    <row r="1" spans="1:87" ht="16.5" thickBot="1" x14ac:dyDescent="0.3">
      <c r="A1" s="152" t="s">
        <v>808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"/>
      <c r="AA1" s="1"/>
      <c r="AB1" s="1"/>
      <c r="AC1" s="48"/>
      <c r="AD1" s="48"/>
      <c r="AE1" s="48"/>
      <c r="AM1" s="49"/>
      <c r="AN1" s="49"/>
    </row>
    <row r="2" spans="1:87" s="46" customFormat="1" ht="87.95" customHeight="1" thickTop="1" x14ac:dyDescent="0.25">
      <c r="A2" s="145" t="s">
        <v>0</v>
      </c>
      <c r="B2" s="145" t="s">
        <v>1</v>
      </c>
      <c r="C2" s="145" t="s">
        <v>2</v>
      </c>
      <c r="D2" s="146" t="s">
        <v>753</v>
      </c>
      <c r="E2" s="145" t="s">
        <v>764</v>
      </c>
      <c r="F2" s="145" t="s">
        <v>821</v>
      </c>
      <c r="G2" s="145" t="s">
        <v>745</v>
      </c>
      <c r="H2" s="147" t="s">
        <v>765</v>
      </c>
      <c r="I2" s="148" t="s">
        <v>766</v>
      </c>
      <c r="J2" s="149" t="s">
        <v>767</v>
      </c>
      <c r="K2" s="147" t="s">
        <v>768</v>
      </c>
      <c r="L2" s="147" t="s">
        <v>755</v>
      </c>
      <c r="M2" s="148" t="s">
        <v>772</v>
      </c>
      <c r="N2" s="149" t="s">
        <v>778</v>
      </c>
      <c r="O2" s="147" t="s">
        <v>773</v>
      </c>
      <c r="P2" s="150" t="s">
        <v>754</v>
      </c>
      <c r="Q2" s="145" t="s">
        <v>756</v>
      </c>
      <c r="R2" s="151" t="s">
        <v>757</v>
      </c>
      <c r="S2" s="151" t="s">
        <v>758</v>
      </c>
      <c r="T2" s="151" t="s">
        <v>759</v>
      </c>
      <c r="U2" s="151" t="s">
        <v>760</v>
      </c>
      <c r="V2" s="151" t="s">
        <v>761</v>
      </c>
      <c r="W2" s="151" t="s">
        <v>762</v>
      </c>
      <c r="X2" s="151" t="s">
        <v>763</v>
      </c>
      <c r="Y2" s="145" t="s">
        <v>704</v>
      </c>
      <c r="AB2" s="153" t="s">
        <v>855</v>
      </c>
    </row>
    <row r="3" spans="1:87" s="8" customFormat="1" ht="17.100000000000001" customHeight="1" x14ac:dyDescent="0.25">
      <c r="A3" s="51" t="s">
        <v>726</v>
      </c>
      <c r="D3" s="42"/>
      <c r="E3" s="46"/>
      <c r="F3" s="46"/>
      <c r="G3" s="46"/>
      <c r="H3" s="9"/>
      <c r="I3" s="10"/>
      <c r="J3" s="11"/>
      <c r="K3" s="9"/>
      <c r="L3" s="9"/>
      <c r="M3" s="10"/>
      <c r="N3" s="11"/>
      <c r="O3" s="9"/>
      <c r="P3" s="12"/>
      <c r="R3" s="13"/>
      <c r="S3" s="13"/>
      <c r="T3" s="13"/>
      <c r="U3" s="13"/>
      <c r="V3" s="13"/>
      <c r="W3" s="13"/>
      <c r="X3" s="13"/>
    </row>
    <row r="4" spans="1:87" x14ac:dyDescent="0.25">
      <c r="A4" s="56" t="s">
        <v>665</v>
      </c>
      <c r="B4" s="30">
        <v>41.116390860000003</v>
      </c>
      <c r="C4" s="30">
        <v>-75.723902850000002</v>
      </c>
      <c r="D4" s="32">
        <v>1</v>
      </c>
      <c r="E4" s="2" t="s">
        <v>707</v>
      </c>
      <c r="F4" s="2" t="s">
        <v>813</v>
      </c>
      <c r="G4" s="2" t="s">
        <v>746</v>
      </c>
      <c r="H4" s="39" t="s">
        <v>254</v>
      </c>
      <c r="I4" s="54" t="s">
        <v>777</v>
      </c>
      <c r="J4" s="54" t="s">
        <v>751</v>
      </c>
      <c r="K4" s="54" t="s">
        <v>751</v>
      </c>
      <c r="L4" s="54" t="s">
        <v>751</v>
      </c>
      <c r="M4" s="18">
        <v>218.5</v>
      </c>
      <c r="N4" s="32">
        <v>9</v>
      </c>
      <c r="O4" s="19" t="s">
        <v>3</v>
      </c>
      <c r="P4" s="34">
        <v>1.2</v>
      </c>
      <c r="Q4" s="125">
        <v>218.5</v>
      </c>
      <c r="R4" s="32">
        <v>206</v>
      </c>
      <c r="S4" s="32">
        <v>258</v>
      </c>
      <c r="T4" s="125">
        <v>7.9</v>
      </c>
      <c r="U4" s="125">
        <v>9.9</v>
      </c>
      <c r="V4" s="125">
        <v>6.7</v>
      </c>
      <c r="W4" s="125">
        <v>8.6999999999999993</v>
      </c>
      <c r="X4" s="125">
        <v>7.7</v>
      </c>
      <c r="Y4" s="52" t="s">
        <v>684</v>
      </c>
    </row>
    <row r="5" spans="1:87" ht="20.100000000000001" customHeight="1" x14ac:dyDescent="0.25">
      <c r="A5" s="20" t="s">
        <v>666</v>
      </c>
      <c r="B5" s="17">
        <v>40.878828910000003</v>
      </c>
      <c r="C5" s="17">
        <v>-75.786866040000007</v>
      </c>
      <c r="D5" s="25">
        <v>4</v>
      </c>
      <c r="E5" s="2" t="s">
        <v>707</v>
      </c>
      <c r="F5" s="2" t="s">
        <v>810</v>
      </c>
      <c r="G5" s="2" t="s">
        <v>746</v>
      </c>
      <c r="H5" s="47" t="s">
        <v>254</v>
      </c>
      <c r="I5" s="54" t="s">
        <v>751</v>
      </c>
      <c r="J5" s="54" t="s">
        <v>751</v>
      </c>
      <c r="K5" s="54" t="s">
        <v>751</v>
      </c>
      <c r="L5" s="54" t="s">
        <v>751</v>
      </c>
      <c r="M5" s="22">
        <v>140</v>
      </c>
      <c r="N5" s="23">
        <v>4</v>
      </c>
      <c r="O5" s="23" t="s">
        <v>3</v>
      </c>
      <c r="P5" s="24">
        <v>1.2</v>
      </c>
      <c r="Q5" s="125">
        <v>140</v>
      </c>
      <c r="R5" s="25">
        <v>125</v>
      </c>
      <c r="S5" s="25">
        <v>156</v>
      </c>
      <c r="T5" s="126">
        <v>4.8</v>
      </c>
      <c r="U5" s="126">
        <v>6</v>
      </c>
      <c r="V5" s="126">
        <v>3.6</v>
      </c>
      <c r="W5" s="126">
        <v>4.8</v>
      </c>
      <c r="X5" s="126">
        <v>4.2</v>
      </c>
      <c r="Y5" s="52" t="s">
        <v>684</v>
      </c>
    </row>
    <row r="6" spans="1:87" x14ac:dyDescent="0.25">
      <c r="A6" s="29" t="s">
        <v>659</v>
      </c>
      <c r="B6" s="50">
        <v>41.02702704</v>
      </c>
      <c r="C6" s="50">
        <v>-75.964406460000006</v>
      </c>
      <c r="D6" s="45">
        <v>2</v>
      </c>
      <c r="E6" s="57" t="s">
        <v>706</v>
      </c>
      <c r="F6" s="57" t="s">
        <v>815</v>
      </c>
      <c r="G6" s="2" t="s">
        <v>746</v>
      </c>
      <c r="H6" s="18" t="s">
        <v>254</v>
      </c>
      <c r="I6" s="54" t="s">
        <v>751</v>
      </c>
      <c r="J6" s="54" t="s">
        <v>751</v>
      </c>
      <c r="K6" s="54" t="s">
        <v>751</v>
      </c>
      <c r="L6" s="54" t="s">
        <v>751</v>
      </c>
      <c r="M6" s="26">
        <v>173</v>
      </c>
      <c r="N6" s="35">
        <v>6</v>
      </c>
      <c r="O6" s="35" t="s">
        <v>3</v>
      </c>
      <c r="P6" s="34">
        <v>0.5</v>
      </c>
      <c r="Q6" s="126">
        <v>173</v>
      </c>
      <c r="R6" s="25">
        <v>159</v>
      </c>
      <c r="S6" s="25">
        <v>199</v>
      </c>
      <c r="T6" s="126">
        <v>6.1</v>
      </c>
      <c r="U6" s="126">
        <v>7.7</v>
      </c>
      <c r="V6" s="126">
        <v>5.6</v>
      </c>
      <c r="W6" s="126">
        <v>7.2</v>
      </c>
      <c r="X6" s="126">
        <v>6.4</v>
      </c>
      <c r="Y6" s="52" t="s">
        <v>684</v>
      </c>
    </row>
    <row r="7" spans="1:87" x14ac:dyDescent="0.25">
      <c r="A7" s="29" t="s">
        <v>662</v>
      </c>
      <c r="B7" s="50">
        <v>41.003302189999999</v>
      </c>
      <c r="C7" s="50">
        <v>-75.84701321</v>
      </c>
      <c r="D7" s="45">
        <v>3</v>
      </c>
      <c r="E7" s="57" t="s">
        <v>706</v>
      </c>
      <c r="F7" s="57" t="s">
        <v>813</v>
      </c>
      <c r="G7" s="2" t="s">
        <v>746</v>
      </c>
      <c r="H7" s="19" t="s">
        <v>254</v>
      </c>
      <c r="I7" s="54" t="s">
        <v>751</v>
      </c>
      <c r="J7" s="54" t="s">
        <v>751</v>
      </c>
      <c r="K7" s="54" t="s">
        <v>751</v>
      </c>
      <c r="L7" s="54" t="s">
        <v>751</v>
      </c>
      <c r="M7" s="31" t="s">
        <v>664</v>
      </c>
      <c r="N7" s="32">
        <v>3</v>
      </c>
      <c r="O7" s="19" t="s">
        <v>3</v>
      </c>
      <c r="P7" s="34">
        <v>0.1</v>
      </c>
      <c r="Q7" s="125">
        <v>190</v>
      </c>
      <c r="R7" s="32">
        <v>177</v>
      </c>
      <c r="S7" s="32">
        <v>221</v>
      </c>
      <c r="T7" s="125">
        <v>6.8</v>
      </c>
      <c r="U7" s="125">
        <v>8.5</v>
      </c>
      <c r="V7" s="125">
        <v>6.7</v>
      </c>
      <c r="W7" s="125">
        <v>8.4</v>
      </c>
      <c r="X7" s="125">
        <v>7.6</v>
      </c>
      <c r="Y7" s="52" t="s">
        <v>684</v>
      </c>
    </row>
    <row r="8" spans="1:87" x14ac:dyDescent="0.25">
      <c r="A8" s="16" t="s">
        <v>287</v>
      </c>
      <c r="B8" s="30">
        <v>40.95398342</v>
      </c>
      <c r="C8" s="30">
        <v>-75.453574459999999</v>
      </c>
      <c r="D8" s="32">
        <v>7</v>
      </c>
      <c r="E8" s="3" t="s">
        <v>708</v>
      </c>
      <c r="F8" s="3" t="s">
        <v>810</v>
      </c>
      <c r="G8" s="2" t="s">
        <v>746</v>
      </c>
      <c r="H8" s="19" t="s">
        <v>254</v>
      </c>
      <c r="I8" s="54" t="s">
        <v>751</v>
      </c>
      <c r="J8" s="54" t="s">
        <v>751</v>
      </c>
      <c r="K8" s="54" t="s">
        <v>751</v>
      </c>
      <c r="L8" s="54" t="s">
        <v>751</v>
      </c>
      <c r="M8" s="26">
        <v>140.19999999999999</v>
      </c>
      <c r="N8" s="25">
        <v>4</v>
      </c>
      <c r="O8" s="35" t="s">
        <v>3</v>
      </c>
      <c r="P8" s="37">
        <v>2.5499999999999998</v>
      </c>
      <c r="Q8" s="126">
        <v>140.19999999999999</v>
      </c>
      <c r="R8" s="25">
        <f>(Q8-20)/25*26</f>
        <v>125.008</v>
      </c>
      <c r="S8" s="25">
        <f>(Q8-20)/20*26</f>
        <v>156.26</v>
      </c>
      <c r="T8" s="126">
        <v>4.8079999999999998</v>
      </c>
      <c r="U8" s="126">
        <v>6.01</v>
      </c>
      <c r="V8" s="126">
        <v>2.258</v>
      </c>
      <c r="W8" s="126">
        <v>3.46</v>
      </c>
      <c r="X8" s="126">
        <v>2.859</v>
      </c>
      <c r="Y8" s="52" t="s">
        <v>684</v>
      </c>
      <c r="Z8" s="28"/>
      <c r="AA8" s="28"/>
      <c r="AB8" s="28"/>
      <c r="AC8" s="28"/>
      <c r="AD8" s="28"/>
      <c r="AE8" s="28"/>
      <c r="AF8" s="28"/>
    </row>
    <row r="9" spans="1:87" x14ac:dyDescent="0.25">
      <c r="A9" s="16" t="s">
        <v>667</v>
      </c>
      <c r="B9" s="30">
        <v>40.862471599999999</v>
      </c>
      <c r="C9" s="30">
        <v>-75.441748320000002</v>
      </c>
      <c r="D9" s="32">
        <v>14</v>
      </c>
      <c r="E9" s="3" t="s">
        <v>708</v>
      </c>
      <c r="F9" s="3" t="s">
        <v>816</v>
      </c>
      <c r="G9" s="2" t="s">
        <v>746</v>
      </c>
      <c r="H9" s="19" t="s">
        <v>254</v>
      </c>
      <c r="I9" s="54" t="s">
        <v>751</v>
      </c>
      <c r="J9" s="54" t="s">
        <v>751</v>
      </c>
      <c r="K9" s="54" t="s">
        <v>751</v>
      </c>
      <c r="L9" s="54" t="s">
        <v>751</v>
      </c>
      <c r="M9" s="18">
        <v>144.9</v>
      </c>
      <c r="N9" s="32">
        <v>6</v>
      </c>
      <c r="O9" s="19" t="s">
        <v>3</v>
      </c>
      <c r="P9" s="34">
        <v>3.22</v>
      </c>
      <c r="Q9" s="125">
        <v>144.9</v>
      </c>
      <c r="R9" s="32">
        <v>130</v>
      </c>
      <c r="S9" s="32">
        <f>(Q9-20)/20*26</f>
        <v>162.37</v>
      </c>
      <c r="T9" s="125">
        <v>4.9960000000000004</v>
      </c>
      <c r="U9" s="125">
        <v>6.2450000000000001</v>
      </c>
      <c r="V9" s="125">
        <v>2.5</v>
      </c>
      <c r="W9" s="125">
        <v>3.7</v>
      </c>
      <c r="X9" s="125">
        <v>3.1</v>
      </c>
      <c r="Y9" s="52" t="s">
        <v>684</v>
      </c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</row>
    <row r="10" spans="1:87" x14ac:dyDescent="0.25">
      <c r="A10" s="16" t="s">
        <v>288</v>
      </c>
      <c r="B10" s="30">
        <v>40.862471599999999</v>
      </c>
      <c r="C10" s="30">
        <v>-75.441748320000002</v>
      </c>
      <c r="D10" s="32">
        <v>14</v>
      </c>
      <c r="E10" s="3" t="s">
        <v>708</v>
      </c>
      <c r="F10" s="3" t="s">
        <v>817</v>
      </c>
      <c r="G10" s="2" t="s">
        <v>746</v>
      </c>
      <c r="H10" s="19" t="s">
        <v>254</v>
      </c>
      <c r="I10" s="54" t="s">
        <v>751</v>
      </c>
      <c r="J10" s="54" t="s">
        <v>751</v>
      </c>
      <c r="K10" s="54" t="s">
        <v>751</v>
      </c>
      <c r="L10" s="54" t="s">
        <v>751</v>
      </c>
      <c r="M10" s="26">
        <v>168.5</v>
      </c>
      <c r="N10" s="35">
        <v>6</v>
      </c>
      <c r="O10" s="35" t="s">
        <v>3</v>
      </c>
      <c r="P10" s="37">
        <v>3.22</v>
      </c>
      <c r="Q10" s="126">
        <v>168.5</v>
      </c>
      <c r="R10" s="25">
        <f>(Q10-20)/25*26</f>
        <v>154.44</v>
      </c>
      <c r="S10" s="25">
        <f>(Q10-20)/20*26</f>
        <v>193.04999999999998</v>
      </c>
      <c r="T10" s="126">
        <v>5.94</v>
      </c>
      <c r="U10" s="126">
        <v>7.4249999999999998</v>
      </c>
      <c r="V10" s="126">
        <v>3.4</v>
      </c>
      <c r="W10" s="126">
        <v>4.9000000000000004</v>
      </c>
      <c r="X10" s="126">
        <v>4.1500000000000004</v>
      </c>
      <c r="Y10" s="52" t="s">
        <v>684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x14ac:dyDescent="0.25">
      <c r="A11" s="16" t="s">
        <v>668</v>
      </c>
      <c r="B11" s="17">
        <v>40.859051549999997</v>
      </c>
      <c r="C11" s="17">
        <v>-75.717884699999999</v>
      </c>
      <c r="D11" s="25">
        <v>5</v>
      </c>
      <c r="E11" s="3" t="s">
        <v>708</v>
      </c>
      <c r="F11" s="3" t="s">
        <v>811</v>
      </c>
      <c r="G11" s="2" t="s">
        <v>746</v>
      </c>
      <c r="H11" s="19" t="s">
        <v>254</v>
      </c>
      <c r="I11" s="54" t="s">
        <v>751</v>
      </c>
      <c r="J11" s="54" t="s">
        <v>751</v>
      </c>
      <c r="K11" s="54" t="s">
        <v>751</v>
      </c>
      <c r="L11" s="54" t="s">
        <v>751</v>
      </c>
      <c r="M11" s="26">
        <v>148.6</v>
      </c>
      <c r="N11" s="35">
        <v>3</v>
      </c>
      <c r="O11" s="35" t="s">
        <v>3</v>
      </c>
      <c r="P11" s="37">
        <v>3.22</v>
      </c>
      <c r="Q11" s="126">
        <v>148.6</v>
      </c>
      <c r="R11" s="25">
        <f>(Q11-20)/25*26</f>
        <v>133.744</v>
      </c>
      <c r="S11" s="25">
        <f>(Q11-20)/20*26</f>
        <v>167.18</v>
      </c>
      <c r="T11" s="126">
        <v>5.1440000000000001</v>
      </c>
      <c r="U11" s="126">
        <v>6.43</v>
      </c>
      <c r="V11" s="126">
        <v>1.9</v>
      </c>
      <c r="W11" s="126">
        <v>3.2</v>
      </c>
      <c r="X11" s="126">
        <v>2.6</v>
      </c>
      <c r="Y11" s="52" t="s">
        <v>684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7" x14ac:dyDescent="0.25">
      <c r="A12" s="16" t="s">
        <v>669</v>
      </c>
      <c r="B12" s="30">
        <v>40.74069523</v>
      </c>
      <c r="C12" s="30">
        <v>-75.970587859999995</v>
      </c>
      <c r="D12" s="32">
        <v>8</v>
      </c>
      <c r="E12" s="3" t="s">
        <v>708</v>
      </c>
      <c r="F12" s="3" t="s">
        <v>810</v>
      </c>
      <c r="G12" s="2" t="s">
        <v>746</v>
      </c>
      <c r="H12" s="39" t="s">
        <v>254</v>
      </c>
      <c r="I12" s="54" t="s">
        <v>751</v>
      </c>
      <c r="J12" s="54" t="s">
        <v>751</v>
      </c>
      <c r="K12" s="54" t="s">
        <v>751</v>
      </c>
      <c r="L12" s="54" t="s">
        <v>751</v>
      </c>
      <c r="M12" s="26">
        <v>202</v>
      </c>
      <c r="N12" s="25">
        <v>2</v>
      </c>
      <c r="O12" s="35" t="s">
        <v>3</v>
      </c>
      <c r="P12" s="24">
        <v>2.29</v>
      </c>
      <c r="Q12" s="126">
        <v>202</v>
      </c>
      <c r="R12" s="32">
        <v>189</v>
      </c>
      <c r="S12" s="32">
        <v>237</v>
      </c>
      <c r="T12" s="125">
        <v>7.3</v>
      </c>
      <c r="U12" s="125">
        <v>9.1</v>
      </c>
      <c r="V12" s="125">
        <v>5</v>
      </c>
      <c r="W12" s="125">
        <v>6.8</v>
      </c>
      <c r="X12" s="125">
        <v>5.9</v>
      </c>
      <c r="Y12" s="52" t="s">
        <v>684</v>
      </c>
    </row>
    <row r="13" spans="1:87" x14ac:dyDescent="0.25">
      <c r="A13" s="16" t="s">
        <v>670</v>
      </c>
      <c r="B13" s="17">
        <v>40.772879609999997</v>
      </c>
      <c r="C13" s="17">
        <v>-75.955700419999999</v>
      </c>
      <c r="D13" s="25">
        <v>6</v>
      </c>
      <c r="E13" s="3" t="s">
        <v>708</v>
      </c>
      <c r="F13" s="3" t="s">
        <v>818</v>
      </c>
      <c r="G13" s="2" t="s">
        <v>746</v>
      </c>
      <c r="H13" s="19" t="s">
        <v>254</v>
      </c>
      <c r="I13" s="54" t="s">
        <v>751</v>
      </c>
      <c r="J13" s="54" t="s">
        <v>751</v>
      </c>
      <c r="K13" s="54" t="s">
        <v>751</v>
      </c>
      <c r="L13" s="54" t="s">
        <v>751</v>
      </c>
      <c r="M13" s="18">
        <v>123</v>
      </c>
      <c r="N13" s="32">
        <v>3</v>
      </c>
      <c r="O13" s="19" t="s">
        <v>3</v>
      </c>
      <c r="P13" s="34">
        <v>0.56000000000000005</v>
      </c>
      <c r="Q13" s="125">
        <v>123</v>
      </c>
      <c r="R13" s="32">
        <v>107</v>
      </c>
      <c r="S13" s="32">
        <v>134</v>
      </c>
      <c r="T13" s="125">
        <v>4.0999999999999996</v>
      </c>
      <c r="U13" s="125">
        <v>5.0999999999999996</v>
      </c>
      <c r="V13" s="125">
        <v>3.5</v>
      </c>
      <c r="W13" s="125">
        <v>4.5999999999999996</v>
      </c>
      <c r="X13" s="125">
        <v>4.0999999999999996</v>
      </c>
      <c r="Y13" s="52" t="s">
        <v>684</v>
      </c>
    </row>
    <row r="14" spans="1:87" x14ac:dyDescent="0.25">
      <c r="A14" s="16" t="s">
        <v>291</v>
      </c>
      <c r="B14" s="30">
        <v>40.83768113</v>
      </c>
      <c r="C14" s="30">
        <v>-75.663209019999996</v>
      </c>
      <c r="D14" s="32">
        <v>13</v>
      </c>
      <c r="E14" s="2" t="s">
        <v>710</v>
      </c>
      <c r="F14" s="2" t="s">
        <v>814</v>
      </c>
      <c r="G14" s="2" t="s">
        <v>746</v>
      </c>
      <c r="H14" s="19" t="s">
        <v>254</v>
      </c>
      <c r="I14" s="54" t="s">
        <v>751</v>
      </c>
      <c r="J14" s="54" t="s">
        <v>751</v>
      </c>
      <c r="K14" s="54" t="s">
        <v>751</v>
      </c>
      <c r="L14" s="54" t="s">
        <v>751</v>
      </c>
      <c r="M14" s="26">
        <v>186</v>
      </c>
      <c r="N14" s="35">
        <v>4</v>
      </c>
      <c r="O14" s="35" t="s">
        <v>3</v>
      </c>
      <c r="P14" s="37">
        <v>3.22</v>
      </c>
      <c r="Q14" s="126">
        <v>186</v>
      </c>
      <c r="R14" s="25">
        <f>(Q14-20)/25*26</f>
        <v>172.64</v>
      </c>
      <c r="S14" s="25">
        <f>(Q14-20)/20*26</f>
        <v>215.8</v>
      </c>
      <c r="T14" s="126">
        <v>6.64</v>
      </c>
      <c r="U14" s="126">
        <v>8.3000000000000007</v>
      </c>
      <c r="V14" s="126">
        <v>3.4199999999999995</v>
      </c>
      <c r="W14" s="126">
        <v>5.08</v>
      </c>
      <c r="X14" s="126">
        <v>4.25</v>
      </c>
      <c r="Y14" s="52" t="s">
        <v>684</v>
      </c>
    </row>
    <row r="15" spans="1:87" x14ac:dyDescent="0.25">
      <c r="A15" s="16" t="s">
        <v>673</v>
      </c>
      <c r="B15" s="30">
        <v>40.83768113</v>
      </c>
      <c r="C15" s="30">
        <v>-75.663209019999996</v>
      </c>
      <c r="D15" s="32">
        <v>13</v>
      </c>
      <c r="E15" s="2" t="s">
        <v>710</v>
      </c>
      <c r="F15" s="2" t="s">
        <v>812</v>
      </c>
      <c r="G15" s="2" t="s">
        <v>746</v>
      </c>
      <c r="H15" s="19" t="s">
        <v>254</v>
      </c>
      <c r="I15" s="54" t="s">
        <v>751</v>
      </c>
      <c r="J15" s="54" t="s">
        <v>751</v>
      </c>
      <c r="K15" s="54" t="s">
        <v>751</v>
      </c>
      <c r="L15" s="54" t="s">
        <v>751</v>
      </c>
      <c r="M15" s="26">
        <v>210.5</v>
      </c>
      <c r="N15" s="35">
        <v>8</v>
      </c>
      <c r="O15" s="35" t="s">
        <v>3</v>
      </c>
      <c r="P15" s="37">
        <v>3.22</v>
      </c>
      <c r="Q15" s="126">
        <v>210.5</v>
      </c>
      <c r="R15" s="25">
        <v>198</v>
      </c>
      <c r="S15" s="25">
        <v>248</v>
      </c>
      <c r="T15" s="126">
        <v>7.6</v>
      </c>
      <c r="U15" s="126">
        <v>9.5</v>
      </c>
      <c r="V15" s="126">
        <v>4.4000000000000004</v>
      </c>
      <c r="W15" s="126">
        <v>6.3</v>
      </c>
      <c r="X15" s="126">
        <v>5.4</v>
      </c>
      <c r="Y15" s="52" t="s">
        <v>684</v>
      </c>
    </row>
    <row r="16" spans="1:87" s="16" customFormat="1" x14ac:dyDescent="0.25">
      <c r="A16" s="16" t="s">
        <v>292</v>
      </c>
      <c r="B16" s="30">
        <v>40.764620880000003</v>
      </c>
      <c r="C16" s="30">
        <v>-75.866833029999995</v>
      </c>
      <c r="D16" s="32">
        <v>12</v>
      </c>
      <c r="E16" s="2" t="s">
        <v>710</v>
      </c>
      <c r="F16" s="2" t="s">
        <v>814</v>
      </c>
      <c r="G16" s="2" t="s">
        <v>746</v>
      </c>
      <c r="H16" s="19" t="s">
        <v>254</v>
      </c>
      <c r="I16" s="54" t="s">
        <v>751</v>
      </c>
      <c r="J16" s="54" t="s">
        <v>751</v>
      </c>
      <c r="K16" s="54" t="s">
        <v>751</v>
      </c>
      <c r="L16" s="54" t="s">
        <v>751</v>
      </c>
      <c r="M16" s="26">
        <v>228</v>
      </c>
      <c r="N16" s="25">
        <v>3</v>
      </c>
      <c r="O16" s="35" t="s">
        <v>5</v>
      </c>
      <c r="P16" s="24">
        <v>3.62</v>
      </c>
      <c r="Q16" s="126">
        <v>228</v>
      </c>
      <c r="R16" s="25">
        <f>(Q16-20)/25*26</f>
        <v>216.32</v>
      </c>
      <c r="S16" s="25">
        <f>(Q16-20)/20*26</f>
        <v>270.40000000000003</v>
      </c>
      <c r="T16" s="126">
        <v>8.32</v>
      </c>
      <c r="U16" s="126">
        <v>10.4</v>
      </c>
      <c r="V16" s="126">
        <v>4.7</v>
      </c>
      <c r="W16" s="126">
        <v>6.78</v>
      </c>
      <c r="X16" s="126">
        <v>5.74</v>
      </c>
      <c r="Y16" s="52" t="s">
        <v>684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</row>
    <row r="17" spans="1:87" x14ac:dyDescent="0.25">
      <c r="A17" s="16" t="s">
        <v>676</v>
      </c>
      <c r="B17" s="17">
        <v>40.822655769999997</v>
      </c>
      <c r="C17" s="17">
        <v>-75.603284169999995</v>
      </c>
      <c r="D17" s="25">
        <v>376</v>
      </c>
      <c r="E17" s="3" t="s">
        <v>710</v>
      </c>
      <c r="F17" s="3" t="s">
        <v>810</v>
      </c>
      <c r="G17" s="2" t="s">
        <v>746</v>
      </c>
      <c r="H17" s="19" t="s">
        <v>254</v>
      </c>
      <c r="I17" s="54" t="s">
        <v>751</v>
      </c>
      <c r="J17" s="54" t="s">
        <v>751</v>
      </c>
      <c r="K17" s="54" t="s">
        <v>751</v>
      </c>
      <c r="L17" s="54" t="s">
        <v>751</v>
      </c>
      <c r="M17" s="54">
        <v>121</v>
      </c>
      <c r="N17" s="40">
        <v>4</v>
      </c>
      <c r="O17" s="40" t="s">
        <v>3</v>
      </c>
      <c r="P17" s="37">
        <v>3.31</v>
      </c>
      <c r="Q17" s="127">
        <v>121</v>
      </c>
      <c r="R17" s="33">
        <v>105</v>
      </c>
      <c r="S17" s="25">
        <v>131</v>
      </c>
      <c r="T17" s="127">
        <v>4</v>
      </c>
      <c r="U17" s="126">
        <v>5</v>
      </c>
      <c r="V17" s="127">
        <v>1.2</v>
      </c>
      <c r="W17" s="126">
        <v>2.2000000000000002</v>
      </c>
      <c r="X17" s="127">
        <v>1.7</v>
      </c>
      <c r="Y17" s="52" t="s">
        <v>684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s="16" customFormat="1" x14ac:dyDescent="0.25">
      <c r="A18" s="16" t="s">
        <v>677</v>
      </c>
      <c r="B18" s="30">
        <v>40.916509009999999</v>
      </c>
      <c r="C18" s="30">
        <v>-75.508341810000005</v>
      </c>
      <c r="D18" s="32">
        <v>9</v>
      </c>
      <c r="E18" s="2" t="s">
        <v>710</v>
      </c>
      <c r="F18" s="2" t="s">
        <v>817</v>
      </c>
      <c r="G18" s="2" t="s">
        <v>746</v>
      </c>
      <c r="H18" s="19" t="s">
        <v>254</v>
      </c>
      <c r="I18" s="54" t="s">
        <v>751</v>
      </c>
      <c r="J18" s="54" t="s">
        <v>751</v>
      </c>
      <c r="K18" s="54" t="s">
        <v>751</v>
      </c>
      <c r="L18" s="54" t="s">
        <v>751</v>
      </c>
      <c r="M18" s="54">
        <v>177</v>
      </c>
      <c r="N18" s="40">
        <v>10</v>
      </c>
      <c r="O18" s="40" t="s">
        <v>3</v>
      </c>
      <c r="P18" s="37">
        <v>3.31</v>
      </c>
      <c r="Q18" s="127">
        <v>177</v>
      </c>
      <c r="R18" s="33">
        <v>163</v>
      </c>
      <c r="S18" s="25">
        <v>204</v>
      </c>
      <c r="T18" s="127">
        <v>6.3</v>
      </c>
      <c r="U18" s="126">
        <v>7.9</v>
      </c>
      <c r="V18" s="127">
        <v>3</v>
      </c>
      <c r="W18" s="126">
        <v>4.5</v>
      </c>
      <c r="X18" s="127">
        <v>3.8</v>
      </c>
      <c r="Y18" s="52" t="s">
        <v>684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s="16" customFormat="1" x14ac:dyDescent="0.25">
      <c r="A19" s="16" t="s">
        <v>293</v>
      </c>
      <c r="B19" s="30">
        <v>40.916509009999999</v>
      </c>
      <c r="C19" s="30">
        <v>-75.508341810000005</v>
      </c>
      <c r="D19" s="32">
        <v>9</v>
      </c>
      <c r="E19" s="2" t="s">
        <v>710</v>
      </c>
      <c r="F19" s="2" t="s">
        <v>810</v>
      </c>
      <c r="G19" s="2" t="s">
        <v>746</v>
      </c>
      <c r="H19" s="19" t="s">
        <v>254</v>
      </c>
      <c r="I19" s="54" t="s">
        <v>751</v>
      </c>
      <c r="J19" s="54" t="s">
        <v>751</v>
      </c>
      <c r="K19" s="54" t="s">
        <v>751</v>
      </c>
      <c r="L19" s="54" t="s">
        <v>751</v>
      </c>
      <c r="M19" s="26">
        <v>175.4</v>
      </c>
      <c r="N19" s="25">
        <v>3</v>
      </c>
      <c r="O19" s="35" t="s">
        <v>3</v>
      </c>
      <c r="P19" s="37">
        <v>3.31</v>
      </c>
      <c r="Q19" s="126">
        <v>175</v>
      </c>
      <c r="R19" s="25">
        <f>(Q19-20)/25*26</f>
        <v>161.20000000000002</v>
      </c>
      <c r="S19" s="25">
        <f>(Q19-20)/20*26</f>
        <v>201.5</v>
      </c>
      <c r="T19" s="126">
        <v>6.2</v>
      </c>
      <c r="U19" s="126">
        <v>7.75</v>
      </c>
      <c r="V19" s="126">
        <v>2.89</v>
      </c>
      <c r="W19" s="126">
        <v>4.4399999999999995</v>
      </c>
      <c r="X19" s="126">
        <v>3.665</v>
      </c>
      <c r="Y19" s="52" t="s">
        <v>684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x14ac:dyDescent="0.25">
      <c r="A20" s="16" t="s">
        <v>674</v>
      </c>
      <c r="B20" s="17">
        <v>40.782861250000003</v>
      </c>
      <c r="C20" s="17">
        <v>-75.8640726</v>
      </c>
      <c r="D20" s="25">
        <v>11</v>
      </c>
      <c r="E20" s="2" t="s">
        <v>711</v>
      </c>
      <c r="F20" s="2" t="s">
        <v>811</v>
      </c>
      <c r="G20" s="2" t="s">
        <v>746</v>
      </c>
      <c r="H20" s="19" t="s">
        <v>254</v>
      </c>
      <c r="I20" s="54" t="s">
        <v>751</v>
      </c>
      <c r="J20" s="54" t="s">
        <v>751</v>
      </c>
      <c r="K20" s="54" t="s">
        <v>751</v>
      </c>
      <c r="L20" s="54" t="s">
        <v>751</v>
      </c>
      <c r="M20" s="54">
        <v>205</v>
      </c>
      <c r="N20" s="40">
        <v>5</v>
      </c>
      <c r="O20" s="40" t="s">
        <v>5</v>
      </c>
      <c r="P20" s="34">
        <v>3.62</v>
      </c>
      <c r="Q20" s="127">
        <v>205</v>
      </c>
      <c r="R20" s="32">
        <v>192</v>
      </c>
      <c r="S20" s="32">
        <v>241</v>
      </c>
      <c r="T20" s="125">
        <v>7.4</v>
      </c>
      <c r="U20" s="125">
        <v>9.3000000000000007</v>
      </c>
      <c r="V20" s="125">
        <v>3.8</v>
      </c>
      <c r="W20" s="125">
        <v>5.6</v>
      </c>
      <c r="X20" s="125">
        <v>4.7</v>
      </c>
      <c r="Y20" s="52" t="s">
        <v>684</v>
      </c>
    </row>
    <row r="21" spans="1:87" x14ac:dyDescent="0.25">
      <c r="A21" s="16" t="s">
        <v>675</v>
      </c>
      <c r="B21" s="30">
        <v>40.782483110000001</v>
      </c>
      <c r="C21" s="30">
        <v>-75.797987449999994</v>
      </c>
      <c r="D21" s="32">
        <v>10</v>
      </c>
      <c r="E21" s="2" t="s">
        <v>711</v>
      </c>
      <c r="F21" s="2" t="s">
        <v>814</v>
      </c>
      <c r="G21" s="2" t="s">
        <v>746</v>
      </c>
      <c r="H21" s="19" t="s">
        <v>254</v>
      </c>
      <c r="I21" s="54" t="s">
        <v>751</v>
      </c>
      <c r="J21" s="54" t="s">
        <v>751</v>
      </c>
      <c r="K21" s="54" t="s">
        <v>751</v>
      </c>
      <c r="L21" s="54" t="s">
        <v>751</v>
      </c>
      <c r="M21" s="18">
        <v>198</v>
      </c>
      <c r="N21" s="32">
        <v>7</v>
      </c>
      <c r="O21" s="19" t="s">
        <v>3</v>
      </c>
      <c r="P21" s="34">
        <v>3.62</v>
      </c>
      <c r="Q21" s="125">
        <v>198</v>
      </c>
      <c r="R21" s="32">
        <v>185</v>
      </c>
      <c r="S21" s="32">
        <v>231</v>
      </c>
      <c r="T21" s="125">
        <v>7.1</v>
      </c>
      <c r="U21" s="125">
        <v>8.9</v>
      </c>
      <c r="V21" s="125">
        <v>3.4</v>
      </c>
      <c r="W21" s="125">
        <v>5.2</v>
      </c>
      <c r="X21" s="125">
        <v>4.3</v>
      </c>
      <c r="Y21" s="52" t="s">
        <v>684</v>
      </c>
    </row>
    <row r="22" spans="1:87" x14ac:dyDescent="0.25">
      <c r="A22" s="16" t="s">
        <v>678</v>
      </c>
      <c r="B22" s="17">
        <v>40.882159819999998</v>
      </c>
      <c r="C22" s="17">
        <v>-75.355613899999994</v>
      </c>
      <c r="D22" s="25">
        <v>15</v>
      </c>
      <c r="E22" s="2" t="s">
        <v>711</v>
      </c>
      <c r="F22" s="2" t="s">
        <v>817</v>
      </c>
      <c r="G22" s="2" t="s">
        <v>746</v>
      </c>
      <c r="H22" s="47" t="s">
        <v>255</v>
      </c>
      <c r="I22" s="18">
        <v>-154.69999999999999</v>
      </c>
      <c r="J22" s="32">
        <v>7</v>
      </c>
      <c r="K22" s="19" t="s">
        <v>3</v>
      </c>
      <c r="L22" s="18">
        <v>4</v>
      </c>
      <c r="M22" s="54" t="s">
        <v>751</v>
      </c>
      <c r="N22" s="54" t="s">
        <v>751</v>
      </c>
      <c r="O22" s="54" t="s">
        <v>751</v>
      </c>
      <c r="P22" s="34">
        <v>4.0599999999999996</v>
      </c>
      <c r="Q22" s="125">
        <v>-154.69999999999999</v>
      </c>
      <c r="R22" s="58" t="s">
        <v>780</v>
      </c>
      <c r="S22" s="32">
        <v>505</v>
      </c>
      <c r="T22" s="130" t="s">
        <v>691</v>
      </c>
      <c r="U22" s="125">
        <v>19.399999999999999</v>
      </c>
      <c r="V22" s="130" t="s">
        <v>691</v>
      </c>
      <c r="W22" s="125">
        <v>14.9</v>
      </c>
      <c r="X22" s="130" t="s">
        <v>691</v>
      </c>
      <c r="Y22" s="52" t="s">
        <v>684</v>
      </c>
    </row>
    <row r="23" spans="1:87" x14ac:dyDescent="0.25">
      <c r="A23" s="16" t="s">
        <v>679</v>
      </c>
      <c r="B23" s="17">
        <v>40.882159819999998</v>
      </c>
      <c r="C23" s="17">
        <v>-75.355613899999994</v>
      </c>
      <c r="D23" s="25">
        <v>15</v>
      </c>
      <c r="E23" s="2" t="s">
        <v>711</v>
      </c>
      <c r="F23" s="2" t="s">
        <v>814</v>
      </c>
      <c r="G23" s="2" t="s">
        <v>746</v>
      </c>
      <c r="H23" s="47" t="s">
        <v>255</v>
      </c>
      <c r="I23" s="18">
        <v>-151</v>
      </c>
      <c r="J23" s="32">
        <v>7</v>
      </c>
      <c r="K23" s="19" t="s">
        <v>3</v>
      </c>
      <c r="L23" s="18">
        <v>5</v>
      </c>
      <c r="M23" s="54" t="s">
        <v>751</v>
      </c>
      <c r="N23" s="54" t="s">
        <v>751</v>
      </c>
      <c r="O23" s="54" t="s">
        <v>751</v>
      </c>
      <c r="P23" s="34">
        <v>4.0599999999999996</v>
      </c>
      <c r="Q23" s="125">
        <v>-151</v>
      </c>
      <c r="R23" s="58" t="s">
        <v>691</v>
      </c>
      <c r="S23" s="32">
        <v>480</v>
      </c>
      <c r="T23" s="130" t="s">
        <v>691</v>
      </c>
      <c r="U23" s="125">
        <v>18.5</v>
      </c>
      <c r="V23" s="130" t="s">
        <v>691</v>
      </c>
      <c r="W23" s="125">
        <v>13.9</v>
      </c>
      <c r="X23" s="130" t="s">
        <v>691</v>
      </c>
      <c r="Y23" s="52" t="s">
        <v>684</v>
      </c>
    </row>
    <row r="24" spans="1:87" x14ac:dyDescent="0.25">
      <c r="A24" s="16" t="s">
        <v>680</v>
      </c>
      <c r="B24" s="17">
        <v>40.882159819999998</v>
      </c>
      <c r="C24" s="17">
        <v>-75.355613899999994</v>
      </c>
      <c r="D24" s="25">
        <v>15</v>
      </c>
      <c r="E24" s="2" t="s">
        <v>711</v>
      </c>
      <c r="F24" s="2" t="s">
        <v>819</v>
      </c>
      <c r="G24" s="2" t="s">
        <v>746</v>
      </c>
      <c r="H24" s="47" t="s">
        <v>255</v>
      </c>
      <c r="I24" s="18">
        <v>-152.1</v>
      </c>
      <c r="J24" s="32">
        <v>3</v>
      </c>
      <c r="K24" s="19" t="s">
        <v>3</v>
      </c>
      <c r="L24" s="18">
        <v>2</v>
      </c>
      <c r="M24" s="54" t="s">
        <v>751</v>
      </c>
      <c r="N24" s="54" t="s">
        <v>751</v>
      </c>
      <c r="O24" s="54" t="s">
        <v>751</v>
      </c>
      <c r="P24" s="34">
        <v>4.0599999999999996</v>
      </c>
      <c r="Q24" s="125">
        <v>-152.1</v>
      </c>
      <c r="R24" s="58" t="s">
        <v>691</v>
      </c>
      <c r="S24" s="32">
        <v>490</v>
      </c>
      <c r="T24" s="130" t="s">
        <v>691</v>
      </c>
      <c r="U24" s="125">
        <v>18.8</v>
      </c>
      <c r="V24" s="130" t="s">
        <v>691</v>
      </c>
      <c r="W24" s="125">
        <v>14.3</v>
      </c>
      <c r="X24" s="130" t="s">
        <v>691</v>
      </c>
      <c r="Y24" s="52" t="s">
        <v>684</v>
      </c>
    </row>
    <row r="25" spans="1:87" x14ac:dyDescent="0.25">
      <c r="A25" s="16" t="s">
        <v>298</v>
      </c>
      <c r="B25" s="30">
        <v>40.840159159999999</v>
      </c>
      <c r="C25" s="30">
        <v>-75.409976360000002</v>
      </c>
      <c r="D25" s="32">
        <v>16</v>
      </c>
      <c r="E25" s="2" t="s">
        <v>716</v>
      </c>
      <c r="F25" s="2" t="s">
        <v>819</v>
      </c>
      <c r="G25" s="2" t="s">
        <v>746</v>
      </c>
      <c r="H25" s="19" t="s">
        <v>254</v>
      </c>
      <c r="I25" s="54" t="s">
        <v>751</v>
      </c>
      <c r="J25" s="54" t="s">
        <v>751</v>
      </c>
      <c r="K25" s="54" t="s">
        <v>751</v>
      </c>
      <c r="L25" s="54" t="s">
        <v>751</v>
      </c>
      <c r="M25" s="26" t="s">
        <v>299</v>
      </c>
      <c r="N25" s="35">
        <v>12</v>
      </c>
      <c r="O25" s="35" t="s">
        <v>4</v>
      </c>
      <c r="P25" s="37">
        <v>4.72</v>
      </c>
      <c r="Q25" s="126">
        <v>135.4</v>
      </c>
      <c r="R25" s="25">
        <f>(Q25-20)/25*26</f>
        <v>120.01600000000002</v>
      </c>
      <c r="S25" s="25">
        <f>(Q25-20)/20*26</f>
        <v>150.02000000000001</v>
      </c>
      <c r="T25" s="126">
        <v>4.6160000000000005</v>
      </c>
      <c r="U25" s="126">
        <v>5.7700000000000005</v>
      </c>
      <c r="V25" s="126">
        <v>-0.1039999999999992</v>
      </c>
      <c r="W25" s="126">
        <v>1.0500000000000007</v>
      </c>
      <c r="X25" s="126">
        <v>0.47300000000000075</v>
      </c>
      <c r="Y25" s="52" t="s">
        <v>684</v>
      </c>
    </row>
    <row r="26" spans="1:87" x14ac:dyDescent="0.25">
      <c r="A26" s="16" t="s">
        <v>300</v>
      </c>
      <c r="B26" s="30">
        <v>40.813975630000002</v>
      </c>
      <c r="C26" s="30">
        <v>-75.524500110000005</v>
      </c>
      <c r="D26" s="32">
        <v>17</v>
      </c>
      <c r="E26" s="2" t="s">
        <v>716</v>
      </c>
      <c r="F26" s="2" t="s">
        <v>817</v>
      </c>
      <c r="G26" s="2" t="s">
        <v>746</v>
      </c>
      <c r="H26" s="19" t="s">
        <v>254</v>
      </c>
      <c r="I26" s="54" t="s">
        <v>751</v>
      </c>
      <c r="J26" s="54" t="s">
        <v>751</v>
      </c>
      <c r="K26" s="54" t="s">
        <v>751</v>
      </c>
      <c r="L26" s="54" t="s">
        <v>751</v>
      </c>
      <c r="M26" s="26" t="s">
        <v>301</v>
      </c>
      <c r="N26" s="25">
        <v>4</v>
      </c>
      <c r="O26" s="35" t="s">
        <v>4</v>
      </c>
      <c r="P26" s="37">
        <v>5.0599999999999996</v>
      </c>
      <c r="Q26" s="126">
        <v>109.5</v>
      </c>
      <c r="R26" s="25">
        <f>(Q26-20)/25*26</f>
        <v>93.08</v>
      </c>
      <c r="S26" s="25">
        <f>(Q26-20)/20*26</f>
        <v>116.35</v>
      </c>
      <c r="T26" s="126">
        <v>3.58</v>
      </c>
      <c r="U26" s="126">
        <v>4.4749999999999996</v>
      </c>
      <c r="V26" s="126">
        <v>-1.4799999999999995</v>
      </c>
      <c r="W26" s="126">
        <v>-0.58499999999999996</v>
      </c>
      <c r="X26" s="126">
        <v>-1.0324999999999998</v>
      </c>
      <c r="Y26" s="52" t="s">
        <v>684</v>
      </c>
    </row>
    <row r="27" spans="1:87" x14ac:dyDescent="0.25">
      <c r="A27" s="16" t="s">
        <v>682</v>
      </c>
      <c r="B27" s="30">
        <v>40.813975630000002</v>
      </c>
      <c r="C27" s="30">
        <v>-75.524500110000005</v>
      </c>
      <c r="D27" s="32">
        <v>17</v>
      </c>
      <c r="E27" s="2" t="s">
        <v>716</v>
      </c>
      <c r="F27" s="2" t="s">
        <v>814</v>
      </c>
      <c r="G27" s="2" t="s">
        <v>746</v>
      </c>
      <c r="H27" s="19" t="s">
        <v>254</v>
      </c>
      <c r="I27" s="54" t="s">
        <v>751</v>
      </c>
      <c r="J27" s="54" t="s">
        <v>751</v>
      </c>
      <c r="K27" s="54" t="s">
        <v>751</v>
      </c>
      <c r="L27" s="54" t="s">
        <v>751</v>
      </c>
      <c r="M27" s="26">
        <v>127.1</v>
      </c>
      <c r="N27" s="25">
        <v>5</v>
      </c>
      <c r="O27" s="35" t="s">
        <v>3</v>
      </c>
      <c r="P27" s="37">
        <v>5.0599999999999996</v>
      </c>
      <c r="Q27" s="126">
        <v>127.1</v>
      </c>
      <c r="R27" s="25">
        <v>111</v>
      </c>
      <c r="S27" s="25">
        <f>(Q27-20)/20*26</f>
        <v>139.22999999999999</v>
      </c>
      <c r="T27" s="126">
        <v>4.2839999999999998</v>
      </c>
      <c r="U27" s="126">
        <v>5.3549999999999995</v>
      </c>
      <c r="V27" s="126">
        <v>-0.7759999999999998</v>
      </c>
      <c r="W27" s="126">
        <v>0.29499999999999993</v>
      </c>
      <c r="X27" s="126">
        <v>-0.24049999999999994</v>
      </c>
      <c r="Y27" s="52" t="s">
        <v>684</v>
      </c>
    </row>
    <row r="28" spans="1:87" x14ac:dyDescent="0.25">
      <c r="A28" s="16" t="s">
        <v>302</v>
      </c>
      <c r="B28" s="30">
        <v>40.813975630000002</v>
      </c>
      <c r="C28" s="30">
        <v>-75.524500110000005</v>
      </c>
      <c r="D28" s="32">
        <v>17</v>
      </c>
      <c r="E28" s="2" t="s">
        <v>716</v>
      </c>
      <c r="F28" s="2" t="s">
        <v>819</v>
      </c>
      <c r="G28" s="2" t="s">
        <v>746</v>
      </c>
      <c r="H28" s="19" t="s">
        <v>254</v>
      </c>
      <c r="I28" s="54" t="s">
        <v>751</v>
      </c>
      <c r="J28" s="54" t="s">
        <v>751</v>
      </c>
      <c r="K28" s="54" t="s">
        <v>751</v>
      </c>
      <c r="L28" s="54" t="s">
        <v>751</v>
      </c>
      <c r="M28" s="26">
        <v>130</v>
      </c>
      <c r="N28" s="25">
        <v>3</v>
      </c>
      <c r="O28" s="35" t="s">
        <v>3</v>
      </c>
      <c r="P28" s="37">
        <v>5.0599999999999996</v>
      </c>
      <c r="Q28" s="126">
        <v>130</v>
      </c>
      <c r="R28" s="25">
        <f>(Q28-20)/25*26</f>
        <v>114.4</v>
      </c>
      <c r="S28" s="25">
        <f>(Q28-20)/20*26</f>
        <v>143</v>
      </c>
      <c r="T28" s="126">
        <v>4.4000000000000004</v>
      </c>
      <c r="U28" s="126">
        <v>5.5</v>
      </c>
      <c r="V28" s="126">
        <v>-0.65999999999999925</v>
      </c>
      <c r="W28" s="126">
        <v>0.44000000000000039</v>
      </c>
      <c r="X28" s="126">
        <v>-0.10999999999999943</v>
      </c>
      <c r="Y28" s="52" t="s">
        <v>684</v>
      </c>
    </row>
    <row r="29" spans="1:87" x14ac:dyDescent="0.25">
      <c r="A29" s="16"/>
      <c r="B29" s="30"/>
      <c r="C29" s="30"/>
      <c r="D29" s="32"/>
      <c r="I29" s="53"/>
      <c r="J29" s="33"/>
      <c r="K29" s="33"/>
      <c r="L29" s="53"/>
      <c r="M29" s="26"/>
      <c r="N29" s="25"/>
      <c r="O29" s="35"/>
      <c r="P29" s="37"/>
      <c r="Q29" s="126"/>
      <c r="R29" s="25"/>
      <c r="S29" s="25"/>
      <c r="T29" s="26"/>
      <c r="U29" s="26"/>
      <c r="V29" s="26"/>
      <c r="W29" s="26"/>
      <c r="X29" s="26"/>
      <c r="Y29" s="52"/>
    </row>
    <row r="30" spans="1:87" s="8" customFormat="1" ht="17.100000000000001" customHeight="1" x14ac:dyDescent="0.25">
      <c r="A30" s="51" t="s">
        <v>727</v>
      </c>
      <c r="D30" s="42"/>
      <c r="E30" s="46"/>
      <c r="F30" s="46"/>
      <c r="G30" s="46"/>
      <c r="H30" s="9"/>
      <c r="I30" s="10"/>
      <c r="J30" s="11"/>
      <c r="K30" s="9"/>
      <c r="L30" s="10"/>
      <c r="M30" s="10"/>
      <c r="N30" s="11"/>
      <c r="O30" s="9"/>
      <c r="P30" s="12"/>
      <c r="Q30" s="128"/>
      <c r="R30" s="13"/>
      <c r="S30" s="13"/>
      <c r="T30" s="13"/>
      <c r="U30" s="13"/>
      <c r="V30" s="13"/>
      <c r="W30" s="13"/>
      <c r="X30" s="13"/>
    </row>
    <row r="31" spans="1:87" x14ac:dyDescent="0.25">
      <c r="A31" s="59" t="s">
        <v>305</v>
      </c>
      <c r="B31" s="30">
        <v>40.727169789999998</v>
      </c>
      <c r="C31" s="30">
        <v>-76.185064130000001</v>
      </c>
      <c r="D31" s="32">
        <v>22</v>
      </c>
      <c r="E31" s="57" t="s">
        <v>705</v>
      </c>
      <c r="F31" s="57" t="s">
        <v>810</v>
      </c>
      <c r="G31" s="2" t="s">
        <v>746</v>
      </c>
      <c r="H31" s="18" t="s">
        <v>255</v>
      </c>
      <c r="I31" s="18">
        <v>-130.19999999999999</v>
      </c>
      <c r="J31" s="19">
        <v>15</v>
      </c>
      <c r="K31" s="18" t="s">
        <v>3</v>
      </c>
      <c r="L31" s="18">
        <v>5</v>
      </c>
      <c r="M31" s="54" t="s">
        <v>751</v>
      </c>
      <c r="N31" s="54" t="s">
        <v>751</v>
      </c>
      <c r="O31" s="54" t="s">
        <v>751</v>
      </c>
      <c r="P31" s="34">
        <v>-0.5</v>
      </c>
      <c r="Q31" s="125">
        <v>-130.30000000000001</v>
      </c>
      <c r="R31" s="60" t="s">
        <v>691</v>
      </c>
      <c r="S31" s="32">
        <v>330</v>
      </c>
      <c r="T31" s="60" t="s">
        <v>691</v>
      </c>
      <c r="U31" s="18">
        <v>12.7</v>
      </c>
      <c r="V31" s="60" t="s">
        <v>691</v>
      </c>
      <c r="W31" s="18">
        <v>13.1</v>
      </c>
      <c r="X31" s="60" t="s">
        <v>691</v>
      </c>
      <c r="Y31" s="52" t="s">
        <v>684</v>
      </c>
    </row>
    <row r="32" spans="1:87" x14ac:dyDescent="0.25">
      <c r="A32" s="59" t="s">
        <v>306</v>
      </c>
      <c r="B32" s="30">
        <v>40.727169789999998</v>
      </c>
      <c r="C32" s="30">
        <v>-76.185064130000001</v>
      </c>
      <c r="D32" s="32">
        <v>22</v>
      </c>
      <c r="E32" s="57" t="s">
        <v>705</v>
      </c>
      <c r="F32" s="57" t="s">
        <v>814</v>
      </c>
      <c r="G32" s="2" t="s">
        <v>746</v>
      </c>
      <c r="H32" s="19" t="s">
        <v>254</v>
      </c>
      <c r="I32" s="54" t="s">
        <v>751</v>
      </c>
      <c r="J32" s="54" t="s">
        <v>751</v>
      </c>
      <c r="K32" s="54" t="s">
        <v>751</v>
      </c>
      <c r="L32" s="54" t="s">
        <v>751</v>
      </c>
      <c r="M32" s="31" t="s">
        <v>655</v>
      </c>
      <c r="N32" s="19">
        <v>5</v>
      </c>
      <c r="O32" s="19" t="s">
        <v>5</v>
      </c>
      <c r="P32" s="34">
        <v>-0.5</v>
      </c>
      <c r="Q32" s="125">
        <v>230</v>
      </c>
      <c r="R32" s="32">
        <v>192</v>
      </c>
      <c r="S32" s="32">
        <v>273</v>
      </c>
      <c r="T32" s="18">
        <v>8.4</v>
      </c>
      <c r="U32" s="18">
        <v>10.5</v>
      </c>
      <c r="V32" s="18">
        <v>8.9</v>
      </c>
      <c r="W32" s="18">
        <v>11</v>
      </c>
      <c r="X32" s="18">
        <v>10</v>
      </c>
      <c r="Y32" s="52" t="s">
        <v>684</v>
      </c>
    </row>
    <row r="33" spans="1:87" x14ac:dyDescent="0.25">
      <c r="A33" s="59" t="s">
        <v>654</v>
      </c>
      <c r="B33" s="30">
        <v>40.727169789999998</v>
      </c>
      <c r="C33" s="30">
        <v>-76.185064130000001</v>
      </c>
      <c r="D33" s="32">
        <v>22</v>
      </c>
      <c r="E33" s="57" t="s">
        <v>705</v>
      </c>
      <c r="F33" s="57" t="s">
        <v>811</v>
      </c>
      <c r="G33" s="2" t="s">
        <v>746</v>
      </c>
      <c r="H33" s="19" t="s">
        <v>255</v>
      </c>
      <c r="I33" s="31">
        <v>-113.9</v>
      </c>
      <c r="J33" s="61">
        <v>8</v>
      </c>
      <c r="K33" s="31" t="s">
        <v>3</v>
      </c>
      <c r="L33" s="31">
        <v>13</v>
      </c>
      <c r="M33" s="54" t="s">
        <v>751</v>
      </c>
      <c r="N33" s="54" t="s">
        <v>751</v>
      </c>
      <c r="O33" s="54" t="s">
        <v>751</v>
      </c>
      <c r="P33" s="34">
        <v>-0.5</v>
      </c>
      <c r="Q33" s="125">
        <v>-113.9</v>
      </c>
      <c r="R33" s="32">
        <v>212</v>
      </c>
      <c r="S33" s="32">
        <v>278</v>
      </c>
      <c r="T33" s="18">
        <v>8.1999999999999993</v>
      </c>
      <c r="U33" s="18">
        <v>10.7</v>
      </c>
      <c r="V33" s="18">
        <v>8.6999999999999993</v>
      </c>
      <c r="W33" s="18">
        <v>11.2</v>
      </c>
      <c r="X33" s="18">
        <v>9.9</v>
      </c>
      <c r="Y33" s="52" t="s">
        <v>684</v>
      </c>
    </row>
    <row r="34" spans="1:87" x14ac:dyDescent="0.25">
      <c r="A34" s="59" t="s">
        <v>307</v>
      </c>
      <c r="B34" s="30">
        <v>40.727169789999998</v>
      </c>
      <c r="C34" s="30">
        <v>-76.185064130000001</v>
      </c>
      <c r="D34" s="32">
        <v>22</v>
      </c>
      <c r="E34" s="57" t="s">
        <v>705</v>
      </c>
      <c r="F34" s="57" t="s">
        <v>691</v>
      </c>
      <c r="G34" s="2" t="s">
        <v>746</v>
      </c>
      <c r="H34" s="19" t="s">
        <v>254</v>
      </c>
      <c r="I34" s="54" t="s">
        <v>751</v>
      </c>
      <c r="J34" s="54" t="s">
        <v>751</v>
      </c>
      <c r="K34" s="54" t="s">
        <v>751</v>
      </c>
      <c r="L34" s="54" t="s">
        <v>751</v>
      </c>
      <c r="M34" s="31">
        <v>230</v>
      </c>
      <c r="N34" s="19">
        <v>8</v>
      </c>
      <c r="O34" s="19" t="s">
        <v>3</v>
      </c>
      <c r="P34" s="34">
        <v>-0.5</v>
      </c>
      <c r="Q34" s="125">
        <v>230</v>
      </c>
      <c r="R34" s="32">
        <v>195</v>
      </c>
      <c r="S34" s="32">
        <v>273</v>
      </c>
      <c r="T34" s="18">
        <v>7.5</v>
      </c>
      <c r="U34" s="18">
        <v>10.5</v>
      </c>
      <c r="V34" s="18">
        <v>8.9</v>
      </c>
      <c r="W34" s="18">
        <v>11</v>
      </c>
      <c r="X34" s="18">
        <v>9.9499999999999993</v>
      </c>
      <c r="Y34" s="52" t="s">
        <v>684</v>
      </c>
    </row>
    <row r="35" spans="1:87" x14ac:dyDescent="0.25">
      <c r="A35" s="59" t="s">
        <v>308</v>
      </c>
      <c r="B35" s="30">
        <v>40.680950989999999</v>
      </c>
      <c r="C35" s="30">
        <v>-76.192100049999993</v>
      </c>
      <c r="D35" s="32">
        <v>23</v>
      </c>
      <c r="E35" s="57" t="s">
        <v>705</v>
      </c>
      <c r="F35" s="57" t="s">
        <v>813</v>
      </c>
      <c r="G35" s="2" t="s">
        <v>746</v>
      </c>
      <c r="H35" s="18" t="s">
        <v>255</v>
      </c>
      <c r="I35" s="18">
        <v>-127</v>
      </c>
      <c r="J35" s="32">
        <v>18</v>
      </c>
      <c r="K35" s="18" t="s">
        <v>3</v>
      </c>
      <c r="L35" s="18">
        <v>10</v>
      </c>
      <c r="M35" s="54" t="s">
        <v>751</v>
      </c>
      <c r="N35" s="54" t="s">
        <v>751</v>
      </c>
      <c r="O35" s="54" t="s">
        <v>751</v>
      </c>
      <c r="P35" s="34">
        <v>-0.5</v>
      </c>
      <c r="Q35" s="125">
        <v>-127</v>
      </c>
      <c r="R35" s="60" t="s">
        <v>691</v>
      </c>
      <c r="S35" s="32">
        <v>318</v>
      </c>
      <c r="T35" s="60" t="s">
        <v>691</v>
      </c>
      <c r="U35" s="18">
        <v>12.2</v>
      </c>
      <c r="V35" s="60" t="s">
        <v>691</v>
      </c>
      <c r="W35" s="18">
        <v>12.7</v>
      </c>
      <c r="X35" s="60" t="s">
        <v>691</v>
      </c>
      <c r="Y35" s="52" t="s">
        <v>684</v>
      </c>
    </row>
    <row r="36" spans="1:87" s="7" customFormat="1" x14ac:dyDescent="0.25">
      <c r="A36" s="59" t="s">
        <v>309</v>
      </c>
      <c r="B36" s="30">
        <v>40.680950989999999</v>
      </c>
      <c r="C36" s="30">
        <v>-76.192100049999993</v>
      </c>
      <c r="D36" s="32">
        <v>23</v>
      </c>
      <c r="E36" s="57" t="s">
        <v>705</v>
      </c>
      <c r="F36" s="57" t="s">
        <v>811</v>
      </c>
      <c r="G36" s="2" t="s">
        <v>746</v>
      </c>
      <c r="H36" s="19" t="s">
        <v>254</v>
      </c>
      <c r="I36" s="54" t="s">
        <v>751</v>
      </c>
      <c r="J36" s="54" t="s">
        <v>751</v>
      </c>
      <c r="K36" s="54" t="s">
        <v>751</v>
      </c>
      <c r="L36" s="54" t="s">
        <v>751</v>
      </c>
      <c r="M36" s="18">
        <v>245</v>
      </c>
      <c r="N36" s="19">
        <v>3</v>
      </c>
      <c r="O36" s="19" t="s">
        <v>3</v>
      </c>
      <c r="P36" s="34">
        <v>-0.5</v>
      </c>
      <c r="Q36" s="125">
        <v>245</v>
      </c>
      <c r="R36" s="32">
        <v>234</v>
      </c>
      <c r="S36" s="32">
        <v>293</v>
      </c>
      <c r="T36" s="18">
        <v>9</v>
      </c>
      <c r="U36" s="18">
        <v>11.3</v>
      </c>
      <c r="V36" s="18">
        <v>9.5</v>
      </c>
      <c r="W36" s="18">
        <v>11.8</v>
      </c>
      <c r="X36" s="18">
        <v>10.6</v>
      </c>
      <c r="Y36" s="52" t="s">
        <v>684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</row>
    <row r="37" spans="1:87" s="7" customFormat="1" x14ac:dyDescent="0.25">
      <c r="A37" s="59" t="s">
        <v>310</v>
      </c>
      <c r="B37" s="30">
        <v>40.680950989999999</v>
      </c>
      <c r="C37" s="30">
        <v>-76.192100049999993</v>
      </c>
      <c r="D37" s="32">
        <v>23</v>
      </c>
      <c r="E37" s="57" t="s">
        <v>705</v>
      </c>
      <c r="F37" s="57" t="s">
        <v>814</v>
      </c>
      <c r="G37" s="2" t="s">
        <v>746</v>
      </c>
      <c r="H37" s="19" t="s">
        <v>255</v>
      </c>
      <c r="I37" s="31">
        <v>-113</v>
      </c>
      <c r="J37" s="61">
        <v>7</v>
      </c>
      <c r="K37" s="31" t="s">
        <v>3</v>
      </c>
      <c r="L37" s="31">
        <v>7</v>
      </c>
      <c r="M37" s="54" t="s">
        <v>751</v>
      </c>
      <c r="N37" s="54" t="s">
        <v>751</v>
      </c>
      <c r="O37" s="54" t="s">
        <v>751</v>
      </c>
      <c r="P37" s="34">
        <v>-0.5</v>
      </c>
      <c r="Q37" s="125">
        <v>-113</v>
      </c>
      <c r="R37" s="32">
        <v>192</v>
      </c>
      <c r="S37" s="32">
        <v>244</v>
      </c>
      <c r="T37" s="18">
        <v>7.4</v>
      </c>
      <c r="U37" s="18">
        <v>9.4</v>
      </c>
      <c r="V37" s="18">
        <v>7.9</v>
      </c>
      <c r="W37" s="18">
        <v>9.9</v>
      </c>
      <c r="X37" s="18">
        <v>8.9</v>
      </c>
      <c r="Y37" s="52" t="s">
        <v>684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</row>
    <row r="38" spans="1:87" s="7" customFormat="1" x14ac:dyDescent="0.25">
      <c r="A38" s="59" t="s">
        <v>311</v>
      </c>
      <c r="B38" s="17">
        <v>40.792323459999999</v>
      </c>
      <c r="C38" s="17">
        <v>-76.226728550000004</v>
      </c>
      <c r="D38" s="25">
        <v>21</v>
      </c>
      <c r="E38" s="57" t="s">
        <v>705</v>
      </c>
      <c r="F38" s="57" t="s">
        <v>810</v>
      </c>
      <c r="G38" s="2" t="s">
        <v>746</v>
      </c>
      <c r="H38" s="19" t="s">
        <v>254</v>
      </c>
      <c r="I38" s="54" t="s">
        <v>751</v>
      </c>
      <c r="J38" s="54" t="s">
        <v>751</v>
      </c>
      <c r="K38" s="54" t="s">
        <v>751</v>
      </c>
      <c r="L38" s="54" t="s">
        <v>751</v>
      </c>
      <c r="M38" s="31">
        <v>245</v>
      </c>
      <c r="N38" s="19">
        <v>5</v>
      </c>
      <c r="O38" s="31" t="s">
        <v>3</v>
      </c>
      <c r="P38" s="34">
        <v>-0.5</v>
      </c>
      <c r="Q38" s="125">
        <v>245</v>
      </c>
      <c r="R38" s="32">
        <v>234</v>
      </c>
      <c r="S38" s="32">
        <v>293</v>
      </c>
      <c r="T38" s="18">
        <v>9</v>
      </c>
      <c r="U38" s="18">
        <v>11.3</v>
      </c>
      <c r="V38" s="18">
        <v>9.5</v>
      </c>
      <c r="W38" s="18">
        <v>11.8</v>
      </c>
      <c r="X38" s="18">
        <v>10.6</v>
      </c>
      <c r="Y38" s="52" t="s">
        <v>684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</row>
    <row r="39" spans="1:87" x14ac:dyDescent="0.25">
      <c r="A39" s="29" t="s">
        <v>660</v>
      </c>
      <c r="B39" s="30">
        <v>40.67643649</v>
      </c>
      <c r="C39" s="30">
        <v>-76.189214930000006</v>
      </c>
      <c r="D39" s="32">
        <v>24</v>
      </c>
      <c r="E39" s="57" t="s">
        <v>706</v>
      </c>
      <c r="F39" s="57" t="s">
        <v>811</v>
      </c>
      <c r="G39" s="2" t="s">
        <v>746</v>
      </c>
      <c r="H39" s="19" t="s">
        <v>254</v>
      </c>
      <c r="I39" s="54" t="s">
        <v>751</v>
      </c>
      <c r="J39" s="54" t="s">
        <v>751</v>
      </c>
      <c r="K39" s="54" t="s">
        <v>751</v>
      </c>
      <c r="L39" s="54" t="s">
        <v>751</v>
      </c>
      <c r="M39" s="18">
        <v>155.5</v>
      </c>
      <c r="N39" s="19">
        <v>2</v>
      </c>
      <c r="O39" s="19" t="s">
        <v>3</v>
      </c>
      <c r="P39" s="34">
        <v>0.1</v>
      </c>
      <c r="Q39" s="125">
        <v>155.5</v>
      </c>
      <c r="R39" s="32">
        <v>141</v>
      </c>
      <c r="S39" s="32">
        <v>176</v>
      </c>
      <c r="T39" s="18">
        <v>5.4</v>
      </c>
      <c r="U39" s="18">
        <v>7.25</v>
      </c>
      <c r="V39" s="18">
        <v>5.3</v>
      </c>
      <c r="W39" s="18">
        <v>6.75</v>
      </c>
      <c r="X39" s="18">
        <v>6.0250000000000004</v>
      </c>
      <c r="Y39" s="52" t="s">
        <v>684</v>
      </c>
    </row>
    <row r="40" spans="1:87" x14ac:dyDescent="0.25">
      <c r="A40" s="16" t="s">
        <v>331</v>
      </c>
      <c r="B40" s="30">
        <v>41.014715189999997</v>
      </c>
      <c r="C40" s="30">
        <v>-76.183085700000007</v>
      </c>
      <c r="D40" s="32">
        <v>377</v>
      </c>
      <c r="E40" s="3" t="s">
        <v>708</v>
      </c>
      <c r="F40" s="3" t="s">
        <v>810</v>
      </c>
      <c r="G40" s="2" t="s">
        <v>746</v>
      </c>
      <c r="H40" s="19" t="s">
        <v>254</v>
      </c>
      <c r="I40" s="54" t="s">
        <v>751</v>
      </c>
      <c r="J40" s="54" t="s">
        <v>751</v>
      </c>
      <c r="K40" s="54" t="s">
        <v>751</v>
      </c>
      <c r="L40" s="54" t="s">
        <v>751</v>
      </c>
      <c r="M40" s="18">
        <v>171</v>
      </c>
      <c r="N40" s="32">
        <v>3</v>
      </c>
      <c r="O40" s="19" t="s">
        <v>5</v>
      </c>
      <c r="P40" s="34">
        <v>1.3</v>
      </c>
      <c r="Q40" s="125">
        <v>171</v>
      </c>
      <c r="R40" s="32">
        <f>(Q40-20)/25*26</f>
        <v>157.04</v>
      </c>
      <c r="S40" s="32">
        <f>(Q40-20)/20*26</f>
        <v>196.29999999999998</v>
      </c>
      <c r="T40" s="18">
        <f>(Q40-20)/25</f>
        <v>6.04</v>
      </c>
      <c r="U40" s="18">
        <f>(Q40-20)/20</f>
        <v>7.55</v>
      </c>
      <c r="V40" s="18">
        <f>T40-P40</f>
        <v>4.74</v>
      </c>
      <c r="W40" s="18">
        <f>U40-P40</f>
        <v>6.25</v>
      </c>
      <c r="X40" s="18">
        <f>(V40+W40)/2</f>
        <v>5.4950000000000001</v>
      </c>
      <c r="Y40" s="52" t="s">
        <v>684</v>
      </c>
    </row>
    <row r="41" spans="1:87" x14ac:dyDescent="0.25">
      <c r="A41" s="16" t="s">
        <v>346</v>
      </c>
      <c r="B41" s="30">
        <v>41.08777448</v>
      </c>
      <c r="C41" s="30">
        <v>-76.227895309999994</v>
      </c>
      <c r="D41" s="32">
        <v>18</v>
      </c>
      <c r="E41" s="2" t="s">
        <v>710</v>
      </c>
      <c r="F41" s="2" t="s">
        <v>812</v>
      </c>
      <c r="G41" s="2" t="s">
        <v>746</v>
      </c>
      <c r="H41" s="19" t="s">
        <v>254</v>
      </c>
      <c r="I41" s="54" t="s">
        <v>751</v>
      </c>
      <c r="J41" s="54" t="s">
        <v>751</v>
      </c>
      <c r="K41" s="54" t="s">
        <v>751</v>
      </c>
      <c r="L41" s="54" t="s">
        <v>751</v>
      </c>
      <c r="M41" s="18">
        <v>208.6</v>
      </c>
      <c r="N41" s="32">
        <v>4</v>
      </c>
      <c r="O41" s="19" t="s">
        <v>5</v>
      </c>
      <c r="P41" s="34">
        <v>3.01</v>
      </c>
      <c r="Q41" s="125">
        <v>208.6</v>
      </c>
      <c r="R41" s="32">
        <f>(Q41-20)/25*26</f>
        <v>196.14399999999998</v>
      </c>
      <c r="S41" s="32">
        <f>(Q41-20)/20*26</f>
        <v>245.18</v>
      </c>
      <c r="T41" s="18">
        <f>(Q41-20)/25</f>
        <v>7.5439999999999996</v>
      </c>
      <c r="U41" s="18">
        <f>(Q41-20)/20</f>
        <v>9.43</v>
      </c>
      <c r="V41" s="18">
        <f>T41-P41</f>
        <v>4.5339999999999998</v>
      </c>
      <c r="W41" s="18">
        <f>U41-P41</f>
        <v>6.42</v>
      </c>
      <c r="X41" s="18">
        <f>(V41+W41)/2</f>
        <v>5.4770000000000003</v>
      </c>
      <c r="Y41" s="52" t="s">
        <v>684</v>
      </c>
    </row>
    <row r="42" spans="1:87" x14ac:dyDescent="0.25">
      <c r="A42" s="16" t="s">
        <v>347</v>
      </c>
      <c r="B42" s="30">
        <v>41.037391030000002</v>
      </c>
      <c r="C42" s="30">
        <v>-76.218766779999996</v>
      </c>
      <c r="D42" s="32">
        <v>20</v>
      </c>
      <c r="E42" s="2" t="s">
        <v>710</v>
      </c>
      <c r="F42" s="2" t="s">
        <v>810</v>
      </c>
      <c r="G42" s="2" t="s">
        <v>746</v>
      </c>
      <c r="H42" s="19" t="s">
        <v>254</v>
      </c>
      <c r="I42" s="54" t="s">
        <v>751</v>
      </c>
      <c r="J42" s="54" t="s">
        <v>751</v>
      </c>
      <c r="K42" s="54" t="s">
        <v>751</v>
      </c>
      <c r="L42" s="54" t="s">
        <v>751</v>
      </c>
      <c r="M42" s="18">
        <v>203.1</v>
      </c>
      <c r="N42" s="32">
        <v>6</v>
      </c>
      <c r="O42" s="19" t="s">
        <v>5</v>
      </c>
      <c r="P42" s="34">
        <v>3.13</v>
      </c>
      <c r="Q42" s="125">
        <v>203.1</v>
      </c>
      <c r="R42" s="32">
        <f>(Q42-20)/25*26</f>
        <v>190.42400000000001</v>
      </c>
      <c r="S42" s="32">
        <f>(Q42-20)/20*26</f>
        <v>238.02999999999997</v>
      </c>
      <c r="T42" s="18">
        <f>(Q42-20)/25</f>
        <v>7.3239999999999998</v>
      </c>
      <c r="U42" s="18">
        <f>(Q42-20)/20</f>
        <v>9.1549999999999994</v>
      </c>
      <c r="V42" s="18">
        <f>T42-P42</f>
        <v>4.194</v>
      </c>
      <c r="W42" s="18">
        <f>U42-P42</f>
        <v>6.0249999999999995</v>
      </c>
      <c r="X42" s="18">
        <f>(V42+W42)/2</f>
        <v>5.1094999999999997</v>
      </c>
      <c r="Y42" s="52" t="s">
        <v>684</v>
      </c>
    </row>
    <row r="43" spans="1:87" x14ac:dyDescent="0.25">
      <c r="A43" s="16" t="s">
        <v>348</v>
      </c>
      <c r="B43" s="30">
        <v>41.037391030000002</v>
      </c>
      <c r="C43" s="30">
        <v>-76.218766779999996</v>
      </c>
      <c r="D43" s="32">
        <v>20</v>
      </c>
      <c r="E43" s="2" t="s">
        <v>710</v>
      </c>
      <c r="F43" s="2" t="s">
        <v>817</v>
      </c>
      <c r="G43" s="2" t="s">
        <v>746</v>
      </c>
      <c r="H43" s="19" t="s">
        <v>254</v>
      </c>
      <c r="I43" s="54" t="s">
        <v>751</v>
      </c>
      <c r="J43" s="54" t="s">
        <v>751</v>
      </c>
      <c r="K43" s="54" t="s">
        <v>751</v>
      </c>
      <c r="L43" s="54" t="s">
        <v>751</v>
      </c>
      <c r="M43" s="18" t="s">
        <v>349</v>
      </c>
      <c r="N43" s="32">
        <v>6</v>
      </c>
      <c r="O43" s="19" t="s">
        <v>5</v>
      </c>
      <c r="P43" s="34">
        <v>3.13</v>
      </c>
      <c r="Q43" s="125">
        <v>201.5</v>
      </c>
      <c r="R43" s="32">
        <f>(Q43-20)/25*26</f>
        <v>188.76</v>
      </c>
      <c r="S43" s="32">
        <f>(Q43-20)/20*26</f>
        <v>235.95</v>
      </c>
      <c r="T43" s="18">
        <f>(Q43-20)/25</f>
        <v>7.26</v>
      </c>
      <c r="U43" s="18">
        <f>(Q43-20)/20</f>
        <v>9.0749999999999993</v>
      </c>
      <c r="V43" s="18">
        <f>T43-P43</f>
        <v>4.13</v>
      </c>
      <c r="W43" s="18">
        <f>U43-P43</f>
        <v>5.9449999999999994</v>
      </c>
      <c r="X43" s="18">
        <f>(V43+W43)/2</f>
        <v>5.0374999999999996</v>
      </c>
      <c r="Y43" s="52" t="s">
        <v>684</v>
      </c>
    </row>
    <row r="44" spans="1:87" x14ac:dyDescent="0.25">
      <c r="A44" s="16" t="s">
        <v>289</v>
      </c>
      <c r="B44" s="30">
        <v>40.661146109999997</v>
      </c>
      <c r="C44" s="30">
        <v>-76.112886209999999</v>
      </c>
      <c r="D44" s="32">
        <v>25</v>
      </c>
      <c r="E44" s="2" t="s">
        <v>710</v>
      </c>
      <c r="F44" s="2" t="s">
        <v>817</v>
      </c>
      <c r="G44" s="2" t="s">
        <v>746</v>
      </c>
      <c r="H44" s="19" t="s">
        <v>255</v>
      </c>
      <c r="I44" s="26">
        <v>-152.5</v>
      </c>
      <c r="J44" s="25">
        <v>5</v>
      </c>
      <c r="K44" s="35" t="s">
        <v>5</v>
      </c>
      <c r="L44" s="26">
        <v>0</v>
      </c>
      <c r="M44" s="54" t="s">
        <v>751</v>
      </c>
      <c r="N44" s="54" t="s">
        <v>751</v>
      </c>
      <c r="O44" s="54" t="s">
        <v>751</v>
      </c>
      <c r="P44" s="24">
        <v>3.9</v>
      </c>
      <c r="Q44" s="126">
        <v>-152.5</v>
      </c>
      <c r="R44" s="60" t="s">
        <v>691</v>
      </c>
      <c r="S44" s="33">
        <v>519</v>
      </c>
      <c r="T44" s="60" t="s">
        <v>691</v>
      </c>
      <c r="U44" s="33">
        <v>20</v>
      </c>
      <c r="V44" s="60" t="s">
        <v>691</v>
      </c>
      <c r="W44" s="40">
        <v>16.100000000000001</v>
      </c>
      <c r="X44" s="60" t="s">
        <v>691</v>
      </c>
      <c r="Y44" s="52" t="s">
        <v>684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</row>
    <row r="45" spans="1:87" x14ac:dyDescent="0.25">
      <c r="A45" s="16" t="s">
        <v>290</v>
      </c>
      <c r="B45" s="30">
        <v>40.661146109999997</v>
      </c>
      <c r="C45" s="30">
        <v>-76.112886209999999</v>
      </c>
      <c r="D45" s="32">
        <v>25</v>
      </c>
      <c r="E45" s="2" t="s">
        <v>710</v>
      </c>
      <c r="F45" s="2" t="s">
        <v>810</v>
      </c>
      <c r="G45" s="2" t="s">
        <v>746</v>
      </c>
      <c r="H45" s="19" t="s">
        <v>255</v>
      </c>
      <c r="I45" s="54">
        <v>-140.9</v>
      </c>
      <c r="J45" s="33">
        <v>6</v>
      </c>
      <c r="K45" s="33" t="s">
        <v>3</v>
      </c>
      <c r="L45" s="53">
        <v>0</v>
      </c>
      <c r="M45" s="54" t="s">
        <v>751</v>
      </c>
      <c r="N45" s="54" t="s">
        <v>751</v>
      </c>
      <c r="O45" s="54" t="s">
        <v>751</v>
      </c>
      <c r="P45" s="24">
        <v>3.9</v>
      </c>
      <c r="Q45" s="129">
        <v>-140.9</v>
      </c>
      <c r="R45" s="60" t="s">
        <v>691</v>
      </c>
      <c r="S45" s="25">
        <v>352</v>
      </c>
      <c r="T45" s="60" t="s">
        <v>691</v>
      </c>
      <c r="U45" s="26">
        <v>13.5</v>
      </c>
      <c r="V45" s="60" t="s">
        <v>691</v>
      </c>
      <c r="W45" s="26">
        <v>9.6</v>
      </c>
      <c r="X45" s="60" t="s">
        <v>691</v>
      </c>
      <c r="Y45" s="52" t="s">
        <v>684</v>
      </c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1:87" ht="18.95" customHeight="1" x14ac:dyDescent="0.25">
      <c r="A46" s="16" t="s">
        <v>554</v>
      </c>
      <c r="B46" s="30">
        <v>41.05572591</v>
      </c>
      <c r="C46" s="30">
        <v>-76.292554519999996</v>
      </c>
      <c r="D46" s="32">
        <v>19</v>
      </c>
      <c r="E46" s="2" t="s">
        <v>716</v>
      </c>
      <c r="F46" s="2" t="s">
        <v>810</v>
      </c>
      <c r="G46" s="2" t="s">
        <v>746</v>
      </c>
      <c r="H46" s="19" t="s">
        <v>254</v>
      </c>
      <c r="I46" s="54" t="s">
        <v>751</v>
      </c>
      <c r="J46" s="54" t="s">
        <v>751</v>
      </c>
      <c r="K46" s="54" t="s">
        <v>751</v>
      </c>
      <c r="L46" s="54" t="s">
        <v>751</v>
      </c>
      <c r="M46" s="18" t="s">
        <v>555</v>
      </c>
      <c r="N46" s="32">
        <v>8</v>
      </c>
      <c r="O46" s="19" t="s">
        <v>5</v>
      </c>
      <c r="P46" s="34">
        <v>4.55</v>
      </c>
      <c r="Q46" s="125">
        <v>129</v>
      </c>
      <c r="R46" s="32">
        <f>(Q46-20)/25*26</f>
        <v>113.36000000000001</v>
      </c>
      <c r="S46" s="32">
        <f>(Q46-20)/20*26</f>
        <v>141.70000000000002</v>
      </c>
      <c r="T46" s="18">
        <f>(Q46-20)/25</f>
        <v>4.3600000000000003</v>
      </c>
      <c r="U46" s="18">
        <f>(Q46-20)/20</f>
        <v>5.45</v>
      </c>
      <c r="V46" s="18">
        <f>T46-P46</f>
        <v>-0.1899999999999995</v>
      </c>
      <c r="W46" s="18">
        <f>U46-P46</f>
        <v>0.90000000000000036</v>
      </c>
      <c r="X46" s="18">
        <f>(V46+W46)/2</f>
        <v>0.35500000000000043</v>
      </c>
      <c r="Y46" s="52" t="s">
        <v>684</v>
      </c>
    </row>
    <row r="47" spans="1:87" x14ac:dyDescent="0.25">
      <c r="A47" s="16" t="s">
        <v>683</v>
      </c>
      <c r="B47" s="30">
        <v>40.690875460000001</v>
      </c>
      <c r="C47" s="30">
        <v>-75.846052119999996</v>
      </c>
      <c r="D47" s="32">
        <v>372</v>
      </c>
      <c r="E47" s="2" t="s">
        <v>718</v>
      </c>
      <c r="F47" s="2" t="s">
        <v>691</v>
      </c>
      <c r="G47" s="2" t="s">
        <v>746</v>
      </c>
      <c r="H47" s="19" t="s">
        <v>254</v>
      </c>
      <c r="I47" s="54" t="s">
        <v>751</v>
      </c>
      <c r="J47" s="54" t="s">
        <v>751</v>
      </c>
      <c r="K47" s="54" t="s">
        <v>751</v>
      </c>
      <c r="L47" s="54" t="s">
        <v>751</v>
      </c>
      <c r="M47" s="18">
        <v>203.5</v>
      </c>
      <c r="N47" s="19">
        <v>4</v>
      </c>
      <c r="O47" s="19" t="s">
        <v>3</v>
      </c>
      <c r="P47" s="19">
        <v>6.52</v>
      </c>
      <c r="Q47" s="125">
        <v>203.5</v>
      </c>
      <c r="R47" s="19">
        <v>191</v>
      </c>
      <c r="S47" s="19">
        <v>239</v>
      </c>
      <c r="T47" s="19">
        <v>7.3</v>
      </c>
      <c r="U47" s="19">
        <v>9.1999999999999993</v>
      </c>
      <c r="V47" s="19">
        <v>0.8</v>
      </c>
      <c r="W47" s="19">
        <v>2.7</v>
      </c>
      <c r="X47" s="19">
        <v>1.3</v>
      </c>
      <c r="Y47" s="52" t="s">
        <v>684</v>
      </c>
    </row>
    <row r="48" spans="1:87" x14ac:dyDescent="0.25">
      <c r="A48" s="16"/>
      <c r="B48" s="30"/>
      <c r="C48" s="30"/>
      <c r="D48" s="32"/>
      <c r="I48" s="53"/>
      <c r="J48" s="33"/>
      <c r="K48" s="33"/>
      <c r="L48" s="53"/>
      <c r="M48" s="26"/>
      <c r="N48" s="25"/>
      <c r="O48" s="35"/>
      <c r="P48" s="37"/>
      <c r="Q48" s="126"/>
      <c r="R48" s="25"/>
      <c r="S48" s="25"/>
      <c r="T48" s="26"/>
      <c r="U48" s="26"/>
      <c r="V48" s="26"/>
      <c r="W48" s="26"/>
      <c r="X48" s="26"/>
      <c r="Y48" s="52"/>
    </row>
    <row r="49" spans="1:87" s="8" customFormat="1" ht="17.100000000000001" customHeight="1" x14ac:dyDescent="0.25">
      <c r="A49" s="51" t="s">
        <v>728</v>
      </c>
      <c r="D49" s="42"/>
      <c r="E49" s="46"/>
      <c r="F49" s="46"/>
      <c r="G49" s="46"/>
      <c r="H49" s="9"/>
      <c r="I49" s="10"/>
      <c r="J49" s="11"/>
      <c r="K49" s="9"/>
      <c r="L49" s="10"/>
      <c r="M49" s="10"/>
      <c r="N49" s="11"/>
      <c r="O49" s="9"/>
      <c r="P49" s="12"/>
      <c r="Q49" s="128"/>
      <c r="R49" s="13"/>
      <c r="S49" s="13"/>
      <c r="T49" s="13"/>
      <c r="U49" s="13"/>
      <c r="V49" s="13"/>
      <c r="W49" s="13"/>
      <c r="X49" s="13"/>
    </row>
    <row r="50" spans="1:87" s="1" customFormat="1" x14ac:dyDescent="0.25">
      <c r="A50" s="62" t="s">
        <v>304</v>
      </c>
      <c r="B50" s="17">
        <v>40.797023090000003</v>
      </c>
      <c r="C50" s="17">
        <v>-76.275467149999997</v>
      </c>
      <c r="D50" s="25">
        <v>40</v>
      </c>
      <c r="E50" s="57" t="s">
        <v>705</v>
      </c>
      <c r="F50" s="57" t="s">
        <v>809</v>
      </c>
      <c r="G50" s="2" t="s">
        <v>746</v>
      </c>
      <c r="H50" s="19" t="s">
        <v>255</v>
      </c>
      <c r="I50" s="63">
        <v>-111.8</v>
      </c>
      <c r="J50" s="58">
        <v>8</v>
      </c>
      <c r="K50" s="58" t="s">
        <v>5</v>
      </c>
      <c r="L50" s="63">
        <v>13</v>
      </c>
      <c r="M50" s="54" t="s">
        <v>751</v>
      </c>
      <c r="N50" s="54" t="s">
        <v>751</v>
      </c>
      <c r="O50" s="54" t="s">
        <v>751</v>
      </c>
      <c r="P50" s="34">
        <v>-0.5</v>
      </c>
      <c r="Q50" s="130">
        <v>-111.8</v>
      </c>
      <c r="R50" s="58">
        <v>148</v>
      </c>
      <c r="S50" s="58">
        <v>188</v>
      </c>
      <c r="T50" s="58">
        <v>5.7</v>
      </c>
      <c r="U50" s="52">
        <v>7.2</v>
      </c>
      <c r="V50" s="52">
        <v>6.2</v>
      </c>
      <c r="W50" s="52">
        <v>7.7</v>
      </c>
      <c r="X50" s="64">
        <v>7</v>
      </c>
      <c r="Y50" s="52" t="s">
        <v>684</v>
      </c>
      <c r="Z50" s="65"/>
      <c r="AA50" s="65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</row>
    <row r="51" spans="1:87" s="1" customFormat="1" x14ac:dyDescent="0.25">
      <c r="A51" s="62" t="s">
        <v>653</v>
      </c>
      <c r="B51" s="17">
        <v>40.797023090000003</v>
      </c>
      <c r="C51" s="17">
        <v>-76.275467149999997</v>
      </c>
      <c r="D51" s="25">
        <v>40</v>
      </c>
      <c r="E51" s="57" t="s">
        <v>705</v>
      </c>
      <c r="F51" s="57" t="s">
        <v>810</v>
      </c>
      <c r="G51" s="2" t="s">
        <v>746</v>
      </c>
      <c r="H51" s="19" t="s">
        <v>255</v>
      </c>
      <c r="I51" s="63">
        <v>-126.6</v>
      </c>
      <c r="J51" s="58">
        <v>5</v>
      </c>
      <c r="K51" s="58" t="s">
        <v>3</v>
      </c>
      <c r="L51" s="63">
        <v>11.5</v>
      </c>
      <c r="M51" s="54" t="s">
        <v>751</v>
      </c>
      <c r="N51" s="54" t="s">
        <v>751</v>
      </c>
      <c r="O51" s="54" t="s">
        <v>751</v>
      </c>
      <c r="P51" s="34">
        <v>-0.5</v>
      </c>
      <c r="Q51" s="130">
        <v>-126.6</v>
      </c>
      <c r="R51" s="60" t="s">
        <v>691</v>
      </c>
      <c r="S51" s="58">
        <v>320</v>
      </c>
      <c r="T51" s="60" t="s">
        <v>691</v>
      </c>
      <c r="U51" s="52">
        <v>12.3</v>
      </c>
      <c r="V51" s="60" t="s">
        <v>691</v>
      </c>
      <c r="W51" s="52">
        <v>12.8</v>
      </c>
      <c r="X51" s="60" t="s">
        <v>691</v>
      </c>
      <c r="Y51" s="52" t="s">
        <v>684</v>
      </c>
      <c r="Z51" s="65"/>
      <c r="AA51" s="65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</row>
    <row r="52" spans="1:87" s="1" customFormat="1" x14ac:dyDescent="0.25">
      <c r="A52" s="62" t="s">
        <v>696</v>
      </c>
      <c r="B52" s="30">
        <v>40.788702819999997</v>
      </c>
      <c r="C52" s="30">
        <v>-76.313951329999995</v>
      </c>
      <c r="D52" s="25">
        <v>39</v>
      </c>
      <c r="E52" s="57" t="s">
        <v>705</v>
      </c>
      <c r="F52" s="57" t="s">
        <v>811</v>
      </c>
      <c r="G52" s="2" t="s">
        <v>746</v>
      </c>
      <c r="H52" s="19" t="s">
        <v>255</v>
      </c>
      <c r="I52" s="63">
        <v>-119.3</v>
      </c>
      <c r="J52" s="58">
        <v>5</v>
      </c>
      <c r="K52" s="58" t="s">
        <v>3</v>
      </c>
      <c r="L52" s="63">
        <v>13.5</v>
      </c>
      <c r="M52" s="54" t="s">
        <v>751</v>
      </c>
      <c r="N52" s="54" t="s">
        <v>751</v>
      </c>
      <c r="O52" s="54" t="s">
        <v>751</v>
      </c>
      <c r="P52" s="34">
        <v>-0.5</v>
      </c>
      <c r="Q52" s="130">
        <v>-119.3</v>
      </c>
      <c r="R52" s="60">
        <v>288</v>
      </c>
      <c r="S52" s="58">
        <v>290</v>
      </c>
      <c r="T52" s="60">
        <v>11.1</v>
      </c>
      <c r="U52" s="52">
        <v>11.2</v>
      </c>
      <c r="V52" s="60">
        <v>11.6</v>
      </c>
      <c r="W52" s="52">
        <v>11.7</v>
      </c>
      <c r="X52" s="60">
        <v>11.6</v>
      </c>
      <c r="Y52" s="52" t="s">
        <v>684</v>
      </c>
      <c r="Z52" s="66"/>
      <c r="AA52" s="66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</row>
    <row r="53" spans="1:87" s="1" customFormat="1" x14ac:dyDescent="0.25">
      <c r="A53" s="62" t="s">
        <v>694</v>
      </c>
      <c r="B53" s="30">
        <v>40.785935680000001</v>
      </c>
      <c r="C53" s="30">
        <v>-76.446994779999997</v>
      </c>
      <c r="D53" s="25">
        <v>37</v>
      </c>
      <c r="E53" s="57" t="s">
        <v>705</v>
      </c>
      <c r="F53" s="57" t="s">
        <v>810</v>
      </c>
      <c r="G53" s="2" t="s">
        <v>746</v>
      </c>
      <c r="H53" s="19" t="s">
        <v>255</v>
      </c>
      <c r="I53" s="63">
        <v>-84.8</v>
      </c>
      <c r="J53" s="58">
        <v>6</v>
      </c>
      <c r="K53" s="58" t="s">
        <v>3</v>
      </c>
      <c r="L53" s="63">
        <v>8</v>
      </c>
      <c r="M53" s="54" t="s">
        <v>751</v>
      </c>
      <c r="N53" s="54" t="s">
        <v>751</v>
      </c>
      <c r="O53" s="54" t="s">
        <v>751</v>
      </c>
      <c r="P53" s="34">
        <v>-0.5</v>
      </c>
      <c r="Q53" s="130">
        <v>-84.8</v>
      </c>
      <c r="R53" s="60">
        <v>71</v>
      </c>
      <c r="S53" s="58">
        <v>80</v>
      </c>
      <c r="T53" s="60">
        <v>2.7</v>
      </c>
      <c r="U53" s="52">
        <v>3.1</v>
      </c>
      <c r="V53" s="60">
        <v>3.1</v>
      </c>
      <c r="W53" s="52">
        <v>3.6</v>
      </c>
      <c r="X53" s="60">
        <v>3.4</v>
      </c>
      <c r="Y53" s="52" t="s">
        <v>684</v>
      </c>
      <c r="Z53" s="66"/>
      <c r="AA53" s="66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</row>
    <row r="54" spans="1:87" s="1" customFormat="1" x14ac:dyDescent="0.25">
      <c r="A54" s="62" t="s">
        <v>695</v>
      </c>
      <c r="B54" s="30">
        <v>40.785935680000001</v>
      </c>
      <c r="C54" s="30">
        <v>-76.446994779999997</v>
      </c>
      <c r="D54" s="25">
        <v>37</v>
      </c>
      <c r="E54" s="57" t="s">
        <v>705</v>
      </c>
      <c r="F54" s="57" t="s">
        <v>812</v>
      </c>
      <c r="G54" s="2" t="s">
        <v>746</v>
      </c>
      <c r="H54" s="19" t="s">
        <v>255</v>
      </c>
      <c r="I54" s="63">
        <v>-98.9</v>
      </c>
      <c r="J54" s="58">
        <v>5</v>
      </c>
      <c r="K54" s="58" t="s">
        <v>3</v>
      </c>
      <c r="L54" s="63">
        <v>16</v>
      </c>
      <c r="M54" s="54" t="s">
        <v>751</v>
      </c>
      <c r="N54" s="54" t="s">
        <v>751</v>
      </c>
      <c r="O54" s="54" t="s">
        <v>751</v>
      </c>
      <c r="P54" s="34">
        <v>-0.5</v>
      </c>
      <c r="Q54" s="130">
        <v>-98.9</v>
      </c>
      <c r="R54" s="60">
        <v>134</v>
      </c>
      <c r="S54" s="58">
        <v>161</v>
      </c>
      <c r="T54" s="60">
        <v>5.2</v>
      </c>
      <c r="U54" s="52">
        <v>6.2</v>
      </c>
      <c r="V54" s="60">
        <v>5.7</v>
      </c>
      <c r="W54" s="52">
        <v>6.7</v>
      </c>
      <c r="X54" s="60">
        <v>6.2</v>
      </c>
      <c r="Y54" s="52" t="s">
        <v>684</v>
      </c>
      <c r="Z54" s="66"/>
      <c r="AA54" s="66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</row>
    <row r="55" spans="1:87" s="1" customFormat="1" x14ac:dyDescent="0.25">
      <c r="A55" s="59" t="s">
        <v>312</v>
      </c>
      <c r="B55" s="17">
        <v>40.76457001</v>
      </c>
      <c r="C55" s="17">
        <v>-76.59523093</v>
      </c>
      <c r="D55" s="25">
        <v>38</v>
      </c>
      <c r="E55" s="57" t="s">
        <v>705</v>
      </c>
      <c r="F55" s="57" t="s">
        <v>812</v>
      </c>
      <c r="G55" s="2" t="s">
        <v>746</v>
      </c>
      <c r="H55" s="19" t="s">
        <v>255</v>
      </c>
      <c r="I55" s="31">
        <v>-103.2</v>
      </c>
      <c r="J55" s="61">
        <v>4</v>
      </c>
      <c r="K55" s="31" t="s">
        <v>3</v>
      </c>
      <c r="L55" s="31">
        <v>8.5</v>
      </c>
      <c r="M55" s="54" t="s">
        <v>751</v>
      </c>
      <c r="N55" s="54" t="s">
        <v>751</v>
      </c>
      <c r="O55" s="54" t="s">
        <v>751</v>
      </c>
      <c r="P55" s="34">
        <v>-0.5</v>
      </c>
      <c r="Q55" s="131">
        <v>-103.2</v>
      </c>
      <c r="R55" s="32">
        <v>182</v>
      </c>
      <c r="S55" s="32">
        <v>188</v>
      </c>
      <c r="T55" s="18">
        <v>7</v>
      </c>
      <c r="U55" s="18">
        <v>7.2</v>
      </c>
      <c r="V55" s="18">
        <v>7.5</v>
      </c>
      <c r="W55" s="18">
        <v>7.7</v>
      </c>
      <c r="X55" s="18">
        <v>7.6</v>
      </c>
      <c r="Y55" s="52" t="s">
        <v>684</v>
      </c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</row>
    <row r="56" spans="1:87" s="1" customFormat="1" x14ac:dyDescent="0.25">
      <c r="A56" s="59" t="s">
        <v>656</v>
      </c>
      <c r="B56" s="17">
        <v>40.76457001</v>
      </c>
      <c r="C56" s="17">
        <v>-76.59523093</v>
      </c>
      <c r="D56" s="25">
        <v>38</v>
      </c>
      <c r="E56" s="57" t="s">
        <v>705</v>
      </c>
      <c r="F56" s="57" t="s">
        <v>811</v>
      </c>
      <c r="G56" s="2" t="s">
        <v>746</v>
      </c>
      <c r="H56" s="19" t="s">
        <v>255</v>
      </c>
      <c r="I56" s="31">
        <v>-106.8</v>
      </c>
      <c r="J56" s="61">
        <v>4</v>
      </c>
      <c r="K56" s="31" t="s">
        <v>3</v>
      </c>
      <c r="L56" s="31">
        <v>12</v>
      </c>
      <c r="M56" s="54" t="s">
        <v>751</v>
      </c>
      <c r="N56" s="54" t="s">
        <v>751</v>
      </c>
      <c r="O56" s="54" t="s">
        <v>751</v>
      </c>
      <c r="P56" s="34">
        <v>-0.5</v>
      </c>
      <c r="Q56" s="131">
        <v>-106.8</v>
      </c>
      <c r="R56" s="32">
        <v>201</v>
      </c>
      <c r="S56" s="32">
        <v>204</v>
      </c>
      <c r="T56" s="18">
        <v>7.7</v>
      </c>
      <c r="U56" s="18">
        <v>7.8</v>
      </c>
      <c r="V56" s="18">
        <v>8.1999999999999993</v>
      </c>
      <c r="W56" s="18">
        <v>8.3000000000000007</v>
      </c>
      <c r="X56" s="18">
        <v>8.3000000000000007</v>
      </c>
      <c r="Y56" s="52" t="s">
        <v>684</v>
      </c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</row>
    <row r="57" spans="1:87" s="1" customFormat="1" x14ac:dyDescent="0.25">
      <c r="A57" s="59" t="s">
        <v>657</v>
      </c>
      <c r="B57" s="17">
        <v>40.793306719999997</v>
      </c>
      <c r="C57" s="17">
        <v>-76.565736119999997</v>
      </c>
      <c r="D57" s="25">
        <v>36</v>
      </c>
      <c r="E57" s="57" t="s">
        <v>705</v>
      </c>
      <c r="F57" s="57" t="s">
        <v>811</v>
      </c>
      <c r="G57" s="2" t="s">
        <v>746</v>
      </c>
      <c r="H57" s="19" t="s">
        <v>255</v>
      </c>
      <c r="I57" s="31">
        <v>-102.5</v>
      </c>
      <c r="J57" s="61">
        <v>9</v>
      </c>
      <c r="K57" s="31" t="s">
        <v>3</v>
      </c>
      <c r="L57" s="31">
        <v>16</v>
      </c>
      <c r="M57" s="54" t="s">
        <v>751</v>
      </c>
      <c r="N57" s="54" t="s">
        <v>751</v>
      </c>
      <c r="O57" s="54" t="s">
        <v>751</v>
      </c>
      <c r="P57" s="34">
        <v>-0.5</v>
      </c>
      <c r="Q57" s="125">
        <v>-102.5</v>
      </c>
      <c r="R57" s="32">
        <v>150</v>
      </c>
      <c r="S57" s="32">
        <v>182</v>
      </c>
      <c r="T57" s="18">
        <v>5.8</v>
      </c>
      <c r="U57" s="18">
        <v>7</v>
      </c>
      <c r="V57" s="18">
        <v>6.3</v>
      </c>
      <c r="W57" s="18">
        <v>7.5</v>
      </c>
      <c r="X57" s="18">
        <v>6.9</v>
      </c>
      <c r="Y57" s="52" t="s">
        <v>684</v>
      </c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</row>
    <row r="58" spans="1:87" s="1" customFormat="1" x14ac:dyDescent="0.25">
      <c r="A58" s="59" t="s">
        <v>313</v>
      </c>
      <c r="B58" s="17">
        <v>40.793306719999997</v>
      </c>
      <c r="C58" s="17">
        <v>-76.565736119999997</v>
      </c>
      <c r="D58" s="25">
        <v>36</v>
      </c>
      <c r="E58" s="57" t="s">
        <v>705</v>
      </c>
      <c r="F58" s="57" t="s">
        <v>691</v>
      </c>
      <c r="G58" s="2" t="s">
        <v>746</v>
      </c>
      <c r="H58" s="19" t="s">
        <v>255</v>
      </c>
      <c r="I58" s="31">
        <v>-117.1</v>
      </c>
      <c r="J58" s="61">
        <v>9</v>
      </c>
      <c r="K58" s="31" t="s">
        <v>3</v>
      </c>
      <c r="L58" s="31">
        <v>10</v>
      </c>
      <c r="M58" s="54" t="s">
        <v>751</v>
      </c>
      <c r="N58" s="54" t="s">
        <v>751</v>
      </c>
      <c r="O58" s="54" t="s">
        <v>751</v>
      </c>
      <c r="P58" s="34">
        <v>-0.5</v>
      </c>
      <c r="Q58" s="125">
        <v>-117.1</v>
      </c>
      <c r="R58" s="32">
        <v>229</v>
      </c>
      <c r="S58" s="32">
        <v>293</v>
      </c>
      <c r="T58" s="18">
        <v>8.8000000000000007</v>
      </c>
      <c r="U58" s="18">
        <v>11.3</v>
      </c>
      <c r="V58" s="18">
        <v>9.3000000000000007</v>
      </c>
      <c r="W58" s="18">
        <v>11.8</v>
      </c>
      <c r="X58" s="18">
        <v>10.5</v>
      </c>
      <c r="Y58" s="52" t="s">
        <v>684</v>
      </c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</row>
    <row r="59" spans="1:87" s="1" customFormat="1" x14ac:dyDescent="0.25">
      <c r="A59" s="29" t="s">
        <v>315</v>
      </c>
      <c r="B59" s="30">
        <v>40.6339167</v>
      </c>
      <c r="C59" s="30">
        <v>-76.397292949999994</v>
      </c>
      <c r="D59" s="32">
        <v>42</v>
      </c>
      <c r="E59" s="57" t="s">
        <v>705</v>
      </c>
      <c r="F59" s="57" t="s">
        <v>810</v>
      </c>
      <c r="G59" s="2" t="s">
        <v>746</v>
      </c>
      <c r="H59" s="31" t="s">
        <v>255</v>
      </c>
      <c r="I59" s="31">
        <v>-137.19999999999999</v>
      </c>
      <c r="J59" s="31">
        <v>7</v>
      </c>
      <c r="K59" s="31" t="s">
        <v>3</v>
      </c>
      <c r="L59" s="31">
        <v>7</v>
      </c>
      <c r="M59" s="54" t="s">
        <v>751</v>
      </c>
      <c r="N59" s="54" t="s">
        <v>751</v>
      </c>
      <c r="O59" s="54" t="s">
        <v>751</v>
      </c>
      <c r="P59" s="34">
        <v>-0.5</v>
      </c>
      <c r="Q59" s="125">
        <v>-137.19999999999999</v>
      </c>
      <c r="R59" s="32">
        <v>335</v>
      </c>
      <c r="S59" s="32">
        <v>338</v>
      </c>
      <c r="T59" s="18">
        <v>12.9</v>
      </c>
      <c r="U59" s="18">
        <v>13</v>
      </c>
      <c r="V59" s="18">
        <v>13.4</v>
      </c>
      <c r="W59" s="18">
        <v>13.5</v>
      </c>
      <c r="X59" s="18">
        <v>13.4</v>
      </c>
      <c r="Y59" s="52" t="s">
        <v>684</v>
      </c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</row>
    <row r="60" spans="1:87" s="1" customFormat="1" x14ac:dyDescent="0.25">
      <c r="A60" s="29" t="s">
        <v>658</v>
      </c>
      <c r="B60" s="30">
        <v>40.757351239999998</v>
      </c>
      <c r="C60" s="30">
        <v>-76.660213339999999</v>
      </c>
      <c r="D60" s="32">
        <v>42</v>
      </c>
      <c r="E60" s="57" t="s">
        <v>705</v>
      </c>
      <c r="F60" s="57" t="s">
        <v>813</v>
      </c>
      <c r="G60" s="2" t="s">
        <v>746</v>
      </c>
      <c r="H60" s="31" t="s">
        <v>255</v>
      </c>
      <c r="I60" s="31">
        <v>-98</v>
      </c>
      <c r="J60" s="31">
        <v>7</v>
      </c>
      <c r="K60" s="31" t="s">
        <v>3</v>
      </c>
      <c r="L60" s="31">
        <v>0</v>
      </c>
      <c r="M60" s="54" t="s">
        <v>751</v>
      </c>
      <c r="N60" s="54" t="s">
        <v>751</v>
      </c>
      <c r="O60" s="54" t="s">
        <v>751</v>
      </c>
      <c r="P60" s="34">
        <v>-0.2</v>
      </c>
      <c r="Q60" s="125">
        <v>-98</v>
      </c>
      <c r="R60" s="32">
        <v>83</v>
      </c>
      <c r="S60" s="32">
        <v>97</v>
      </c>
      <c r="T60" s="18">
        <v>3.2</v>
      </c>
      <c r="U60" s="18">
        <v>3.7</v>
      </c>
      <c r="V60" s="18">
        <v>3.4</v>
      </c>
      <c r="W60" s="18">
        <v>3.9</v>
      </c>
      <c r="X60" s="18">
        <v>3.6</v>
      </c>
      <c r="Y60" s="52" t="s">
        <v>684</v>
      </c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</row>
    <row r="61" spans="1:87" s="1" customFormat="1" x14ac:dyDescent="0.25">
      <c r="A61" s="29" t="s">
        <v>314</v>
      </c>
      <c r="B61" s="30">
        <v>40.66241462</v>
      </c>
      <c r="C61" s="30">
        <v>-76.479541819999994</v>
      </c>
      <c r="D61" s="32">
        <v>41</v>
      </c>
      <c r="E61" s="57" t="s">
        <v>706</v>
      </c>
      <c r="F61" s="57" t="s">
        <v>814</v>
      </c>
      <c r="G61" s="2" t="s">
        <v>746</v>
      </c>
      <c r="H61" s="19" t="s">
        <v>254</v>
      </c>
      <c r="I61" s="54" t="s">
        <v>751</v>
      </c>
      <c r="J61" s="54" t="s">
        <v>751</v>
      </c>
      <c r="K61" s="54" t="s">
        <v>751</v>
      </c>
      <c r="L61" s="54" t="s">
        <v>751</v>
      </c>
      <c r="M61" s="31" t="s">
        <v>663</v>
      </c>
      <c r="N61" s="32">
        <v>4</v>
      </c>
      <c r="O61" s="19" t="s">
        <v>3</v>
      </c>
      <c r="P61" s="34">
        <v>0.5</v>
      </c>
      <c r="Q61" s="125">
        <v>114</v>
      </c>
      <c r="R61" s="32">
        <v>97</v>
      </c>
      <c r="S61" s="32">
        <v>121</v>
      </c>
      <c r="T61" s="18">
        <v>3.7</v>
      </c>
      <c r="U61" s="18">
        <v>4.7</v>
      </c>
      <c r="V61" s="18">
        <v>3.2</v>
      </c>
      <c r="W61" s="18">
        <v>4.2</v>
      </c>
      <c r="X61" s="18">
        <v>3.7</v>
      </c>
      <c r="Y61" s="52" t="s">
        <v>684</v>
      </c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</row>
    <row r="62" spans="1:87" s="1" customFormat="1" x14ac:dyDescent="0.25">
      <c r="A62" s="29" t="s">
        <v>661</v>
      </c>
      <c r="B62" s="30">
        <v>40.650443899999999</v>
      </c>
      <c r="C62" s="30">
        <v>-76.445581739999994</v>
      </c>
      <c r="D62" s="32">
        <v>378</v>
      </c>
      <c r="E62" s="57" t="s">
        <v>706</v>
      </c>
      <c r="F62" s="57" t="s">
        <v>810</v>
      </c>
      <c r="G62" s="2" t="s">
        <v>746</v>
      </c>
      <c r="H62" s="19" t="s">
        <v>254</v>
      </c>
      <c r="I62" s="54" t="s">
        <v>751</v>
      </c>
      <c r="J62" s="54" t="s">
        <v>751</v>
      </c>
      <c r="K62" s="54" t="s">
        <v>751</v>
      </c>
      <c r="L62" s="54" t="s">
        <v>751</v>
      </c>
      <c r="M62" s="31">
        <v>151.5</v>
      </c>
      <c r="N62" s="32">
        <v>6</v>
      </c>
      <c r="O62" s="19" t="s">
        <v>3</v>
      </c>
      <c r="P62" s="34">
        <v>0.5</v>
      </c>
      <c r="Q62" s="125">
        <v>155.5</v>
      </c>
      <c r="R62" s="32">
        <v>137</v>
      </c>
      <c r="S62" s="32">
        <v>171</v>
      </c>
      <c r="T62" s="18">
        <v>5.3</v>
      </c>
      <c r="U62" s="18">
        <v>6.6</v>
      </c>
      <c r="V62" s="18">
        <v>4.8</v>
      </c>
      <c r="W62" s="18">
        <v>6.1</v>
      </c>
      <c r="X62" s="18">
        <v>5.4</v>
      </c>
      <c r="Y62" s="52" t="s">
        <v>684</v>
      </c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</row>
    <row r="63" spans="1:87" x14ac:dyDescent="0.25">
      <c r="A63" s="16" t="s">
        <v>327</v>
      </c>
      <c r="B63" s="30">
        <v>41.058647659999998</v>
      </c>
      <c r="C63" s="30">
        <v>-76.429738939999993</v>
      </c>
      <c r="D63" s="32">
        <v>28</v>
      </c>
      <c r="E63" s="3" t="s">
        <v>708</v>
      </c>
      <c r="F63" s="3" t="s">
        <v>811</v>
      </c>
      <c r="G63" s="2" t="s">
        <v>746</v>
      </c>
      <c r="H63" s="19" t="s">
        <v>254</v>
      </c>
      <c r="I63" s="54" t="s">
        <v>751</v>
      </c>
      <c r="J63" s="54" t="s">
        <v>751</v>
      </c>
      <c r="K63" s="54" t="s">
        <v>751</v>
      </c>
      <c r="L63" s="54" t="s">
        <v>751</v>
      </c>
      <c r="M63" s="18" t="s">
        <v>328</v>
      </c>
      <c r="N63" s="32">
        <v>9</v>
      </c>
      <c r="O63" s="19" t="s">
        <v>5</v>
      </c>
      <c r="P63" s="34">
        <v>2.06</v>
      </c>
      <c r="Q63" s="125">
        <v>150</v>
      </c>
      <c r="R63" s="32">
        <f t="shared" ref="R63:R71" si="0">(Q63-20)/25*26</f>
        <v>135.20000000000002</v>
      </c>
      <c r="S63" s="32">
        <f t="shared" ref="S63:S71" si="1">(Q63-20)/20*26</f>
        <v>169</v>
      </c>
      <c r="T63" s="18">
        <f t="shared" ref="T63:T71" si="2">(Q63-20)/25</f>
        <v>5.2</v>
      </c>
      <c r="U63" s="18">
        <f t="shared" ref="U63:U71" si="3">(Q63-20)/20</f>
        <v>6.5</v>
      </c>
      <c r="V63" s="18">
        <f t="shared" ref="V63:V71" si="4">T63-P63</f>
        <v>3.14</v>
      </c>
      <c r="W63" s="18">
        <f t="shared" ref="W63:W71" si="5">U63-P63</f>
        <v>4.4399999999999995</v>
      </c>
      <c r="X63" s="18">
        <f t="shared" ref="X63:X71" si="6">(V63+W63)/2</f>
        <v>3.79</v>
      </c>
      <c r="Y63" s="52" t="s">
        <v>684</v>
      </c>
    </row>
    <row r="64" spans="1:87" x14ac:dyDescent="0.25">
      <c r="A64" s="16" t="s">
        <v>329</v>
      </c>
      <c r="B64" s="30">
        <v>41.058647659999998</v>
      </c>
      <c r="C64" s="30">
        <v>-76.429738939999993</v>
      </c>
      <c r="D64" s="32">
        <v>28</v>
      </c>
      <c r="E64" s="3" t="s">
        <v>708</v>
      </c>
      <c r="F64" s="3" t="s">
        <v>810</v>
      </c>
      <c r="G64" s="2" t="s">
        <v>746</v>
      </c>
      <c r="H64" s="19" t="s">
        <v>254</v>
      </c>
      <c r="I64" s="54" t="s">
        <v>751</v>
      </c>
      <c r="J64" s="54" t="s">
        <v>751</v>
      </c>
      <c r="K64" s="54" t="s">
        <v>751</v>
      </c>
      <c r="L64" s="54" t="s">
        <v>751</v>
      </c>
      <c r="M64" s="18" t="s">
        <v>330</v>
      </c>
      <c r="N64" s="32">
        <v>3</v>
      </c>
      <c r="O64" s="19" t="s">
        <v>5</v>
      </c>
      <c r="P64" s="34">
        <v>2.06</v>
      </c>
      <c r="Q64" s="125">
        <v>153</v>
      </c>
      <c r="R64" s="32">
        <f t="shared" si="0"/>
        <v>138.32</v>
      </c>
      <c r="S64" s="32">
        <f t="shared" si="1"/>
        <v>172.9</v>
      </c>
      <c r="T64" s="18">
        <f t="shared" si="2"/>
        <v>5.32</v>
      </c>
      <c r="U64" s="18">
        <f t="shared" si="3"/>
        <v>6.65</v>
      </c>
      <c r="V64" s="18">
        <f t="shared" si="4"/>
        <v>3.2600000000000002</v>
      </c>
      <c r="W64" s="18">
        <f t="shared" si="5"/>
        <v>4.59</v>
      </c>
      <c r="X64" s="18">
        <f t="shared" si="6"/>
        <v>3.9249999999999998</v>
      </c>
      <c r="Y64" s="52" t="s">
        <v>684</v>
      </c>
    </row>
    <row r="65" spans="1:87" x14ac:dyDescent="0.25">
      <c r="A65" s="16" t="s">
        <v>332</v>
      </c>
      <c r="B65" s="30">
        <v>40.960571590000001</v>
      </c>
      <c r="C65" s="30">
        <v>-76.469798859999997</v>
      </c>
      <c r="D65" s="32">
        <v>34</v>
      </c>
      <c r="E65" s="3" t="s">
        <v>708</v>
      </c>
      <c r="F65" s="3" t="s">
        <v>817</v>
      </c>
      <c r="G65" s="2" t="s">
        <v>746</v>
      </c>
      <c r="H65" s="19" t="s">
        <v>254</v>
      </c>
      <c r="I65" s="54" t="s">
        <v>751</v>
      </c>
      <c r="J65" s="54" t="s">
        <v>751</v>
      </c>
      <c r="K65" s="54" t="s">
        <v>751</v>
      </c>
      <c r="L65" s="54" t="s">
        <v>751</v>
      </c>
      <c r="M65" s="18">
        <v>125.1</v>
      </c>
      <c r="N65" s="32">
        <v>7</v>
      </c>
      <c r="O65" s="19" t="s">
        <v>3</v>
      </c>
      <c r="P65" s="34">
        <v>2.44</v>
      </c>
      <c r="Q65" s="125">
        <v>125.1</v>
      </c>
      <c r="R65" s="32">
        <f t="shared" si="0"/>
        <v>109.30399999999999</v>
      </c>
      <c r="S65" s="32">
        <f t="shared" si="1"/>
        <v>136.63</v>
      </c>
      <c r="T65" s="18">
        <f t="shared" si="2"/>
        <v>4.2039999999999997</v>
      </c>
      <c r="U65" s="18">
        <f t="shared" si="3"/>
        <v>5.2549999999999999</v>
      </c>
      <c r="V65" s="18">
        <f t="shared" si="4"/>
        <v>1.7639999999999998</v>
      </c>
      <c r="W65" s="18">
        <f t="shared" si="5"/>
        <v>2.8149999999999999</v>
      </c>
      <c r="X65" s="18">
        <f t="shared" si="6"/>
        <v>2.2894999999999999</v>
      </c>
      <c r="Y65" s="52" t="s">
        <v>684</v>
      </c>
    </row>
    <row r="66" spans="1:87" x14ac:dyDescent="0.25">
      <c r="A66" s="16" t="s">
        <v>333</v>
      </c>
      <c r="B66" s="30">
        <v>40.960571590000001</v>
      </c>
      <c r="C66" s="30">
        <v>-76.469798859999997</v>
      </c>
      <c r="D66" s="32">
        <v>34</v>
      </c>
      <c r="E66" s="3" t="s">
        <v>708</v>
      </c>
      <c r="F66" s="3" t="s">
        <v>818</v>
      </c>
      <c r="G66" s="2" t="s">
        <v>746</v>
      </c>
      <c r="H66" s="19" t="s">
        <v>254</v>
      </c>
      <c r="I66" s="54" t="s">
        <v>751</v>
      </c>
      <c r="J66" s="54" t="s">
        <v>751</v>
      </c>
      <c r="K66" s="54" t="s">
        <v>751</v>
      </c>
      <c r="L66" s="54" t="s">
        <v>751</v>
      </c>
      <c r="M66" s="18" t="s">
        <v>334</v>
      </c>
      <c r="N66" s="32">
        <v>4</v>
      </c>
      <c r="O66" s="19" t="s">
        <v>5</v>
      </c>
      <c r="P66" s="34">
        <v>2.44</v>
      </c>
      <c r="Q66" s="125">
        <v>150</v>
      </c>
      <c r="R66" s="32">
        <f t="shared" si="0"/>
        <v>135.20000000000002</v>
      </c>
      <c r="S66" s="32">
        <f t="shared" si="1"/>
        <v>169</v>
      </c>
      <c r="T66" s="18">
        <f t="shared" si="2"/>
        <v>5.2</v>
      </c>
      <c r="U66" s="18">
        <f t="shared" si="3"/>
        <v>6.5</v>
      </c>
      <c r="V66" s="18">
        <f t="shared" si="4"/>
        <v>2.7600000000000002</v>
      </c>
      <c r="W66" s="18">
        <f t="shared" si="5"/>
        <v>4.0600000000000005</v>
      </c>
      <c r="X66" s="18">
        <f t="shared" si="6"/>
        <v>3.41</v>
      </c>
      <c r="Y66" s="52" t="s">
        <v>684</v>
      </c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</row>
    <row r="67" spans="1:87" x14ac:dyDescent="0.25">
      <c r="A67" s="16" t="s">
        <v>335</v>
      </c>
      <c r="B67" s="30">
        <v>40.960571590000001</v>
      </c>
      <c r="C67" s="30">
        <v>-76.469798859999997</v>
      </c>
      <c r="D67" s="32">
        <v>34</v>
      </c>
      <c r="E67" s="3" t="s">
        <v>708</v>
      </c>
      <c r="F67" s="3" t="s">
        <v>811</v>
      </c>
      <c r="G67" s="2" t="s">
        <v>746</v>
      </c>
      <c r="H67" s="19" t="s">
        <v>254</v>
      </c>
      <c r="I67" s="54" t="s">
        <v>751</v>
      </c>
      <c r="J67" s="54" t="s">
        <v>751</v>
      </c>
      <c r="K67" s="54" t="s">
        <v>751</v>
      </c>
      <c r="L67" s="54" t="s">
        <v>751</v>
      </c>
      <c r="M67" s="18">
        <v>136</v>
      </c>
      <c r="N67" s="32">
        <v>8</v>
      </c>
      <c r="O67" s="19" t="s">
        <v>5</v>
      </c>
      <c r="P67" s="34">
        <v>2.44</v>
      </c>
      <c r="Q67" s="125">
        <v>136</v>
      </c>
      <c r="R67" s="32">
        <f t="shared" si="0"/>
        <v>120.63999999999999</v>
      </c>
      <c r="S67" s="32">
        <f t="shared" si="1"/>
        <v>150.79999999999998</v>
      </c>
      <c r="T67" s="18">
        <f t="shared" si="2"/>
        <v>4.6399999999999997</v>
      </c>
      <c r="U67" s="18">
        <f t="shared" si="3"/>
        <v>5.8</v>
      </c>
      <c r="V67" s="18">
        <f t="shared" si="4"/>
        <v>2.1999999999999997</v>
      </c>
      <c r="W67" s="18">
        <f t="shared" si="5"/>
        <v>3.36</v>
      </c>
      <c r="X67" s="18">
        <f t="shared" si="6"/>
        <v>2.78</v>
      </c>
      <c r="Y67" s="52" t="s">
        <v>684</v>
      </c>
    </row>
    <row r="68" spans="1:87" x14ac:dyDescent="0.25">
      <c r="A68" s="16" t="s">
        <v>340</v>
      </c>
      <c r="B68" s="30">
        <v>40.970418670000001</v>
      </c>
      <c r="C68" s="30">
        <v>-76.371923120000005</v>
      </c>
      <c r="D68" s="32">
        <v>33</v>
      </c>
      <c r="E68" s="3" t="s">
        <v>708</v>
      </c>
      <c r="F68" s="3" t="s">
        <v>813</v>
      </c>
      <c r="G68" s="2" t="s">
        <v>746</v>
      </c>
      <c r="H68" s="19" t="s">
        <v>254</v>
      </c>
      <c r="I68" s="54" t="s">
        <v>751</v>
      </c>
      <c r="J68" s="54" t="s">
        <v>751</v>
      </c>
      <c r="K68" s="54" t="s">
        <v>751</v>
      </c>
      <c r="L68" s="54" t="s">
        <v>751</v>
      </c>
      <c r="M68" s="18" t="s">
        <v>341</v>
      </c>
      <c r="N68" s="32">
        <v>4</v>
      </c>
      <c r="O68" s="19" t="s">
        <v>4</v>
      </c>
      <c r="P68" s="34">
        <v>0.73</v>
      </c>
      <c r="Q68" s="125">
        <v>142.5</v>
      </c>
      <c r="R68" s="32">
        <f t="shared" si="0"/>
        <v>127.4</v>
      </c>
      <c r="S68" s="32">
        <f t="shared" si="1"/>
        <v>159.25</v>
      </c>
      <c r="T68" s="18">
        <f t="shared" si="2"/>
        <v>4.9000000000000004</v>
      </c>
      <c r="U68" s="18">
        <f t="shared" si="3"/>
        <v>6.125</v>
      </c>
      <c r="V68" s="18">
        <f t="shared" si="4"/>
        <v>4.17</v>
      </c>
      <c r="W68" s="18">
        <f t="shared" si="5"/>
        <v>5.3949999999999996</v>
      </c>
      <c r="X68" s="18">
        <f t="shared" si="6"/>
        <v>4.7824999999999998</v>
      </c>
      <c r="Y68" s="52" t="s">
        <v>684</v>
      </c>
    </row>
    <row r="69" spans="1:87" x14ac:dyDescent="0.25">
      <c r="A69" s="16" t="s">
        <v>342</v>
      </c>
      <c r="B69" s="30">
        <v>41.043458190000003</v>
      </c>
      <c r="C69" s="30">
        <v>-76.441860419999998</v>
      </c>
      <c r="D69" s="32">
        <v>30</v>
      </c>
      <c r="E69" s="2" t="s">
        <v>710</v>
      </c>
      <c r="F69" s="2" t="s">
        <v>811</v>
      </c>
      <c r="G69" s="2" t="s">
        <v>746</v>
      </c>
      <c r="H69" s="19" t="s">
        <v>254</v>
      </c>
      <c r="I69" s="54" t="s">
        <v>751</v>
      </c>
      <c r="J69" s="54" t="s">
        <v>751</v>
      </c>
      <c r="K69" s="54" t="s">
        <v>751</v>
      </c>
      <c r="L69" s="54" t="s">
        <v>751</v>
      </c>
      <c r="M69" s="18" t="s">
        <v>343</v>
      </c>
      <c r="N69" s="32">
        <v>4</v>
      </c>
      <c r="O69" s="19" t="s">
        <v>5</v>
      </c>
      <c r="P69" s="34">
        <v>3.05</v>
      </c>
      <c r="Q69" s="125">
        <v>245</v>
      </c>
      <c r="R69" s="32">
        <f t="shared" si="0"/>
        <v>234</v>
      </c>
      <c r="S69" s="32">
        <f t="shared" si="1"/>
        <v>292.5</v>
      </c>
      <c r="T69" s="18">
        <f t="shared" si="2"/>
        <v>9</v>
      </c>
      <c r="U69" s="18">
        <f t="shared" si="3"/>
        <v>11.25</v>
      </c>
      <c r="V69" s="18">
        <f t="shared" si="4"/>
        <v>5.95</v>
      </c>
      <c r="W69" s="18">
        <f t="shared" si="5"/>
        <v>8.1999999999999993</v>
      </c>
      <c r="X69" s="18">
        <f t="shared" si="6"/>
        <v>7.0749999999999993</v>
      </c>
      <c r="Y69" s="52" t="s">
        <v>684</v>
      </c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</row>
    <row r="70" spans="1:87" x14ac:dyDescent="0.25">
      <c r="A70" s="16" t="s">
        <v>344</v>
      </c>
      <c r="B70" s="30">
        <v>41.038191099999999</v>
      </c>
      <c r="C70" s="30">
        <v>-76.481723909999999</v>
      </c>
      <c r="D70" s="32">
        <v>29</v>
      </c>
      <c r="E70" s="2" t="s">
        <v>710</v>
      </c>
      <c r="F70" s="2" t="s">
        <v>811</v>
      </c>
      <c r="G70" s="2" t="s">
        <v>746</v>
      </c>
      <c r="H70" s="19" t="s">
        <v>254</v>
      </c>
      <c r="I70" s="54" t="s">
        <v>751</v>
      </c>
      <c r="J70" s="54" t="s">
        <v>751</v>
      </c>
      <c r="K70" s="54" t="s">
        <v>751</v>
      </c>
      <c r="L70" s="54" t="s">
        <v>751</v>
      </c>
      <c r="M70" s="18" t="s">
        <v>345</v>
      </c>
      <c r="N70" s="32">
        <v>9</v>
      </c>
      <c r="O70" s="19" t="s">
        <v>5</v>
      </c>
      <c r="P70" s="34">
        <v>2.86</v>
      </c>
      <c r="Q70" s="125">
        <v>195.5</v>
      </c>
      <c r="R70" s="32">
        <f t="shared" si="0"/>
        <v>182.51999999999998</v>
      </c>
      <c r="S70" s="32">
        <f t="shared" si="1"/>
        <v>228.15</v>
      </c>
      <c r="T70" s="18">
        <f t="shared" si="2"/>
        <v>7.02</v>
      </c>
      <c r="U70" s="18">
        <f t="shared" si="3"/>
        <v>8.7750000000000004</v>
      </c>
      <c r="V70" s="18">
        <f t="shared" si="4"/>
        <v>4.16</v>
      </c>
      <c r="W70" s="18">
        <f t="shared" si="5"/>
        <v>5.9150000000000009</v>
      </c>
      <c r="X70" s="18">
        <f t="shared" si="6"/>
        <v>5.0375000000000005</v>
      </c>
      <c r="Y70" s="52" t="s">
        <v>684</v>
      </c>
    </row>
    <row r="71" spans="1:87" s="7" customFormat="1" x14ac:dyDescent="0.25">
      <c r="A71" s="16" t="s">
        <v>497</v>
      </c>
      <c r="B71" s="30">
        <v>40.881393420000002</v>
      </c>
      <c r="C71" s="30">
        <v>-76.507090469999994</v>
      </c>
      <c r="D71" s="32">
        <v>35</v>
      </c>
      <c r="E71" s="2" t="s">
        <v>710</v>
      </c>
      <c r="F71" s="2" t="s">
        <v>810</v>
      </c>
      <c r="G71" s="2" t="s">
        <v>746</v>
      </c>
      <c r="H71" s="19" t="s">
        <v>254</v>
      </c>
      <c r="I71" s="54" t="s">
        <v>751</v>
      </c>
      <c r="J71" s="54" t="s">
        <v>751</v>
      </c>
      <c r="K71" s="54" t="s">
        <v>751</v>
      </c>
      <c r="L71" s="54" t="s">
        <v>751</v>
      </c>
      <c r="M71" s="18">
        <v>208</v>
      </c>
      <c r="N71" s="32">
        <v>4</v>
      </c>
      <c r="O71" s="19" t="s">
        <v>3</v>
      </c>
      <c r="P71" s="34">
        <v>3.49</v>
      </c>
      <c r="Q71" s="125">
        <v>208</v>
      </c>
      <c r="R71" s="32">
        <f t="shared" si="0"/>
        <v>195.51999999999998</v>
      </c>
      <c r="S71" s="32">
        <f t="shared" si="1"/>
        <v>244.4</v>
      </c>
      <c r="T71" s="18">
        <f t="shared" si="2"/>
        <v>7.52</v>
      </c>
      <c r="U71" s="18">
        <f t="shared" si="3"/>
        <v>9.4</v>
      </c>
      <c r="V71" s="18">
        <f t="shared" si="4"/>
        <v>4.0299999999999994</v>
      </c>
      <c r="W71" s="18">
        <f t="shared" si="5"/>
        <v>5.91</v>
      </c>
      <c r="X71" s="18">
        <f t="shared" si="6"/>
        <v>4.97</v>
      </c>
      <c r="Y71" s="52" t="s">
        <v>684</v>
      </c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</row>
    <row r="72" spans="1:87" s="28" customFormat="1" ht="15.95" customHeight="1" x14ac:dyDescent="0.25">
      <c r="A72" s="56" t="s">
        <v>671</v>
      </c>
      <c r="B72" s="17">
        <v>40.606889860000003</v>
      </c>
      <c r="C72" s="17">
        <v>-76.216197699999995</v>
      </c>
      <c r="D72" s="25">
        <v>44</v>
      </c>
      <c r="E72" s="2" t="s">
        <v>710</v>
      </c>
      <c r="F72" s="2" t="s">
        <v>812</v>
      </c>
      <c r="G72" s="2" t="s">
        <v>746</v>
      </c>
      <c r="H72" s="39" t="s">
        <v>255</v>
      </c>
      <c r="I72" s="54">
        <v>-155.9</v>
      </c>
      <c r="J72" s="40">
        <v>5</v>
      </c>
      <c r="K72" s="40" t="s">
        <v>3</v>
      </c>
      <c r="L72" s="54">
        <v>0</v>
      </c>
      <c r="M72" s="54" t="s">
        <v>751</v>
      </c>
      <c r="N72" s="54" t="s">
        <v>751</v>
      </c>
      <c r="O72" s="54" t="s">
        <v>751</v>
      </c>
      <c r="P72" s="34">
        <v>4.13</v>
      </c>
      <c r="Q72" s="129">
        <v>-155.9</v>
      </c>
      <c r="R72" s="60" t="s">
        <v>691</v>
      </c>
      <c r="S72" s="32">
        <v>468</v>
      </c>
      <c r="T72" s="60" t="s">
        <v>691</v>
      </c>
      <c r="U72" s="18">
        <v>18</v>
      </c>
      <c r="V72" s="60" t="s">
        <v>691</v>
      </c>
      <c r="W72" s="18">
        <v>13.9</v>
      </c>
      <c r="X72" s="60" t="s">
        <v>691</v>
      </c>
      <c r="Y72" s="52" t="s">
        <v>684</v>
      </c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</row>
    <row r="73" spans="1:87" x14ac:dyDescent="0.25">
      <c r="A73" s="56" t="s">
        <v>672</v>
      </c>
      <c r="B73" s="17">
        <v>40.606889860000003</v>
      </c>
      <c r="C73" s="17">
        <v>-76.216197699999995</v>
      </c>
      <c r="D73" s="25">
        <v>44</v>
      </c>
      <c r="E73" s="2" t="s">
        <v>710</v>
      </c>
      <c r="F73" s="2" t="s">
        <v>812</v>
      </c>
      <c r="G73" s="2" t="s">
        <v>746</v>
      </c>
      <c r="H73" s="39" t="s">
        <v>255</v>
      </c>
      <c r="I73" s="54">
        <v>-133.9</v>
      </c>
      <c r="J73" s="40">
        <v>4</v>
      </c>
      <c r="K73" s="40" t="s">
        <v>3</v>
      </c>
      <c r="L73" s="54">
        <v>0</v>
      </c>
      <c r="M73" s="54" t="s">
        <v>751</v>
      </c>
      <c r="N73" s="54" t="s">
        <v>751</v>
      </c>
      <c r="O73" s="54" t="s">
        <v>751</v>
      </c>
      <c r="P73" s="34">
        <v>4.13</v>
      </c>
      <c r="Q73" s="129">
        <v>-133.9</v>
      </c>
      <c r="R73" s="60" t="s">
        <v>691</v>
      </c>
      <c r="S73" s="32">
        <v>330</v>
      </c>
      <c r="T73" s="60" t="s">
        <v>691</v>
      </c>
      <c r="U73" s="18">
        <v>12.7</v>
      </c>
      <c r="V73" s="60" t="s">
        <v>691</v>
      </c>
      <c r="W73" s="18">
        <v>8.6</v>
      </c>
      <c r="X73" s="60" t="s">
        <v>691</v>
      </c>
      <c r="Y73" s="52" t="s">
        <v>684</v>
      </c>
    </row>
    <row r="74" spans="1:87" x14ac:dyDescent="0.25">
      <c r="A74" s="16" t="s">
        <v>303</v>
      </c>
      <c r="B74" s="17">
        <v>41.075889259999997</v>
      </c>
      <c r="C74" s="17">
        <v>-76.516523219999996</v>
      </c>
      <c r="D74" s="25">
        <v>26</v>
      </c>
      <c r="E74" s="2" t="s">
        <v>710</v>
      </c>
      <c r="F74" s="2" t="s">
        <v>691</v>
      </c>
      <c r="G74" s="2" t="s">
        <v>746</v>
      </c>
      <c r="H74" s="19" t="s">
        <v>255</v>
      </c>
      <c r="I74" s="26">
        <v>-118.4</v>
      </c>
      <c r="J74" s="25">
        <v>6</v>
      </c>
      <c r="K74" s="35" t="s">
        <v>5</v>
      </c>
      <c r="L74" s="26">
        <v>0</v>
      </c>
      <c r="M74" s="54" t="s">
        <v>751</v>
      </c>
      <c r="N74" s="54" t="s">
        <v>751</v>
      </c>
      <c r="O74" s="54" t="s">
        <v>751</v>
      </c>
      <c r="P74" s="24">
        <v>2.4900000000000002</v>
      </c>
      <c r="Q74" s="126">
        <v>-118.4</v>
      </c>
      <c r="R74" s="25">
        <v>193</v>
      </c>
      <c r="S74" s="25">
        <v>240</v>
      </c>
      <c r="T74" s="26">
        <v>7.4230769230769234</v>
      </c>
      <c r="U74" s="26">
        <v>9.2307692307692299</v>
      </c>
      <c r="V74" s="26">
        <v>4.71</v>
      </c>
      <c r="W74" s="26">
        <v>6.7099999999999991</v>
      </c>
      <c r="X74" s="26">
        <v>5.7099999999999991</v>
      </c>
      <c r="Y74" s="52" t="s">
        <v>684</v>
      </c>
    </row>
    <row r="75" spans="1:87" x14ac:dyDescent="0.25">
      <c r="A75" s="16" t="s">
        <v>352</v>
      </c>
      <c r="B75" s="30">
        <v>41.013217699999998</v>
      </c>
      <c r="C75" s="30">
        <v>-76.610226650000001</v>
      </c>
      <c r="D75" s="32">
        <v>27</v>
      </c>
      <c r="E75" s="2" t="s">
        <v>710</v>
      </c>
      <c r="F75" s="2" t="s">
        <v>812</v>
      </c>
      <c r="G75" s="2" t="s">
        <v>746</v>
      </c>
      <c r="H75" s="19" t="s">
        <v>254</v>
      </c>
      <c r="I75" s="54" t="s">
        <v>751</v>
      </c>
      <c r="J75" s="54" t="s">
        <v>751</v>
      </c>
      <c r="K75" s="54" t="s">
        <v>751</v>
      </c>
      <c r="L75" s="54" t="s">
        <v>751</v>
      </c>
      <c r="M75" s="18">
        <v>229.8</v>
      </c>
      <c r="N75" s="32">
        <v>3</v>
      </c>
      <c r="O75" s="19" t="s">
        <v>4</v>
      </c>
      <c r="P75" s="34">
        <v>2.98</v>
      </c>
      <c r="Q75" s="125">
        <v>229.8</v>
      </c>
      <c r="R75" s="32">
        <f>(Q75-20)/25*26</f>
        <v>218.19200000000004</v>
      </c>
      <c r="S75" s="32">
        <f t="shared" ref="S75:S85" si="7">(Q75-20)/20*26</f>
        <v>272.74</v>
      </c>
      <c r="T75" s="18">
        <f t="shared" ref="T75:T85" si="8">(Q75-20)/25</f>
        <v>8.3920000000000012</v>
      </c>
      <c r="U75" s="18">
        <f>(Q75-20)/20</f>
        <v>10.49</v>
      </c>
      <c r="V75" s="18">
        <f t="shared" ref="V75:V85" si="9">T75-P75</f>
        <v>5.4120000000000008</v>
      </c>
      <c r="W75" s="18">
        <f t="shared" ref="W75:W85" si="10">U75-P75</f>
        <v>7.51</v>
      </c>
      <c r="X75" s="18">
        <f>(V75+W75)/2</f>
        <v>6.4610000000000003</v>
      </c>
      <c r="Y75" s="52" t="s">
        <v>684</v>
      </c>
    </row>
    <row r="76" spans="1:87" x14ac:dyDescent="0.25">
      <c r="A76" s="16" t="s">
        <v>353</v>
      </c>
      <c r="B76" s="30">
        <v>41.103475959999997</v>
      </c>
      <c r="C76" s="30">
        <v>-76.098451749999995</v>
      </c>
      <c r="D76" s="32">
        <v>375</v>
      </c>
      <c r="E76" s="2" t="s">
        <v>710</v>
      </c>
      <c r="F76" s="2" t="s">
        <v>812</v>
      </c>
      <c r="G76" s="2" t="s">
        <v>746</v>
      </c>
      <c r="H76" s="19" t="s">
        <v>254</v>
      </c>
      <c r="I76" s="54" t="s">
        <v>751</v>
      </c>
      <c r="J76" s="54" t="s">
        <v>751</v>
      </c>
      <c r="K76" s="54" t="s">
        <v>751</v>
      </c>
      <c r="L76" s="54" t="s">
        <v>751</v>
      </c>
      <c r="M76" s="18">
        <v>205</v>
      </c>
      <c r="N76" s="19">
        <v>6</v>
      </c>
      <c r="O76" s="19" t="s">
        <v>5</v>
      </c>
      <c r="P76" s="34">
        <v>3.21</v>
      </c>
      <c r="Q76" s="125">
        <v>205</v>
      </c>
      <c r="R76" s="32">
        <f>(Q76-20)/25*26</f>
        <v>192.4</v>
      </c>
      <c r="S76" s="32">
        <f t="shared" si="7"/>
        <v>240.5</v>
      </c>
      <c r="T76" s="18">
        <f t="shared" si="8"/>
        <v>7.4</v>
      </c>
      <c r="U76" s="18">
        <f>(Q76-20)/20</f>
        <v>9.25</v>
      </c>
      <c r="V76" s="18">
        <f t="shared" si="9"/>
        <v>4.1900000000000004</v>
      </c>
      <c r="W76" s="18">
        <f t="shared" si="10"/>
        <v>6.04</v>
      </c>
      <c r="X76" s="18">
        <f>(V76+W76)/2</f>
        <v>5.1150000000000002</v>
      </c>
      <c r="Y76" s="52" t="s">
        <v>684</v>
      </c>
    </row>
    <row r="77" spans="1:87" x14ac:dyDescent="0.25">
      <c r="A77" s="16" t="s">
        <v>294</v>
      </c>
      <c r="B77" s="30">
        <v>40.5388588</v>
      </c>
      <c r="C77" s="30">
        <v>-76.399661219999999</v>
      </c>
      <c r="D77" s="32">
        <v>45</v>
      </c>
      <c r="E77" s="2" t="s">
        <v>711</v>
      </c>
      <c r="F77" s="2" t="s">
        <v>819</v>
      </c>
      <c r="G77" s="2" t="s">
        <v>746</v>
      </c>
      <c r="H77" s="19" t="s">
        <v>254</v>
      </c>
      <c r="I77" s="54" t="s">
        <v>751</v>
      </c>
      <c r="J77" s="54" t="s">
        <v>751</v>
      </c>
      <c r="K77" s="54" t="s">
        <v>751</v>
      </c>
      <c r="L77" s="54" t="s">
        <v>751</v>
      </c>
      <c r="M77" s="26">
        <v>131</v>
      </c>
      <c r="N77" s="25">
        <v>6</v>
      </c>
      <c r="O77" s="35" t="s">
        <v>4</v>
      </c>
      <c r="P77" s="24">
        <v>4.72</v>
      </c>
      <c r="Q77" s="126">
        <v>131</v>
      </c>
      <c r="R77" s="25">
        <f>(Q77-20)/25*26</f>
        <v>115.44000000000001</v>
      </c>
      <c r="S77" s="25">
        <f t="shared" si="7"/>
        <v>144.29999999999998</v>
      </c>
      <c r="T77" s="26">
        <f t="shared" si="8"/>
        <v>4.4400000000000004</v>
      </c>
      <c r="U77" s="26">
        <v>5.5</v>
      </c>
      <c r="V77" s="26">
        <f t="shared" si="9"/>
        <v>-0.27999999999999936</v>
      </c>
      <c r="W77" s="26">
        <f t="shared" si="10"/>
        <v>0.78000000000000025</v>
      </c>
      <c r="X77" s="26">
        <v>0.4</v>
      </c>
      <c r="Y77" s="52" t="s">
        <v>684</v>
      </c>
    </row>
    <row r="78" spans="1:87" x14ac:dyDescent="0.25">
      <c r="A78" s="16" t="s">
        <v>295</v>
      </c>
      <c r="B78" s="30">
        <v>40.579479710000001</v>
      </c>
      <c r="C78" s="30">
        <v>-76.324909450000007</v>
      </c>
      <c r="D78" s="32">
        <v>43</v>
      </c>
      <c r="E78" s="2" t="s">
        <v>711</v>
      </c>
      <c r="F78" s="2" t="s">
        <v>814</v>
      </c>
      <c r="G78" s="2" t="s">
        <v>746</v>
      </c>
      <c r="H78" s="19" t="s">
        <v>254</v>
      </c>
      <c r="I78" s="54" t="s">
        <v>751</v>
      </c>
      <c r="J78" s="54" t="s">
        <v>751</v>
      </c>
      <c r="K78" s="54" t="s">
        <v>751</v>
      </c>
      <c r="L78" s="54" t="s">
        <v>751</v>
      </c>
      <c r="M78" s="67" t="s">
        <v>681</v>
      </c>
      <c r="N78" s="35">
        <v>2</v>
      </c>
      <c r="O78" s="35" t="s">
        <v>3</v>
      </c>
      <c r="P78" s="24">
        <v>5.0199999999999996</v>
      </c>
      <c r="Q78" s="126">
        <v>134</v>
      </c>
      <c r="R78" s="25">
        <v>119</v>
      </c>
      <c r="S78" s="25">
        <f t="shared" si="7"/>
        <v>148.20000000000002</v>
      </c>
      <c r="T78" s="26">
        <f t="shared" si="8"/>
        <v>4.5599999999999996</v>
      </c>
      <c r="U78" s="26">
        <f t="shared" ref="U78:U85" si="11">(Q78-20)/20</f>
        <v>5.7</v>
      </c>
      <c r="V78" s="26">
        <f t="shared" si="9"/>
        <v>-0.45999999999999996</v>
      </c>
      <c r="W78" s="26">
        <f t="shared" si="10"/>
        <v>0.6800000000000006</v>
      </c>
      <c r="X78" s="26">
        <f t="shared" ref="X78:X85" si="12">(V78+W78)/2</f>
        <v>0.11000000000000032</v>
      </c>
      <c r="Y78" s="52" t="s">
        <v>684</v>
      </c>
    </row>
    <row r="79" spans="1:87" s="1" customFormat="1" x14ac:dyDescent="0.25">
      <c r="A79" s="16" t="s">
        <v>296</v>
      </c>
      <c r="B79" s="30">
        <v>40.579479710000001</v>
      </c>
      <c r="C79" s="30">
        <v>-76.324909450000007</v>
      </c>
      <c r="D79" s="32">
        <v>43</v>
      </c>
      <c r="E79" s="2" t="s">
        <v>711</v>
      </c>
      <c r="F79" s="2" t="s">
        <v>818</v>
      </c>
      <c r="G79" s="2" t="s">
        <v>746</v>
      </c>
      <c r="H79" s="19" t="s">
        <v>254</v>
      </c>
      <c r="I79" s="54" t="s">
        <v>751</v>
      </c>
      <c r="J79" s="54" t="s">
        <v>751</v>
      </c>
      <c r="K79" s="54" t="s">
        <v>751</v>
      </c>
      <c r="L79" s="54" t="s">
        <v>751</v>
      </c>
      <c r="M79" s="26">
        <v>243</v>
      </c>
      <c r="N79" s="35">
        <v>6</v>
      </c>
      <c r="O79" s="35" t="s">
        <v>3</v>
      </c>
      <c r="P79" s="24">
        <v>5.0199999999999996</v>
      </c>
      <c r="Q79" s="126">
        <v>243</v>
      </c>
      <c r="R79" s="25">
        <v>232</v>
      </c>
      <c r="S79" s="25">
        <f t="shared" si="7"/>
        <v>289.90000000000003</v>
      </c>
      <c r="T79" s="26">
        <f t="shared" si="8"/>
        <v>8.92</v>
      </c>
      <c r="U79" s="26">
        <f t="shared" si="11"/>
        <v>11.15</v>
      </c>
      <c r="V79" s="26">
        <f t="shared" si="9"/>
        <v>3.9000000000000004</v>
      </c>
      <c r="W79" s="26">
        <f t="shared" si="10"/>
        <v>6.1300000000000008</v>
      </c>
      <c r="X79" s="26">
        <f t="shared" si="12"/>
        <v>5.0150000000000006</v>
      </c>
      <c r="Y79" s="52" t="s">
        <v>684</v>
      </c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</row>
    <row r="80" spans="1:87" s="1" customFormat="1" x14ac:dyDescent="0.25">
      <c r="A80" s="16" t="s">
        <v>545</v>
      </c>
      <c r="B80" s="30">
        <v>41.03036925</v>
      </c>
      <c r="C80" s="30">
        <v>-76.349446099999994</v>
      </c>
      <c r="D80" s="32">
        <v>373</v>
      </c>
      <c r="E80" s="2" t="s">
        <v>714</v>
      </c>
      <c r="F80" s="2" t="s">
        <v>819</v>
      </c>
      <c r="G80" s="2"/>
      <c r="H80" s="19" t="s">
        <v>254</v>
      </c>
      <c r="I80" s="54" t="s">
        <v>751</v>
      </c>
      <c r="J80" s="54" t="s">
        <v>751</v>
      </c>
      <c r="K80" s="54" t="s">
        <v>751</v>
      </c>
      <c r="L80" s="54" t="s">
        <v>751</v>
      </c>
      <c r="M80" s="18">
        <v>145.30000000000001</v>
      </c>
      <c r="N80" s="32">
        <v>5</v>
      </c>
      <c r="O80" s="19" t="s">
        <v>5</v>
      </c>
      <c r="P80" s="68">
        <v>5.19</v>
      </c>
      <c r="Q80" s="125">
        <v>145.30000000000001</v>
      </c>
      <c r="R80" s="32">
        <f t="shared" ref="R80:R85" si="13">(Q80-20)/25*26</f>
        <v>130.31200000000001</v>
      </c>
      <c r="S80" s="32">
        <f t="shared" si="7"/>
        <v>162.89000000000001</v>
      </c>
      <c r="T80" s="18">
        <f t="shared" si="8"/>
        <v>5.0120000000000005</v>
      </c>
      <c r="U80" s="18">
        <f t="shared" si="11"/>
        <v>6.2650000000000006</v>
      </c>
      <c r="V80" s="18">
        <f t="shared" si="9"/>
        <v>-0.17799999999999994</v>
      </c>
      <c r="W80" s="18">
        <f t="shared" si="10"/>
        <v>1.0750000000000002</v>
      </c>
      <c r="X80" s="18">
        <f t="shared" si="12"/>
        <v>0.44850000000000012</v>
      </c>
      <c r="Y80" s="52" t="s">
        <v>684</v>
      </c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</row>
    <row r="81" spans="1:87" s="1" customFormat="1" x14ac:dyDescent="0.25">
      <c r="A81" s="16" t="s">
        <v>546</v>
      </c>
      <c r="B81" s="30">
        <v>41.03036925</v>
      </c>
      <c r="C81" s="30">
        <v>-76.349446099999994</v>
      </c>
      <c r="D81" s="32">
        <v>373</v>
      </c>
      <c r="E81" s="2" t="s">
        <v>714</v>
      </c>
      <c r="F81" s="2" t="s">
        <v>811</v>
      </c>
      <c r="G81" s="2"/>
      <c r="H81" s="19" t="s">
        <v>254</v>
      </c>
      <c r="I81" s="54" t="s">
        <v>751</v>
      </c>
      <c r="J81" s="54" t="s">
        <v>751</v>
      </c>
      <c r="K81" s="54" t="s">
        <v>751</v>
      </c>
      <c r="L81" s="54" t="s">
        <v>751</v>
      </c>
      <c r="M81" s="18">
        <v>158</v>
      </c>
      <c r="N81" s="32">
        <v>4</v>
      </c>
      <c r="O81" s="19" t="s">
        <v>5</v>
      </c>
      <c r="P81" s="68">
        <v>5.19</v>
      </c>
      <c r="Q81" s="125">
        <v>158</v>
      </c>
      <c r="R81" s="32">
        <f t="shared" si="13"/>
        <v>143.51999999999998</v>
      </c>
      <c r="S81" s="32">
        <f t="shared" si="7"/>
        <v>179.4</v>
      </c>
      <c r="T81" s="18">
        <f t="shared" si="8"/>
        <v>5.52</v>
      </c>
      <c r="U81" s="18">
        <f t="shared" si="11"/>
        <v>6.9</v>
      </c>
      <c r="V81" s="18">
        <f t="shared" si="9"/>
        <v>0.32999999999999918</v>
      </c>
      <c r="W81" s="18">
        <f t="shared" si="10"/>
        <v>1.71</v>
      </c>
      <c r="X81" s="18">
        <f t="shared" si="12"/>
        <v>1.0199999999999996</v>
      </c>
      <c r="Y81" s="52" t="s">
        <v>684</v>
      </c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</row>
    <row r="82" spans="1:87" s="1" customFormat="1" x14ac:dyDescent="0.25">
      <c r="A82" s="16" t="s">
        <v>552</v>
      </c>
      <c r="B82" s="30">
        <v>41.025169529999999</v>
      </c>
      <c r="C82" s="30">
        <v>-76.45812712</v>
      </c>
      <c r="D82" s="32">
        <v>31</v>
      </c>
      <c r="E82" s="2" t="s">
        <v>716</v>
      </c>
      <c r="F82" s="2" t="s">
        <v>814</v>
      </c>
      <c r="G82" s="2" t="s">
        <v>746</v>
      </c>
      <c r="H82" s="19" t="s">
        <v>254</v>
      </c>
      <c r="I82" s="54" t="s">
        <v>751</v>
      </c>
      <c r="J82" s="54" t="s">
        <v>751</v>
      </c>
      <c r="K82" s="54" t="s">
        <v>751</v>
      </c>
      <c r="L82" s="54" t="s">
        <v>751</v>
      </c>
      <c r="M82" s="18" t="s">
        <v>553</v>
      </c>
      <c r="N82" s="32">
        <v>2</v>
      </c>
      <c r="O82" s="19" t="s">
        <v>5</v>
      </c>
      <c r="P82" s="34">
        <v>4.6900000000000004</v>
      </c>
      <c r="Q82" s="125">
        <v>138</v>
      </c>
      <c r="R82" s="32">
        <f t="shared" si="13"/>
        <v>122.72</v>
      </c>
      <c r="S82" s="32">
        <f t="shared" si="7"/>
        <v>153.4</v>
      </c>
      <c r="T82" s="18">
        <f t="shared" si="8"/>
        <v>4.72</v>
      </c>
      <c r="U82" s="18">
        <f t="shared" si="11"/>
        <v>5.9</v>
      </c>
      <c r="V82" s="18">
        <f t="shared" si="9"/>
        <v>2.9999999999999361E-2</v>
      </c>
      <c r="W82" s="18">
        <f t="shared" si="10"/>
        <v>1.21</v>
      </c>
      <c r="X82" s="18">
        <f t="shared" si="12"/>
        <v>0.61999999999999966</v>
      </c>
      <c r="Y82" s="52" t="s">
        <v>684</v>
      </c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</row>
    <row r="83" spans="1:87" s="1" customFormat="1" x14ac:dyDescent="0.25">
      <c r="A83" s="16" t="s">
        <v>559</v>
      </c>
      <c r="B83" s="30">
        <v>40.972241009999998</v>
      </c>
      <c r="C83" s="30">
        <v>-76.616783769999998</v>
      </c>
      <c r="D83" s="32">
        <v>32</v>
      </c>
      <c r="E83" s="2" t="s">
        <v>717</v>
      </c>
      <c r="F83" s="2" t="s">
        <v>811</v>
      </c>
      <c r="G83" s="2" t="s">
        <v>746</v>
      </c>
      <c r="H83" s="19" t="s">
        <v>254</v>
      </c>
      <c r="I83" s="54" t="s">
        <v>751</v>
      </c>
      <c r="J83" s="54" t="s">
        <v>751</v>
      </c>
      <c r="K83" s="54" t="s">
        <v>751</v>
      </c>
      <c r="L83" s="54" t="s">
        <v>751</v>
      </c>
      <c r="M83" s="18" t="s">
        <v>560</v>
      </c>
      <c r="N83" s="32">
        <v>8</v>
      </c>
      <c r="O83" s="19" t="s">
        <v>5</v>
      </c>
      <c r="P83" s="34">
        <v>4.78</v>
      </c>
      <c r="Q83" s="125">
        <v>138.80000000000001</v>
      </c>
      <c r="R83" s="32">
        <f t="shared" si="13"/>
        <v>123.55200000000002</v>
      </c>
      <c r="S83" s="32">
        <f t="shared" si="7"/>
        <v>154.44</v>
      </c>
      <c r="T83" s="18">
        <f t="shared" si="8"/>
        <v>4.7520000000000007</v>
      </c>
      <c r="U83" s="18">
        <f t="shared" si="11"/>
        <v>5.94</v>
      </c>
      <c r="V83" s="18">
        <f t="shared" si="9"/>
        <v>-2.7999999999999581E-2</v>
      </c>
      <c r="W83" s="18">
        <f t="shared" si="10"/>
        <v>1.1600000000000001</v>
      </c>
      <c r="X83" s="18">
        <f t="shared" si="12"/>
        <v>0.56600000000000028</v>
      </c>
      <c r="Y83" s="52" t="s">
        <v>684</v>
      </c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</row>
    <row r="84" spans="1:87" s="1" customFormat="1" x14ac:dyDescent="0.25">
      <c r="A84" s="16" t="s">
        <v>561</v>
      </c>
      <c r="B84" s="30">
        <v>40.972241009999998</v>
      </c>
      <c r="C84" s="30">
        <v>-76.616783769999998</v>
      </c>
      <c r="D84" s="32">
        <v>32</v>
      </c>
      <c r="E84" s="2" t="s">
        <v>717</v>
      </c>
      <c r="F84" s="2" t="s">
        <v>812</v>
      </c>
      <c r="G84" s="2" t="s">
        <v>746</v>
      </c>
      <c r="H84" s="19" t="s">
        <v>254</v>
      </c>
      <c r="I84" s="54" t="s">
        <v>751</v>
      </c>
      <c r="J84" s="54" t="s">
        <v>751</v>
      </c>
      <c r="K84" s="54" t="s">
        <v>751</v>
      </c>
      <c r="L84" s="54" t="s">
        <v>751</v>
      </c>
      <c r="M84" s="18">
        <v>105</v>
      </c>
      <c r="N84" s="32">
        <v>4</v>
      </c>
      <c r="O84" s="19" t="s">
        <v>5</v>
      </c>
      <c r="P84" s="34">
        <v>4.78</v>
      </c>
      <c r="Q84" s="125">
        <v>105</v>
      </c>
      <c r="R84" s="32">
        <f t="shared" si="13"/>
        <v>88.399999999999991</v>
      </c>
      <c r="S84" s="32">
        <f t="shared" si="7"/>
        <v>110.5</v>
      </c>
      <c r="T84" s="18">
        <f t="shared" si="8"/>
        <v>3.4</v>
      </c>
      <c r="U84" s="18">
        <f t="shared" si="11"/>
        <v>4.25</v>
      </c>
      <c r="V84" s="18">
        <f t="shared" si="9"/>
        <v>-1.3800000000000003</v>
      </c>
      <c r="W84" s="18">
        <f t="shared" si="10"/>
        <v>-0.53000000000000025</v>
      </c>
      <c r="X84" s="18">
        <f t="shared" si="12"/>
        <v>-0.95500000000000029</v>
      </c>
      <c r="Y84" s="52" t="s">
        <v>684</v>
      </c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</row>
    <row r="85" spans="1:87" s="1" customFormat="1" x14ac:dyDescent="0.25">
      <c r="A85" s="16" t="s">
        <v>806</v>
      </c>
      <c r="B85" s="30">
        <v>41.203949999999999</v>
      </c>
      <c r="C85" s="30">
        <v>-77.137450000000001</v>
      </c>
      <c r="D85" s="32">
        <v>380</v>
      </c>
      <c r="E85" s="2" t="s">
        <v>719</v>
      </c>
      <c r="F85" s="2" t="s">
        <v>691</v>
      </c>
      <c r="G85" s="2" t="s">
        <v>746</v>
      </c>
      <c r="H85" s="19" t="s">
        <v>254</v>
      </c>
      <c r="I85" s="54" t="s">
        <v>751</v>
      </c>
      <c r="J85" s="54" t="s">
        <v>751</v>
      </c>
      <c r="K85" s="54" t="s">
        <v>751</v>
      </c>
      <c r="L85" s="54" t="s">
        <v>751</v>
      </c>
      <c r="M85" s="31" t="s">
        <v>744</v>
      </c>
      <c r="N85" s="32">
        <v>10</v>
      </c>
      <c r="O85" s="19" t="s">
        <v>3</v>
      </c>
      <c r="P85" s="34">
        <v>4.1399999999999997</v>
      </c>
      <c r="Q85" s="125">
        <v>187</v>
      </c>
      <c r="R85" s="32">
        <f t="shared" si="13"/>
        <v>173.68</v>
      </c>
      <c r="S85" s="32">
        <f t="shared" si="7"/>
        <v>217.1</v>
      </c>
      <c r="T85" s="18">
        <f t="shared" si="8"/>
        <v>6.68</v>
      </c>
      <c r="U85" s="18">
        <f t="shared" si="11"/>
        <v>8.35</v>
      </c>
      <c r="V85" s="18">
        <f t="shared" si="9"/>
        <v>2.54</v>
      </c>
      <c r="W85" s="18">
        <f t="shared" si="10"/>
        <v>4.21</v>
      </c>
      <c r="X85" s="18">
        <f t="shared" si="12"/>
        <v>3.375</v>
      </c>
      <c r="Y85" s="19" t="s">
        <v>688</v>
      </c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</row>
    <row r="86" spans="1:87" s="1" customFormat="1" x14ac:dyDescent="0.25">
      <c r="A86" s="16"/>
      <c r="B86" s="30"/>
      <c r="C86" s="30"/>
      <c r="D86" s="32"/>
      <c r="E86" s="2"/>
      <c r="F86" s="2"/>
      <c r="G86" s="2"/>
      <c r="H86" s="19"/>
      <c r="I86" s="53"/>
      <c r="J86" s="33"/>
      <c r="K86" s="33"/>
      <c r="L86" s="33"/>
      <c r="M86" s="18"/>
      <c r="N86" s="32"/>
      <c r="O86" s="19"/>
      <c r="P86" s="68"/>
      <c r="Q86" s="125"/>
      <c r="R86" s="32"/>
      <c r="S86" s="32"/>
      <c r="T86" s="18"/>
      <c r="U86" s="18"/>
      <c r="V86" s="18"/>
      <c r="W86" s="18"/>
      <c r="X86" s="18"/>
      <c r="Y86" s="52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</row>
    <row r="87" spans="1:87" s="8" customFormat="1" ht="17.100000000000001" customHeight="1" x14ac:dyDescent="0.25">
      <c r="A87" s="51" t="s">
        <v>729</v>
      </c>
      <c r="D87" s="42"/>
      <c r="E87" s="46"/>
      <c r="F87" s="46"/>
      <c r="G87" s="46"/>
      <c r="H87" s="9"/>
      <c r="I87" s="10"/>
      <c r="J87" s="11"/>
      <c r="K87" s="9"/>
      <c r="L87" s="9"/>
      <c r="M87" s="10"/>
      <c r="N87" s="11"/>
      <c r="O87" s="9"/>
      <c r="P87" s="12"/>
      <c r="Q87" s="128"/>
      <c r="R87" s="13"/>
      <c r="S87" s="13"/>
      <c r="T87" s="13"/>
      <c r="U87" s="13"/>
      <c r="V87" s="13"/>
      <c r="W87" s="13"/>
      <c r="X87" s="13"/>
    </row>
    <row r="88" spans="1:87" s="2" customFormat="1" x14ac:dyDescent="0.25">
      <c r="A88" s="16" t="s">
        <v>580</v>
      </c>
      <c r="B88" s="30">
        <v>40.559910629999997</v>
      </c>
      <c r="C88" s="30">
        <v>-76.697704349999995</v>
      </c>
      <c r="D88" s="32">
        <v>65</v>
      </c>
      <c r="E88" s="2" t="s">
        <v>707</v>
      </c>
      <c r="F88" s="2" t="s">
        <v>813</v>
      </c>
      <c r="G88" s="2" t="s">
        <v>746</v>
      </c>
      <c r="H88" s="19" t="s">
        <v>254</v>
      </c>
      <c r="I88" s="54" t="s">
        <v>751</v>
      </c>
      <c r="J88" s="54" t="s">
        <v>751</v>
      </c>
      <c r="K88" s="54" t="s">
        <v>751</v>
      </c>
      <c r="L88" s="54" t="s">
        <v>751</v>
      </c>
      <c r="M88" s="18" t="s">
        <v>581</v>
      </c>
      <c r="N88" s="19">
        <v>2</v>
      </c>
      <c r="O88" s="19" t="s">
        <v>3</v>
      </c>
      <c r="P88" s="34">
        <v>1.024</v>
      </c>
      <c r="Q88" s="125">
        <v>180.2</v>
      </c>
      <c r="R88" s="32">
        <f t="shared" ref="R88:R102" si="14">(Q88-20)/25*26</f>
        <v>166.60799999999998</v>
      </c>
      <c r="S88" s="32">
        <f t="shared" ref="S88:S102" si="15">(Q88-20)/20*26</f>
        <v>208.26</v>
      </c>
      <c r="T88" s="18">
        <f t="shared" ref="T88:T102" si="16">(Q88-20)/25</f>
        <v>6.4079999999999995</v>
      </c>
      <c r="U88" s="18">
        <f t="shared" ref="U88:U102" si="17">(Q88-20)/20</f>
        <v>8.01</v>
      </c>
      <c r="V88" s="18">
        <f t="shared" ref="V88:V102" si="18">T88-P88</f>
        <v>5.3839999999999995</v>
      </c>
      <c r="W88" s="18">
        <f t="shared" ref="W88:W102" si="19">U88-P88</f>
        <v>6.9859999999999998</v>
      </c>
      <c r="X88" s="18">
        <f t="shared" ref="X88:X102" si="20">(V88+W88)/2</f>
        <v>6.1849999999999996</v>
      </c>
      <c r="Y88" s="52" t="s">
        <v>684</v>
      </c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</row>
    <row r="89" spans="1:87" ht="18" customHeight="1" x14ac:dyDescent="0.25">
      <c r="A89" s="16" t="s">
        <v>264</v>
      </c>
      <c r="B89" s="30">
        <v>41.293051980000001</v>
      </c>
      <c r="C89" s="30">
        <v>-77.066379609999998</v>
      </c>
      <c r="D89" s="32">
        <v>46</v>
      </c>
      <c r="E89" s="3" t="s">
        <v>708</v>
      </c>
      <c r="F89" s="3" t="s">
        <v>817</v>
      </c>
      <c r="G89" s="2" t="s">
        <v>746</v>
      </c>
      <c r="H89" s="39" t="s">
        <v>254</v>
      </c>
      <c r="I89" s="54" t="s">
        <v>751</v>
      </c>
      <c r="J89" s="54" t="s">
        <v>751</v>
      </c>
      <c r="K89" s="54" t="s">
        <v>751</v>
      </c>
      <c r="L89" s="54" t="s">
        <v>751</v>
      </c>
      <c r="M89" s="18" t="s">
        <v>265</v>
      </c>
      <c r="N89" s="32">
        <v>2</v>
      </c>
      <c r="O89" s="19" t="s">
        <v>3</v>
      </c>
      <c r="P89" s="34">
        <v>0.82</v>
      </c>
      <c r="Q89" s="125">
        <v>174.6</v>
      </c>
      <c r="R89" s="32">
        <f t="shared" si="14"/>
        <v>160.78399999999999</v>
      </c>
      <c r="S89" s="32">
        <f t="shared" si="15"/>
        <v>200.98</v>
      </c>
      <c r="T89" s="18">
        <f t="shared" si="16"/>
        <v>6.1840000000000002</v>
      </c>
      <c r="U89" s="18">
        <f t="shared" si="17"/>
        <v>7.7299999999999995</v>
      </c>
      <c r="V89" s="18">
        <f t="shared" si="18"/>
        <v>5.3639999999999999</v>
      </c>
      <c r="W89" s="18">
        <f t="shared" si="19"/>
        <v>6.9099999999999993</v>
      </c>
      <c r="X89" s="18">
        <f t="shared" si="20"/>
        <v>6.1369999999999996</v>
      </c>
      <c r="Y89" s="52" t="s">
        <v>684</v>
      </c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</row>
    <row r="90" spans="1:87" x14ac:dyDescent="0.25">
      <c r="A90" s="16" t="s">
        <v>266</v>
      </c>
      <c r="B90" s="30">
        <v>41.293051980000001</v>
      </c>
      <c r="C90" s="30">
        <v>-77.066379609999998</v>
      </c>
      <c r="D90" s="32">
        <v>46</v>
      </c>
      <c r="E90" s="3" t="s">
        <v>708</v>
      </c>
      <c r="F90" s="3" t="s">
        <v>819</v>
      </c>
      <c r="G90" s="2" t="s">
        <v>746</v>
      </c>
      <c r="H90" s="39" t="s">
        <v>254</v>
      </c>
      <c r="I90" s="54" t="s">
        <v>751</v>
      </c>
      <c r="J90" s="54" t="s">
        <v>751</v>
      </c>
      <c r="K90" s="54" t="s">
        <v>751</v>
      </c>
      <c r="L90" s="54" t="s">
        <v>751</v>
      </c>
      <c r="M90" s="18" t="s">
        <v>267</v>
      </c>
      <c r="N90" s="32">
        <v>2</v>
      </c>
      <c r="O90" s="19" t="s">
        <v>3</v>
      </c>
      <c r="P90" s="34">
        <v>0.82</v>
      </c>
      <c r="Q90" s="125">
        <v>162</v>
      </c>
      <c r="R90" s="32">
        <f t="shared" si="14"/>
        <v>147.68</v>
      </c>
      <c r="S90" s="32">
        <f t="shared" si="15"/>
        <v>184.6</v>
      </c>
      <c r="T90" s="18">
        <f t="shared" si="16"/>
        <v>5.68</v>
      </c>
      <c r="U90" s="18">
        <f t="shared" si="17"/>
        <v>7.1</v>
      </c>
      <c r="V90" s="18">
        <f t="shared" si="18"/>
        <v>4.8599999999999994</v>
      </c>
      <c r="W90" s="18">
        <f t="shared" si="19"/>
        <v>6.2799999999999994</v>
      </c>
      <c r="X90" s="18">
        <f t="shared" si="20"/>
        <v>5.5699999999999994</v>
      </c>
      <c r="Y90" s="52" t="s">
        <v>684</v>
      </c>
    </row>
    <row r="91" spans="1:87" x14ac:dyDescent="0.25">
      <c r="A91" s="16" t="s">
        <v>336</v>
      </c>
      <c r="B91" s="30">
        <v>40.868388709999998</v>
      </c>
      <c r="C91" s="30">
        <v>-76.888974160000004</v>
      </c>
      <c r="D91" s="32">
        <v>50</v>
      </c>
      <c r="E91" s="3" t="s">
        <v>708</v>
      </c>
      <c r="F91" s="3" t="s">
        <v>811</v>
      </c>
      <c r="G91" s="2" t="s">
        <v>746</v>
      </c>
      <c r="H91" s="19" t="s">
        <v>254</v>
      </c>
      <c r="I91" s="54" t="s">
        <v>751</v>
      </c>
      <c r="J91" s="54" t="s">
        <v>751</v>
      </c>
      <c r="K91" s="54" t="s">
        <v>751</v>
      </c>
      <c r="L91" s="54" t="s">
        <v>751</v>
      </c>
      <c r="M91" s="18" t="s">
        <v>337</v>
      </c>
      <c r="N91" s="32">
        <v>5</v>
      </c>
      <c r="O91" s="19" t="s">
        <v>3</v>
      </c>
      <c r="P91" s="34">
        <v>1.74</v>
      </c>
      <c r="Q91" s="125">
        <v>159.5</v>
      </c>
      <c r="R91" s="32">
        <f t="shared" si="14"/>
        <v>145.08000000000001</v>
      </c>
      <c r="S91" s="32">
        <f t="shared" si="15"/>
        <v>181.35</v>
      </c>
      <c r="T91" s="18">
        <f t="shared" si="16"/>
        <v>5.58</v>
      </c>
      <c r="U91" s="18">
        <f t="shared" si="17"/>
        <v>6.9749999999999996</v>
      </c>
      <c r="V91" s="18">
        <f t="shared" si="18"/>
        <v>3.84</v>
      </c>
      <c r="W91" s="18">
        <f t="shared" si="19"/>
        <v>5.2349999999999994</v>
      </c>
      <c r="X91" s="18">
        <f t="shared" si="20"/>
        <v>4.5374999999999996</v>
      </c>
      <c r="Y91" s="52" t="s">
        <v>684</v>
      </c>
    </row>
    <row r="92" spans="1:87" x14ac:dyDescent="0.25">
      <c r="A92" s="16" t="s">
        <v>584</v>
      </c>
      <c r="B92" s="30">
        <v>40.655651980000002</v>
      </c>
      <c r="C92" s="30">
        <v>-76.746194829999993</v>
      </c>
      <c r="D92" s="32">
        <v>64</v>
      </c>
      <c r="E92" s="3" t="s">
        <v>708</v>
      </c>
      <c r="F92" s="3" t="s">
        <v>811</v>
      </c>
      <c r="G92" s="2" t="s">
        <v>746</v>
      </c>
      <c r="H92" s="19" t="s">
        <v>254</v>
      </c>
      <c r="I92" s="54" t="s">
        <v>751</v>
      </c>
      <c r="J92" s="54" t="s">
        <v>751</v>
      </c>
      <c r="K92" s="54" t="s">
        <v>751</v>
      </c>
      <c r="L92" s="54" t="s">
        <v>751</v>
      </c>
      <c r="M92" s="18" t="s">
        <v>585</v>
      </c>
      <c r="N92" s="32">
        <v>4</v>
      </c>
      <c r="O92" s="19" t="s">
        <v>3</v>
      </c>
      <c r="P92" s="34">
        <v>2.04</v>
      </c>
      <c r="Q92" s="125">
        <v>159.19999999999999</v>
      </c>
      <c r="R92" s="32">
        <f t="shared" si="14"/>
        <v>144.768</v>
      </c>
      <c r="S92" s="32">
        <f t="shared" si="15"/>
        <v>180.95999999999998</v>
      </c>
      <c r="T92" s="18">
        <f t="shared" si="16"/>
        <v>5.5679999999999996</v>
      </c>
      <c r="U92" s="18">
        <f t="shared" si="17"/>
        <v>6.9599999999999991</v>
      </c>
      <c r="V92" s="18">
        <f t="shared" si="18"/>
        <v>3.5279999999999996</v>
      </c>
      <c r="W92" s="18">
        <f t="shared" si="19"/>
        <v>4.919999999999999</v>
      </c>
      <c r="X92" s="18">
        <f t="shared" si="20"/>
        <v>4.2239999999999993</v>
      </c>
      <c r="Y92" s="52" t="s">
        <v>684</v>
      </c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</row>
    <row r="93" spans="1:87" s="7" customFormat="1" x14ac:dyDescent="0.25">
      <c r="A93" s="16" t="s">
        <v>338</v>
      </c>
      <c r="B93" s="30">
        <v>40.881299300000002</v>
      </c>
      <c r="C93" s="30">
        <v>-76.801051729999998</v>
      </c>
      <c r="D93" s="32">
        <v>52</v>
      </c>
      <c r="E93" s="3" t="s">
        <v>708</v>
      </c>
      <c r="F93" s="3" t="s">
        <v>811</v>
      </c>
      <c r="G93" s="2" t="s">
        <v>746</v>
      </c>
      <c r="H93" s="19" t="s">
        <v>254</v>
      </c>
      <c r="I93" s="54" t="s">
        <v>751</v>
      </c>
      <c r="J93" s="54" t="s">
        <v>751</v>
      </c>
      <c r="K93" s="54" t="s">
        <v>751</v>
      </c>
      <c r="L93" s="54" t="s">
        <v>751</v>
      </c>
      <c r="M93" s="18" t="s">
        <v>339</v>
      </c>
      <c r="N93" s="32">
        <v>2</v>
      </c>
      <c r="O93" s="19" t="s">
        <v>3</v>
      </c>
      <c r="P93" s="34">
        <v>2.12</v>
      </c>
      <c r="Q93" s="125">
        <v>156.30000000000001</v>
      </c>
      <c r="R93" s="32">
        <f t="shared" si="14"/>
        <v>141.75200000000001</v>
      </c>
      <c r="S93" s="32">
        <f t="shared" si="15"/>
        <v>177.19</v>
      </c>
      <c r="T93" s="18">
        <f t="shared" si="16"/>
        <v>5.4520000000000008</v>
      </c>
      <c r="U93" s="18">
        <f t="shared" si="17"/>
        <v>6.8150000000000004</v>
      </c>
      <c r="V93" s="18">
        <f t="shared" si="18"/>
        <v>3.3320000000000007</v>
      </c>
      <c r="W93" s="18">
        <f t="shared" si="19"/>
        <v>4.6950000000000003</v>
      </c>
      <c r="X93" s="18">
        <f t="shared" si="20"/>
        <v>4.0135000000000005</v>
      </c>
      <c r="Y93" s="52" t="s">
        <v>684</v>
      </c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</row>
    <row r="94" spans="1:87" s="7" customFormat="1" x14ac:dyDescent="0.25">
      <c r="A94" s="16" t="s">
        <v>587</v>
      </c>
      <c r="B94" s="30">
        <v>40.733741219999999</v>
      </c>
      <c r="C94" s="30">
        <v>-76.83273604</v>
      </c>
      <c r="D94" s="32">
        <v>60</v>
      </c>
      <c r="E94" s="3" t="s">
        <v>708</v>
      </c>
      <c r="F94" s="3" t="s">
        <v>818</v>
      </c>
      <c r="G94" s="2" t="s">
        <v>746</v>
      </c>
      <c r="H94" s="19" t="s">
        <v>254</v>
      </c>
      <c r="I94" s="54" t="s">
        <v>751</v>
      </c>
      <c r="J94" s="54" t="s">
        <v>751</v>
      </c>
      <c r="K94" s="54" t="s">
        <v>751</v>
      </c>
      <c r="L94" s="54" t="s">
        <v>751</v>
      </c>
      <c r="M94" s="18">
        <v>151.30000000000001</v>
      </c>
      <c r="N94" s="32">
        <v>2</v>
      </c>
      <c r="O94" s="19" t="s">
        <v>3</v>
      </c>
      <c r="P94" s="34">
        <v>1.3</v>
      </c>
      <c r="Q94" s="125">
        <v>151.30000000000001</v>
      </c>
      <c r="R94" s="32">
        <f t="shared" si="14"/>
        <v>136.55200000000002</v>
      </c>
      <c r="S94" s="32">
        <f t="shared" si="15"/>
        <v>170.69</v>
      </c>
      <c r="T94" s="18">
        <f t="shared" si="16"/>
        <v>5.2520000000000007</v>
      </c>
      <c r="U94" s="18">
        <f t="shared" si="17"/>
        <v>6.5650000000000004</v>
      </c>
      <c r="V94" s="18">
        <f t="shared" si="18"/>
        <v>3.9520000000000008</v>
      </c>
      <c r="W94" s="18">
        <f t="shared" si="19"/>
        <v>5.2650000000000006</v>
      </c>
      <c r="X94" s="18">
        <f t="shared" si="20"/>
        <v>4.6085000000000012</v>
      </c>
      <c r="Y94" s="52" t="s">
        <v>684</v>
      </c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</row>
    <row r="95" spans="1:87" s="7" customFormat="1" x14ac:dyDescent="0.2">
      <c r="A95" s="16" t="s">
        <v>588</v>
      </c>
      <c r="B95" s="30">
        <v>40.733741219999999</v>
      </c>
      <c r="C95" s="30">
        <v>-76.83273604</v>
      </c>
      <c r="D95" s="32">
        <v>60</v>
      </c>
      <c r="E95" s="3" t="s">
        <v>708</v>
      </c>
      <c r="F95" s="3" t="s">
        <v>813</v>
      </c>
      <c r="G95" s="2" t="s">
        <v>746</v>
      </c>
      <c r="H95" s="19" t="s">
        <v>254</v>
      </c>
      <c r="I95" s="54" t="s">
        <v>751</v>
      </c>
      <c r="J95" s="54" t="s">
        <v>751</v>
      </c>
      <c r="K95" s="54" t="s">
        <v>751</v>
      </c>
      <c r="L95" s="54" t="s">
        <v>751</v>
      </c>
      <c r="M95" s="18" t="s">
        <v>589</v>
      </c>
      <c r="N95" s="32">
        <v>3</v>
      </c>
      <c r="O95" s="19" t="s">
        <v>3</v>
      </c>
      <c r="P95" s="34">
        <v>1.3</v>
      </c>
      <c r="Q95" s="125">
        <v>174.6</v>
      </c>
      <c r="R95" s="32">
        <f t="shared" si="14"/>
        <v>160.78399999999999</v>
      </c>
      <c r="S95" s="32">
        <f t="shared" si="15"/>
        <v>200.98</v>
      </c>
      <c r="T95" s="18">
        <f t="shared" si="16"/>
        <v>6.1840000000000002</v>
      </c>
      <c r="U95" s="18">
        <f t="shared" si="17"/>
        <v>7.7299999999999995</v>
      </c>
      <c r="V95" s="18">
        <f t="shared" si="18"/>
        <v>4.8840000000000003</v>
      </c>
      <c r="W95" s="18">
        <f t="shared" si="19"/>
        <v>6.43</v>
      </c>
      <c r="X95" s="18">
        <f t="shared" si="20"/>
        <v>5.657</v>
      </c>
      <c r="Y95" s="52" t="s">
        <v>684</v>
      </c>
    </row>
    <row r="96" spans="1:87" s="7" customFormat="1" x14ac:dyDescent="0.2">
      <c r="A96" s="16" t="s">
        <v>592</v>
      </c>
      <c r="B96" s="30">
        <v>40.673174619999998</v>
      </c>
      <c r="C96" s="30">
        <v>-76.615453119999998</v>
      </c>
      <c r="D96" s="32">
        <v>62</v>
      </c>
      <c r="E96" s="3" t="s">
        <v>708</v>
      </c>
      <c r="F96" s="3" t="s">
        <v>819</v>
      </c>
      <c r="G96" s="2" t="s">
        <v>746</v>
      </c>
      <c r="H96" s="19" t="s">
        <v>254</v>
      </c>
      <c r="I96" s="54" t="s">
        <v>751</v>
      </c>
      <c r="J96" s="54" t="s">
        <v>751</v>
      </c>
      <c r="K96" s="54" t="s">
        <v>751</v>
      </c>
      <c r="L96" s="54" t="s">
        <v>751</v>
      </c>
      <c r="M96" s="18" t="s">
        <v>593</v>
      </c>
      <c r="N96" s="19">
        <v>6</v>
      </c>
      <c r="O96" s="19" t="s">
        <v>3</v>
      </c>
      <c r="P96" s="34">
        <v>2.36</v>
      </c>
      <c r="Q96" s="125">
        <v>127.3</v>
      </c>
      <c r="R96" s="32">
        <f t="shared" si="14"/>
        <v>111.592</v>
      </c>
      <c r="S96" s="32">
        <f t="shared" si="15"/>
        <v>139.49</v>
      </c>
      <c r="T96" s="18">
        <f t="shared" si="16"/>
        <v>4.2919999999999998</v>
      </c>
      <c r="U96" s="18">
        <f t="shared" si="17"/>
        <v>5.3650000000000002</v>
      </c>
      <c r="V96" s="18">
        <f t="shared" si="18"/>
        <v>1.9319999999999999</v>
      </c>
      <c r="W96" s="18">
        <f t="shared" si="19"/>
        <v>3.0050000000000003</v>
      </c>
      <c r="X96" s="18">
        <f t="shared" si="20"/>
        <v>2.4685000000000001</v>
      </c>
      <c r="Y96" s="52" t="s">
        <v>684</v>
      </c>
    </row>
    <row r="97" spans="1:87" x14ac:dyDescent="0.25">
      <c r="A97" s="16" t="s">
        <v>594</v>
      </c>
      <c r="B97" s="30">
        <v>40.677073350000001</v>
      </c>
      <c r="C97" s="30">
        <v>-76.618475219999993</v>
      </c>
      <c r="D97" s="32">
        <v>63</v>
      </c>
      <c r="E97" s="3" t="s">
        <v>708</v>
      </c>
      <c r="F97" s="3" t="s">
        <v>811</v>
      </c>
      <c r="G97" s="2" t="s">
        <v>746</v>
      </c>
      <c r="H97" s="19" t="s">
        <v>254</v>
      </c>
      <c r="I97" s="54" t="s">
        <v>751</v>
      </c>
      <c r="J97" s="54" t="s">
        <v>751</v>
      </c>
      <c r="K97" s="54" t="s">
        <v>751</v>
      </c>
      <c r="L97" s="54" t="s">
        <v>751</v>
      </c>
      <c r="M97" s="18" t="s">
        <v>595</v>
      </c>
      <c r="N97" s="19">
        <v>2</v>
      </c>
      <c r="O97" s="19" t="s">
        <v>3</v>
      </c>
      <c r="P97" s="34">
        <v>2.66</v>
      </c>
      <c r="Q97" s="125">
        <v>201.3</v>
      </c>
      <c r="R97" s="32">
        <f t="shared" si="14"/>
        <v>188.55200000000002</v>
      </c>
      <c r="S97" s="32">
        <f t="shared" si="15"/>
        <v>235.69000000000003</v>
      </c>
      <c r="T97" s="18">
        <f t="shared" si="16"/>
        <v>7.2520000000000007</v>
      </c>
      <c r="U97" s="18">
        <f t="shared" si="17"/>
        <v>9.0650000000000013</v>
      </c>
      <c r="V97" s="18">
        <f t="shared" si="18"/>
        <v>4.5920000000000005</v>
      </c>
      <c r="W97" s="18">
        <f t="shared" si="19"/>
        <v>6.4050000000000011</v>
      </c>
      <c r="X97" s="18">
        <f t="shared" si="20"/>
        <v>5.4985000000000008</v>
      </c>
      <c r="Y97" s="52" t="s">
        <v>684</v>
      </c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</row>
    <row r="98" spans="1:87" x14ac:dyDescent="0.25">
      <c r="A98" s="16" t="s">
        <v>500</v>
      </c>
      <c r="B98" s="30">
        <v>40.845753940000002</v>
      </c>
      <c r="C98" s="30">
        <v>-76.874034600000002</v>
      </c>
      <c r="D98" s="32">
        <v>51</v>
      </c>
      <c r="E98" s="2" t="s">
        <v>710</v>
      </c>
      <c r="F98" s="2" t="s">
        <v>811</v>
      </c>
      <c r="G98" s="2" t="s">
        <v>746</v>
      </c>
      <c r="H98" s="19" t="s">
        <v>254</v>
      </c>
      <c r="I98" s="54" t="s">
        <v>751</v>
      </c>
      <c r="J98" s="54" t="s">
        <v>751</v>
      </c>
      <c r="K98" s="54" t="s">
        <v>751</v>
      </c>
      <c r="L98" s="54" t="s">
        <v>751</v>
      </c>
      <c r="M98" s="18" t="s">
        <v>501</v>
      </c>
      <c r="N98" s="19">
        <v>5</v>
      </c>
      <c r="O98" s="19" t="s">
        <v>3</v>
      </c>
      <c r="P98" s="34">
        <v>3.76</v>
      </c>
      <c r="Q98" s="125">
        <v>147.30000000000001</v>
      </c>
      <c r="R98" s="32">
        <f t="shared" si="14"/>
        <v>132.39200000000002</v>
      </c>
      <c r="S98" s="32">
        <f t="shared" si="15"/>
        <v>165.49</v>
      </c>
      <c r="T98" s="18">
        <f t="shared" si="16"/>
        <v>5.0920000000000005</v>
      </c>
      <c r="U98" s="18">
        <f t="shared" si="17"/>
        <v>6.3650000000000002</v>
      </c>
      <c r="V98" s="18">
        <f t="shared" si="18"/>
        <v>1.3320000000000007</v>
      </c>
      <c r="W98" s="18">
        <f t="shared" si="19"/>
        <v>2.6050000000000004</v>
      </c>
      <c r="X98" s="18">
        <f t="shared" si="20"/>
        <v>1.9685000000000006</v>
      </c>
      <c r="Y98" s="52" t="s">
        <v>684</v>
      </c>
    </row>
    <row r="99" spans="1:87" x14ac:dyDescent="0.25">
      <c r="A99" s="16" t="s">
        <v>502</v>
      </c>
      <c r="B99" s="30">
        <v>40.845753940000002</v>
      </c>
      <c r="C99" s="30">
        <v>-76.874034600000002</v>
      </c>
      <c r="D99" s="32">
        <v>51</v>
      </c>
      <c r="E99" s="2" t="s">
        <v>710</v>
      </c>
      <c r="F99" s="2" t="s">
        <v>816</v>
      </c>
      <c r="G99" s="2" t="s">
        <v>746</v>
      </c>
      <c r="H99" s="19" t="s">
        <v>254</v>
      </c>
      <c r="I99" s="54" t="s">
        <v>751</v>
      </c>
      <c r="J99" s="54" t="s">
        <v>751</v>
      </c>
      <c r="K99" s="54" t="s">
        <v>751</v>
      </c>
      <c r="L99" s="54" t="s">
        <v>751</v>
      </c>
      <c r="M99" s="18" t="s">
        <v>503</v>
      </c>
      <c r="N99" s="19">
        <v>2</v>
      </c>
      <c r="O99" s="19" t="s">
        <v>3</v>
      </c>
      <c r="P99" s="34">
        <v>3.76</v>
      </c>
      <c r="Q99" s="125">
        <v>225.3</v>
      </c>
      <c r="R99" s="32">
        <f t="shared" si="14"/>
        <v>213.512</v>
      </c>
      <c r="S99" s="32">
        <f t="shared" si="15"/>
        <v>266.89</v>
      </c>
      <c r="T99" s="18">
        <f t="shared" si="16"/>
        <v>8.2119999999999997</v>
      </c>
      <c r="U99" s="18">
        <f t="shared" si="17"/>
        <v>10.265000000000001</v>
      </c>
      <c r="V99" s="18">
        <f t="shared" si="18"/>
        <v>4.452</v>
      </c>
      <c r="W99" s="18">
        <f t="shared" si="19"/>
        <v>6.5050000000000008</v>
      </c>
      <c r="X99" s="18">
        <f t="shared" si="20"/>
        <v>5.4785000000000004</v>
      </c>
      <c r="Y99" s="52" t="s">
        <v>684</v>
      </c>
    </row>
    <row r="100" spans="1:87" x14ac:dyDescent="0.25">
      <c r="A100" s="16" t="s">
        <v>504</v>
      </c>
      <c r="B100" s="30">
        <v>40.865888589999997</v>
      </c>
      <c r="C100" s="30">
        <v>-76.772955330000002</v>
      </c>
      <c r="D100" s="32">
        <v>53</v>
      </c>
      <c r="E100" s="2" t="s">
        <v>710</v>
      </c>
      <c r="F100" s="2" t="s">
        <v>811</v>
      </c>
      <c r="G100" s="2" t="s">
        <v>746</v>
      </c>
      <c r="H100" s="19" t="s">
        <v>254</v>
      </c>
      <c r="I100" s="54" t="s">
        <v>751</v>
      </c>
      <c r="J100" s="54" t="s">
        <v>751</v>
      </c>
      <c r="K100" s="54" t="s">
        <v>751</v>
      </c>
      <c r="L100" s="54" t="s">
        <v>751</v>
      </c>
      <c r="M100" s="18">
        <v>167</v>
      </c>
      <c r="N100" s="19">
        <v>2</v>
      </c>
      <c r="O100" s="19"/>
      <c r="P100" s="34">
        <v>2.95</v>
      </c>
      <c r="Q100" s="125">
        <v>167</v>
      </c>
      <c r="R100" s="32">
        <f t="shared" si="14"/>
        <v>152.88</v>
      </c>
      <c r="S100" s="32">
        <f t="shared" si="15"/>
        <v>191.1</v>
      </c>
      <c r="T100" s="18">
        <f t="shared" si="16"/>
        <v>5.88</v>
      </c>
      <c r="U100" s="18">
        <f t="shared" si="17"/>
        <v>7.35</v>
      </c>
      <c r="V100" s="18">
        <f t="shared" si="18"/>
        <v>2.9299999999999997</v>
      </c>
      <c r="W100" s="18">
        <f t="shared" si="19"/>
        <v>4.3999999999999995</v>
      </c>
      <c r="X100" s="18">
        <f t="shared" si="20"/>
        <v>3.6649999999999996</v>
      </c>
      <c r="Y100" s="52" t="s">
        <v>684</v>
      </c>
    </row>
    <row r="101" spans="1:87" s="7" customFormat="1" x14ac:dyDescent="0.25">
      <c r="A101" s="16" t="s">
        <v>505</v>
      </c>
      <c r="B101" s="30">
        <v>40.819988090000003</v>
      </c>
      <c r="C101" s="30">
        <v>-76.665077069999995</v>
      </c>
      <c r="D101" s="32">
        <v>55</v>
      </c>
      <c r="E101" s="2" t="s">
        <v>710</v>
      </c>
      <c r="F101" s="2" t="s">
        <v>819</v>
      </c>
      <c r="G101" s="2" t="s">
        <v>746</v>
      </c>
      <c r="H101" s="19" t="s">
        <v>254</v>
      </c>
      <c r="I101" s="54" t="s">
        <v>751</v>
      </c>
      <c r="J101" s="54" t="s">
        <v>751</v>
      </c>
      <c r="K101" s="54" t="s">
        <v>751</v>
      </c>
      <c r="L101" s="54" t="s">
        <v>751</v>
      </c>
      <c r="M101" s="18" t="s">
        <v>506</v>
      </c>
      <c r="N101" s="19">
        <v>5</v>
      </c>
      <c r="O101" s="19" t="s">
        <v>3</v>
      </c>
      <c r="P101" s="34">
        <v>3.08</v>
      </c>
      <c r="Q101" s="125">
        <v>211.4</v>
      </c>
      <c r="R101" s="32">
        <f t="shared" si="14"/>
        <v>199.05600000000001</v>
      </c>
      <c r="S101" s="32">
        <f t="shared" si="15"/>
        <v>248.82</v>
      </c>
      <c r="T101" s="18">
        <f t="shared" si="16"/>
        <v>7.6560000000000006</v>
      </c>
      <c r="U101" s="18">
        <f t="shared" si="17"/>
        <v>9.57</v>
      </c>
      <c r="V101" s="18">
        <f t="shared" si="18"/>
        <v>4.5760000000000005</v>
      </c>
      <c r="W101" s="18">
        <f t="shared" si="19"/>
        <v>6.49</v>
      </c>
      <c r="X101" s="18">
        <f t="shared" si="20"/>
        <v>5.5330000000000004</v>
      </c>
      <c r="Y101" s="52" t="s">
        <v>684</v>
      </c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</row>
    <row r="102" spans="1:87" s="1" customFormat="1" x14ac:dyDescent="0.25">
      <c r="A102" s="16" t="s">
        <v>508</v>
      </c>
      <c r="B102" s="30">
        <v>40.764998970000001</v>
      </c>
      <c r="C102" s="30">
        <v>-76.893900250000002</v>
      </c>
      <c r="D102" s="32">
        <v>58</v>
      </c>
      <c r="E102" s="2" t="s">
        <v>711</v>
      </c>
      <c r="F102" s="2" t="s">
        <v>811</v>
      </c>
      <c r="G102" s="2" t="s">
        <v>746</v>
      </c>
      <c r="H102" s="19" t="s">
        <v>254</v>
      </c>
      <c r="I102" s="54" t="s">
        <v>751</v>
      </c>
      <c r="J102" s="54" t="s">
        <v>751</v>
      </c>
      <c r="K102" s="54" t="s">
        <v>751</v>
      </c>
      <c r="L102" s="54" t="s">
        <v>751</v>
      </c>
      <c r="M102" s="18" t="s">
        <v>509</v>
      </c>
      <c r="N102" s="32">
        <v>2</v>
      </c>
      <c r="O102" s="19" t="s">
        <v>3</v>
      </c>
      <c r="P102" s="34">
        <v>3.75</v>
      </c>
      <c r="Q102" s="125">
        <v>229.9</v>
      </c>
      <c r="R102" s="32">
        <f t="shared" si="14"/>
        <v>218.29600000000002</v>
      </c>
      <c r="S102" s="32">
        <f t="shared" si="15"/>
        <v>272.87</v>
      </c>
      <c r="T102" s="18">
        <f t="shared" si="16"/>
        <v>8.3960000000000008</v>
      </c>
      <c r="U102" s="18">
        <f t="shared" si="17"/>
        <v>10.495000000000001</v>
      </c>
      <c r="V102" s="18">
        <f t="shared" si="18"/>
        <v>4.6460000000000008</v>
      </c>
      <c r="W102" s="18">
        <f t="shared" si="19"/>
        <v>6.745000000000001</v>
      </c>
      <c r="X102" s="18">
        <f t="shared" si="20"/>
        <v>5.6955000000000009</v>
      </c>
      <c r="Y102" s="52" t="s">
        <v>684</v>
      </c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</row>
    <row r="103" spans="1:87" x14ac:dyDescent="0.25">
      <c r="A103" s="16" t="s">
        <v>807</v>
      </c>
      <c r="B103" s="17">
        <v>41.139490619999997</v>
      </c>
      <c r="C103" s="17">
        <v>-76.959378599999994</v>
      </c>
      <c r="D103" s="25">
        <v>47</v>
      </c>
      <c r="E103" s="2" t="s">
        <v>711</v>
      </c>
      <c r="F103" s="2" t="s">
        <v>691</v>
      </c>
      <c r="G103" s="2" t="s">
        <v>746</v>
      </c>
      <c r="H103" s="19" t="s">
        <v>255</v>
      </c>
      <c r="I103" s="26">
        <v>-95.1</v>
      </c>
      <c r="J103" s="25">
        <v>5</v>
      </c>
      <c r="K103" s="35" t="s">
        <v>5</v>
      </c>
      <c r="L103" s="26">
        <v>0</v>
      </c>
      <c r="M103" s="54" t="s">
        <v>751</v>
      </c>
      <c r="N103" s="54" t="s">
        <v>751</v>
      </c>
      <c r="O103" s="54" t="s">
        <v>751</v>
      </c>
      <c r="P103" s="24">
        <v>3.37</v>
      </c>
      <c r="Q103" s="126">
        <v>-95.1</v>
      </c>
      <c r="R103" s="25">
        <v>72</v>
      </c>
      <c r="S103" s="25">
        <v>82</v>
      </c>
      <c r="T103" s="26">
        <v>2.7692307692307692</v>
      </c>
      <c r="U103" s="26">
        <v>3.1538461538461537</v>
      </c>
      <c r="V103" s="26">
        <v>-0.60076923076923094</v>
      </c>
      <c r="W103" s="26">
        <v>-0.21615384615384636</v>
      </c>
      <c r="X103" s="26">
        <v>-0.40846153846153865</v>
      </c>
      <c r="Y103" s="52" t="s">
        <v>692</v>
      </c>
    </row>
    <row r="104" spans="1:87" x14ac:dyDescent="0.25">
      <c r="A104" s="16" t="s">
        <v>805</v>
      </c>
      <c r="B104" s="17">
        <v>40.986416200000001</v>
      </c>
      <c r="C104" s="17">
        <v>-76.830442500000004</v>
      </c>
      <c r="D104" s="25">
        <v>48</v>
      </c>
      <c r="E104" s="2" t="s">
        <v>711</v>
      </c>
      <c r="F104" s="2" t="s">
        <v>691</v>
      </c>
      <c r="G104" s="2" t="s">
        <v>746</v>
      </c>
      <c r="H104" s="19" t="s">
        <v>255</v>
      </c>
      <c r="I104" s="26">
        <v>-114.9</v>
      </c>
      <c r="J104" s="25">
        <v>13</v>
      </c>
      <c r="K104" s="35" t="s">
        <v>5</v>
      </c>
      <c r="L104" s="26">
        <v>0</v>
      </c>
      <c r="M104" s="54" t="s">
        <v>751</v>
      </c>
      <c r="N104" s="54" t="s">
        <v>751</v>
      </c>
      <c r="O104" s="54" t="s">
        <v>751</v>
      </c>
      <c r="P104" s="24">
        <v>3.69</v>
      </c>
      <c r="Q104" s="126">
        <v>-114.9</v>
      </c>
      <c r="R104" s="25">
        <v>172</v>
      </c>
      <c r="S104" s="25">
        <v>210</v>
      </c>
      <c r="T104" s="26">
        <v>6.615384615384615</v>
      </c>
      <c r="U104" s="26">
        <v>8.0769230769230766</v>
      </c>
      <c r="V104" s="26">
        <v>2.9099999999999997</v>
      </c>
      <c r="W104" s="26">
        <v>4.41</v>
      </c>
      <c r="X104" s="26">
        <v>3.66</v>
      </c>
      <c r="Y104" s="52" t="s">
        <v>692</v>
      </c>
    </row>
    <row r="105" spans="1:87" x14ac:dyDescent="0.25">
      <c r="A105" s="16" t="s">
        <v>804</v>
      </c>
      <c r="B105" s="17">
        <v>40.986416200000001</v>
      </c>
      <c r="C105" s="17">
        <v>-76.830442500000004</v>
      </c>
      <c r="D105" s="25">
        <v>48</v>
      </c>
      <c r="E105" s="2" t="s">
        <v>711</v>
      </c>
      <c r="F105" s="2" t="s">
        <v>691</v>
      </c>
      <c r="G105" s="2" t="s">
        <v>746</v>
      </c>
      <c r="H105" s="19" t="s">
        <v>255</v>
      </c>
      <c r="I105" s="26">
        <v>-108</v>
      </c>
      <c r="J105" s="25">
        <v>5</v>
      </c>
      <c r="K105" s="35" t="s">
        <v>4</v>
      </c>
      <c r="L105" s="26">
        <v>0</v>
      </c>
      <c r="M105" s="54" t="s">
        <v>751</v>
      </c>
      <c r="N105" s="54" t="s">
        <v>751</v>
      </c>
      <c r="O105" s="54" t="s">
        <v>751</v>
      </c>
      <c r="P105" s="24">
        <v>3.69</v>
      </c>
      <c r="Q105" s="126">
        <v>-108</v>
      </c>
      <c r="R105" s="25">
        <v>133</v>
      </c>
      <c r="S105" s="25">
        <v>160</v>
      </c>
      <c r="T105" s="26">
        <v>5.115384615384615</v>
      </c>
      <c r="U105" s="26">
        <v>6.1538461538461542</v>
      </c>
      <c r="V105" s="26">
        <v>1.4099999999999997</v>
      </c>
      <c r="W105" s="26">
        <v>2.5100000000000002</v>
      </c>
      <c r="X105" s="26">
        <v>1.96</v>
      </c>
      <c r="Y105" s="52" t="s">
        <v>692</v>
      </c>
    </row>
    <row r="106" spans="1:87" s="1" customFormat="1" x14ac:dyDescent="0.25">
      <c r="A106" s="16" t="s">
        <v>608</v>
      </c>
      <c r="B106" s="30">
        <v>40.696765599999999</v>
      </c>
      <c r="C106" s="30">
        <v>-76.789623090000006</v>
      </c>
      <c r="D106" s="32">
        <v>61</v>
      </c>
      <c r="E106" s="2" t="s">
        <v>711</v>
      </c>
      <c r="F106" s="2" t="s">
        <v>818</v>
      </c>
      <c r="G106" s="2" t="s">
        <v>746</v>
      </c>
      <c r="H106" s="19" t="s">
        <v>254</v>
      </c>
      <c r="I106" s="54" t="s">
        <v>751</v>
      </c>
      <c r="J106" s="54" t="s">
        <v>751</v>
      </c>
      <c r="K106" s="54" t="s">
        <v>751</v>
      </c>
      <c r="L106" s="54" t="s">
        <v>751</v>
      </c>
      <c r="M106" s="18" t="s">
        <v>609</v>
      </c>
      <c r="N106" s="32">
        <v>2</v>
      </c>
      <c r="O106" s="19" t="s">
        <v>3</v>
      </c>
      <c r="P106" s="34">
        <v>4.2</v>
      </c>
      <c r="Q106" s="125">
        <v>162</v>
      </c>
      <c r="R106" s="32">
        <f>(Q106-20)/25*26</f>
        <v>147.68</v>
      </c>
      <c r="S106" s="32">
        <f>(Q106-20)/20*26</f>
        <v>184.6</v>
      </c>
      <c r="T106" s="18">
        <f>(Q106-20)/25</f>
        <v>5.68</v>
      </c>
      <c r="U106" s="18">
        <f>(Q106-20)/20</f>
        <v>7.1</v>
      </c>
      <c r="V106" s="18">
        <f>T106-P106</f>
        <v>1.4799999999999995</v>
      </c>
      <c r="W106" s="18">
        <f>U106-P106</f>
        <v>2.8999999999999995</v>
      </c>
      <c r="X106" s="18">
        <f>(V106+W106)/2</f>
        <v>2.1899999999999995</v>
      </c>
      <c r="Y106" s="52" t="s">
        <v>684</v>
      </c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</row>
    <row r="107" spans="1:87" s="1" customFormat="1" x14ac:dyDescent="0.25">
      <c r="A107" s="16" t="s">
        <v>610</v>
      </c>
      <c r="B107" s="30">
        <v>40.696765599999999</v>
      </c>
      <c r="C107" s="30">
        <v>-76.789623090000006</v>
      </c>
      <c r="D107" s="32">
        <v>61</v>
      </c>
      <c r="E107" s="2" t="s">
        <v>711</v>
      </c>
      <c r="F107" s="2" t="s">
        <v>813</v>
      </c>
      <c r="G107" s="2" t="s">
        <v>746</v>
      </c>
      <c r="H107" s="19" t="s">
        <v>254</v>
      </c>
      <c r="I107" s="54" t="s">
        <v>751</v>
      </c>
      <c r="J107" s="54" t="s">
        <v>751</v>
      </c>
      <c r="K107" s="54" t="s">
        <v>751</v>
      </c>
      <c r="L107" s="54" t="s">
        <v>751</v>
      </c>
      <c r="M107" s="18" t="s">
        <v>611</v>
      </c>
      <c r="N107" s="32">
        <v>4</v>
      </c>
      <c r="O107" s="19" t="s">
        <v>3</v>
      </c>
      <c r="P107" s="34">
        <v>4.2</v>
      </c>
      <c r="Q107" s="125">
        <v>175.2</v>
      </c>
      <c r="R107" s="32">
        <f>(Q107-20)/25*26</f>
        <v>161.40799999999999</v>
      </c>
      <c r="S107" s="32">
        <f>(Q107-20)/20*26</f>
        <v>201.76</v>
      </c>
      <c r="T107" s="18">
        <f>(Q107-20)/25</f>
        <v>6.2079999999999993</v>
      </c>
      <c r="U107" s="18">
        <f>(Q107-20)/20</f>
        <v>7.76</v>
      </c>
      <c r="V107" s="18">
        <f>T107-P107</f>
        <v>2.0079999999999991</v>
      </c>
      <c r="W107" s="18">
        <f>U107-P107</f>
        <v>3.5599999999999996</v>
      </c>
      <c r="X107" s="18">
        <f>(V107+W107)/2</f>
        <v>2.7839999999999994</v>
      </c>
      <c r="Y107" s="52" t="s">
        <v>684</v>
      </c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</row>
    <row r="108" spans="1:87" s="2" customFormat="1" x14ac:dyDescent="0.25">
      <c r="A108" s="16" t="s">
        <v>803</v>
      </c>
      <c r="B108" s="30">
        <v>40.839897999999998</v>
      </c>
      <c r="C108" s="30">
        <v>-76.754232419999994</v>
      </c>
      <c r="D108" s="32">
        <v>54</v>
      </c>
      <c r="E108" s="2" t="s">
        <v>711</v>
      </c>
      <c r="F108" s="2" t="s">
        <v>691</v>
      </c>
      <c r="G108" s="2" t="s">
        <v>746</v>
      </c>
      <c r="H108" s="19" t="s">
        <v>254</v>
      </c>
      <c r="I108" s="54" t="s">
        <v>751</v>
      </c>
      <c r="J108" s="54" t="s">
        <v>751</v>
      </c>
      <c r="K108" s="54" t="s">
        <v>751</v>
      </c>
      <c r="L108" s="54" t="s">
        <v>751</v>
      </c>
      <c r="M108" s="18" t="s">
        <v>520</v>
      </c>
      <c r="N108" s="19">
        <v>2</v>
      </c>
      <c r="O108" s="19" t="s">
        <v>3</v>
      </c>
      <c r="P108" s="34">
        <v>4.25</v>
      </c>
      <c r="Q108" s="125">
        <v>236.5</v>
      </c>
      <c r="R108" s="32">
        <f>(Q108-20)/25*26</f>
        <v>225.16</v>
      </c>
      <c r="S108" s="32">
        <f>(Q108-20)/20*26</f>
        <v>281.45</v>
      </c>
      <c r="T108" s="18">
        <f>(Q108-20)/25</f>
        <v>8.66</v>
      </c>
      <c r="U108" s="18">
        <f>(Q108-20)/20</f>
        <v>10.824999999999999</v>
      </c>
      <c r="V108" s="18">
        <f>T108-P108</f>
        <v>4.41</v>
      </c>
      <c r="W108" s="18">
        <f>U108-P108</f>
        <v>6.5749999999999993</v>
      </c>
      <c r="X108" s="18">
        <f>(V108+W108)/2</f>
        <v>5.4924999999999997</v>
      </c>
      <c r="Y108" s="52" t="s">
        <v>692</v>
      </c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</row>
    <row r="109" spans="1:87" s="2" customFormat="1" x14ac:dyDescent="0.25">
      <c r="A109" s="16" t="s">
        <v>802</v>
      </c>
      <c r="B109" s="30">
        <v>40.839897999999998</v>
      </c>
      <c r="C109" s="30">
        <v>-76.754232419999994</v>
      </c>
      <c r="D109" s="32">
        <v>54</v>
      </c>
      <c r="E109" s="2" t="s">
        <v>711</v>
      </c>
      <c r="F109" s="2" t="s">
        <v>691</v>
      </c>
      <c r="G109" s="2" t="s">
        <v>746</v>
      </c>
      <c r="H109" s="19" t="s">
        <v>255</v>
      </c>
      <c r="I109" s="18">
        <v>-123.2</v>
      </c>
      <c r="J109" s="32">
        <v>4</v>
      </c>
      <c r="K109" s="19" t="s">
        <v>4</v>
      </c>
      <c r="L109" s="18">
        <v>0</v>
      </c>
      <c r="M109" s="54" t="s">
        <v>751</v>
      </c>
      <c r="N109" s="54" t="s">
        <v>751</v>
      </c>
      <c r="O109" s="54" t="s">
        <v>751</v>
      </c>
      <c r="P109" s="34">
        <v>4.25</v>
      </c>
      <c r="Q109" s="125">
        <v>-123.2</v>
      </c>
      <c r="R109" s="58" t="s">
        <v>691</v>
      </c>
      <c r="S109" s="32">
        <v>240</v>
      </c>
      <c r="T109" s="58" t="s">
        <v>691</v>
      </c>
      <c r="U109" s="18">
        <f>S109/26</f>
        <v>9.2307692307692299</v>
      </c>
      <c r="V109" s="58" t="s">
        <v>691</v>
      </c>
      <c r="W109" s="63">
        <v>4.9807692307692299</v>
      </c>
      <c r="X109" s="58" t="s">
        <v>691</v>
      </c>
      <c r="Y109" s="52" t="s">
        <v>692</v>
      </c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</row>
    <row r="110" spans="1:87" s="2" customFormat="1" x14ac:dyDescent="0.25">
      <c r="A110" s="16" t="s">
        <v>801</v>
      </c>
      <c r="B110" s="30">
        <v>40.839897999999998</v>
      </c>
      <c r="C110" s="30">
        <v>-76.754232419999994</v>
      </c>
      <c r="D110" s="32">
        <v>54</v>
      </c>
      <c r="E110" s="2" t="s">
        <v>711</v>
      </c>
      <c r="F110" s="2" t="s">
        <v>691</v>
      </c>
      <c r="G110" s="2" t="s">
        <v>746</v>
      </c>
      <c r="H110" s="19" t="s">
        <v>255</v>
      </c>
      <c r="I110" s="18">
        <v>-122.1</v>
      </c>
      <c r="J110" s="32">
        <v>5</v>
      </c>
      <c r="K110" s="19" t="s">
        <v>5</v>
      </c>
      <c r="L110" s="18">
        <v>0</v>
      </c>
      <c r="M110" s="54" t="s">
        <v>751</v>
      </c>
      <c r="N110" s="54" t="s">
        <v>751</v>
      </c>
      <c r="O110" s="54" t="s">
        <v>751</v>
      </c>
      <c r="P110" s="34">
        <v>4.25</v>
      </c>
      <c r="Q110" s="125">
        <v>-122.1</v>
      </c>
      <c r="R110" s="58" t="s">
        <v>691</v>
      </c>
      <c r="S110" s="32">
        <v>225</v>
      </c>
      <c r="T110" s="58" t="s">
        <v>691</v>
      </c>
      <c r="U110" s="18">
        <f>S110/26</f>
        <v>8.6538461538461533</v>
      </c>
      <c r="V110" s="58" t="s">
        <v>691</v>
      </c>
      <c r="W110" s="63">
        <v>4.4038461538461533</v>
      </c>
      <c r="X110" s="58" t="s">
        <v>691</v>
      </c>
      <c r="Y110" s="52" t="s">
        <v>692</v>
      </c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</row>
    <row r="111" spans="1:87" s="2" customFormat="1" x14ac:dyDescent="0.25">
      <c r="A111" s="16" t="s">
        <v>800</v>
      </c>
      <c r="B111" s="30">
        <v>40.839897999999998</v>
      </c>
      <c r="C111" s="30">
        <v>-76.754232419999994</v>
      </c>
      <c r="D111" s="32">
        <v>54</v>
      </c>
      <c r="E111" s="2" t="s">
        <v>711</v>
      </c>
      <c r="F111" s="2" t="s">
        <v>691</v>
      </c>
      <c r="G111" s="2" t="s">
        <v>746</v>
      </c>
      <c r="H111" s="19" t="s">
        <v>255</v>
      </c>
      <c r="I111" s="18">
        <v>-123.2</v>
      </c>
      <c r="J111" s="32">
        <v>6</v>
      </c>
      <c r="K111" s="19" t="s">
        <v>5</v>
      </c>
      <c r="L111" s="18">
        <v>0</v>
      </c>
      <c r="M111" s="54" t="s">
        <v>751</v>
      </c>
      <c r="N111" s="54" t="s">
        <v>751</v>
      </c>
      <c r="O111" s="54" t="s">
        <v>751</v>
      </c>
      <c r="P111" s="34">
        <v>4.25</v>
      </c>
      <c r="Q111" s="125">
        <v>-123.2</v>
      </c>
      <c r="R111" s="58" t="s">
        <v>691</v>
      </c>
      <c r="S111" s="32">
        <v>240</v>
      </c>
      <c r="T111" s="58" t="s">
        <v>691</v>
      </c>
      <c r="U111" s="18">
        <f>S111/26</f>
        <v>9.2307692307692299</v>
      </c>
      <c r="V111" s="58" t="s">
        <v>691</v>
      </c>
      <c r="W111" s="63">
        <v>4.9807692307692299</v>
      </c>
      <c r="X111" s="58" t="s">
        <v>691</v>
      </c>
      <c r="Y111" s="52" t="s">
        <v>692</v>
      </c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</row>
    <row r="112" spans="1:87" s="2" customFormat="1" x14ac:dyDescent="0.25">
      <c r="A112" s="16" t="s">
        <v>297</v>
      </c>
      <c r="B112" s="30">
        <v>40.482520960000002</v>
      </c>
      <c r="C112" s="30">
        <v>-76.536236279999997</v>
      </c>
      <c r="D112" s="32">
        <v>66</v>
      </c>
      <c r="E112" s="2" t="s">
        <v>712</v>
      </c>
      <c r="F112" s="2" t="s">
        <v>818</v>
      </c>
      <c r="G112" s="2" t="s">
        <v>746</v>
      </c>
      <c r="H112" s="19" t="s">
        <v>254</v>
      </c>
      <c r="I112" s="53">
        <v>-136.69999999999999</v>
      </c>
      <c r="J112" s="33">
        <v>9</v>
      </c>
      <c r="K112" s="33" t="s">
        <v>3</v>
      </c>
      <c r="L112" s="53">
        <v>0</v>
      </c>
      <c r="M112" s="54" t="s">
        <v>751</v>
      </c>
      <c r="N112" s="54" t="s">
        <v>751</v>
      </c>
      <c r="O112" s="54" t="s">
        <v>751</v>
      </c>
      <c r="P112" s="24">
        <v>5.31</v>
      </c>
      <c r="Q112" s="126">
        <v>-136.69999999999999</v>
      </c>
      <c r="R112" s="58" t="s">
        <v>691</v>
      </c>
      <c r="S112" s="32">
        <v>370</v>
      </c>
      <c r="T112" s="58" t="s">
        <v>691</v>
      </c>
      <c r="U112" s="18">
        <v>14.2</v>
      </c>
      <c r="V112" s="58" t="s">
        <v>691</v>
      </c>
      <c r="W112" s="18">
        <v>9.3000000000000007</v>
      </c>
      <c r="X112" s="58" t="s">
        <v>691</v>
      </c>
      <c r="Y112" s="52" t="s">
        <v>684</v>
      </c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</row>
    <row r="113" spans="1:87" x14ac:dyDescent="0.25">
      <c r="A113" s="16" t="s">
        <v>521</v>
      </c>
      <c r="B113" s="30">
        <v>40.755109840000003</v>
      </c>
      <c r="C113" s="30">
        <v>-76.93658945</v>
      </c>
      <c r="D113" s="32">
        <v>59</v>
      </c>
      <c r="E113" s="2" t="s">
        <v>713</v>
      </c>
      <c r="F113" s="2" t="s">
        <v>819</v>
      </c>
      <c r="G113" s="2" t="s">
        <v>746</v>
      </c>
      <c r="H113" s="19" t="s">
        <v>254</v>
      </c>
      <c r="I113" s="54" t="s">
        <v>751</v>
      </c>
      <c r="J113" s="54" t="s">
        <v>751</v>
      </c>
      <c r="K113" s="54" t="s">
        <v>751</v>
      </c>
      <c r="L113" s="54" t="s">
        <v>751</v>
      </c>
      <c r="M113" s="18" t="s">
        <v>522</v>
      </c>
      <c r="N113" s="32">
        <v>2</v>
      </c>
      <c r="O113" s="19" t="s">
        <v>3</v>
      </c>
      <c r="P113" s="34">
        <v>4.2</v>
      </c>
      <c r="Q113" s="125">
        <v>209.4</v>
      </c>
      <c r="R113" s="32">
        <f>(Q113-20)/25*26</f>
        <v>196.976</v>
      </c>
      <c r="S113" s="32">
        <f>(Q113-20)/20*26</f>
        <v>246.22000000000003</v>
      </c>
      <c r="T113" s="18">
        <f>(Q113-20)/25</f>
        <v>7.5760000000000005</v>
      </c>
      <c r="U113" s="18">
        <f>(Q113-20)/20</f>
        <v>9.4700000000000006</v>
      </c>
      <c r="V113" s="18">
        <f>T113-P113</f>
        <v>3.3760000000000003</v>
      </c>
      <c r="W113" s="18">
        <f>U113-P113</f>
        <v>5.2700000000000005</v>
      </c>
      <c r="X113" s="18">
        <f>(V113+W113)/2</f>
        <v>4.3230000000000004</v>
      </c>
      <c r="Y113" s="52" t="s">
        <v>684</v>
      </c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</row>
    <row r="114" spans="1:87" s="2" customFormat="1" x14ac:dyDescent="0.25">
      <c r="A114" s="16" t="s">
        <v>530</v>
      </c>
      <c r="B114" s="30">
        <v>40.793648660000002</v>
      </c>
      <c r="C114" s="30">
        <v>-76.964614929999996</v>
      </c>
      <c r="D114" s="32">
        <v>56</v>
      </c>
      <c r="E114" s="2" t="s">
        <v>717</v>
      </c>
      <c r="F114" s="2" t="s">
        <v>812</v>
      </c>
      <c r="G114" s="2" t="s">
        <v>746</v>
      </c>
      <c r="H114" s="19" t="s">
        <v>254</v>
      </c>
      <c r="I114" s="54" t="s">
        <v>751</v>
      </c>
      <c r="J114" s="54" t="s">
        <v>751</v>
      </c>
      <c r="K114" s="54" t="s">
        <v>751</v>
      </c>
      <c r="L114" s="54" t="s">
        <v>751</v>
      </c>
      <c r="M114" s="18" t="s">
        <v>531</v>
      </c>
      <c r="N114" s="32">
        <v>4</v>
      </c>
      <c r="O114" s="19" t="s">
        <v>3</v>
      </c>
      <c r="P114" s="34">
        <v>4.82</v>
      </c>
      <c r="Q114" s="125">
        <v>130</v>
      </c>
      <c r="R114" s="32">
        <f>(Q114-20)/25*26</f>
        <v>114.4</v>
      </c>
      <c r="S114" s="32">
        <f>(Q114-20)/20*26</f>
        <v>143</v>
      </c>
      <c r="T114" s="18">
        <f>(Q114-20)/25</f>
        <v>4.4000000000000004</v>
      </c>
      <c r="U114" s="18">
        <f>(Q114-20)/20</f>
        <v>5.5</v>
      </c>
      <c r="V114" s="18">
        <f>T114-P114</f>
        <v>-0.41999999999999993</v>
      </c>
      <c r="W114" s="18">
        <f>U114-P114</f>
        <v>0.67999999999999972</v>
      </c>
      <c r="X114" s="18">
        <f>(V114+W114)/2</f>
        <v>0.12999999999999989</v>
      </c>
      <c r="Y114" s="52" t="s">
        <v>684</v>
      </c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</row>
    <row r="115" spans="1:87" s="2" customFormat="1" x14ac:dyDescent="0.25">
      <c r="A115" s="16" t="s">
        <v>532</v>
      </c>
      <c r="B115" s="30">
        <v>40.793648660000002</v>
      </c>
      <c r="C115" s="30">
        <v>-76.964614929999996</v>
      </c>
      <c r="D115" s="32">
        <v>56</v>
      </c>
      <c r="E115" s="2" t="s">
        <v>717</v>
      </c>
      <c r="F115" s="2" t="s">
        <v>811</v>
      </c>
      <c r="G115" s="2" t="s">
        <v>746</v>
      </c>
      <c r="H115" s="19" t="s">
        <v>254</v>
      </c>
      <c r="I115" s="54" t="s">
        <v>751</v>
      </c>
      <c r="J115" s="54" t="s">
        <v>751</v>
      </c>
      <c r="K115" s="54" t="s">
        <v>751</v>
      </c>
      <c r="L115" s="54" t="s">
        <v>751</v>
      </c>
      <c r="M115" s="18" t="s">
        <v>533</v>
      </c>
      <c r="N115" s="19">
        <v>7</v>
      </c>
      <c r="O115" s="19" t="s">
        <v>3</v>
      </c>
      <c r="P115" s="34">
        <v>4.82</v>
      </c>
      <c r="Q115" s="125">
        <v>137.69999999999999</v>
      </c>
      <c r="R115" s="32">
        <f>(Q115-20)/25*26</f>
        <v>122.40799999999999</v>
      </c>
      <c r="S115" s="32">
        <f>(Q115-20)/20*26</f>
        <v>153.01</v>
      </c>
      <c r="T115" s="18">
        <f>(Q115-20)/25</f>
        <v>4.7079999999999993</v>
      </c>
      <c r="U115" s="18">
        <f>(Q115-20)/20</f>
        <v>5.8849999999999998</v>
      </c>
      <c r="V115" s="18">
        <f>T115-P115</f>
        <v>-0.11200000000000099</v>
      </c>
      <c r="W115" s="18">
        <f>U115-P115</f>
        <v>1.0649999999999995</v>
      </c>
      <c r="X115" s="18">
        <f>(V115+W115)/2</f>
        <v>0.47649999999999926</v>
      </c>
      <c r="Y115" s="52" t="s">
        <v>684</v>
      </c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</row>
    <row r="116" spans="1:87" s="2" customFormat="1" x14ac:dyDescent="0.25">
      <c r="A116" s="16" t="s">
        <v>534</v>
      </c>
      <c r="B116" s="30">
        <v>40.781117510000001</v>
      </c>
      <c r="C116" s="30">
        <v>-76.922481739999995</v>
      </c>
      <c r="D116" s="32">
        <v>57</v>
      </c>
      <c r="E116" s="2" t="s">
        <v>717</v>
      </c>
      <c r="F116" s="2" t="s">
        <v>811</v>
      </c>
      <c r="G116" s="2" t="s">
        <v>746</v>
      </c>
      <c r="H116" s="19" t="s">
        <v>254</v>
      </c>
      <c r="I116" s="54" t="s">
        <v>751</v>
      </c>
      <c r="J116" s="54" t="s">
        <v>751</v>
      </c>
      <c r="K116" s="54" t="s">
        <v>751</v>
      </c>
      <c r="L116" s="54" t="s">
        <v>751</v>
      </c>
      <c r="M116" s="18">
        <v>144.19999999999999</v>
      </c>
      <c r="N116" s="19">
        <v>6</v>
      </c>
      <c r="O116" s="19" t="s">
        <v>5</v>
      </c>
      <c r="P116" s="34">
        <v>4.75</v>
      </c>
      <c r="Q116" s="125">
        <v>144.19999999999999</v>
      </c>
      <c r="R116" s="32">
        <f>(Q116-20)/25*26</f>
        <v>129.16800000000001</v>
      </c>
      <c r="S116" s="32">
        <f>(Q116-20)/20*26</f>
        <v>161.45999999999998</v>
      </c>
      <c r="T116" s="18">
        <f>(Q116-20)/25</f>
        <v>4.968</v>
      </c>
      <c r="U116" s="18">
        <f>(Q116-20)/20</f>
        <v>6.2099999999999991</v>
      </c>
      <c r="V116" s="18">
        <f>T116-P116</f>
        <v>0.21799999999999997</v>
      </c>
      <c r="W116" s="18">
        <f>U116-P116</f>
        <v>1.4599999999999991</v>
      </c>
      <c r="X116" s="18">
        <f>(V116+W116)/2</f>
        <v>0.83899999999999952</v>
      </c>
      <c r="Y116" s="52" t="s">
        <v>684</v>
      </c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</row>
    <row r="117" spans="1:87" s="2" customFormat="1" x14ac:dyDescent="0.25">
      <c r="A117" s="16" t="s">
        <v>535</v>
      </c>
      <c r="B117" s="30">
        <v>40.781117510000001</v>
      </c>
      <c r="C117" s="30">
        <v>-76.922481739999995</v>
      </c>
      <c r="D117" s="32">
        <v>57</v>
      </c>
      <c r="E117" s="2" t="s">
        <v>717</v>
      </c>
      <c r="F117" s="2" t="s">
        <v>818</v>
      </c>
      <c r="G117" s="2" t="s">
        <v>746</v>
      </c>
      <c r="H117" s="19" t="s">
        <v>254</v>
      </c>
      <c r="I117" s="54" t="s">
        <v>751</v>
      </c>
      <c r="J117" s="54" t="s">
        <v>751</v>
      </c>
      <c r="K117" s="54" t="s">
        <v>751</v>
      </c>
      <c r="L117" s="54" t="s">
        <v>751</v>
      </c>
      <c r="M117" s="18" t="s">
        <v>536</v>
      </c>
      <c r="N117" s="32">
        <v>4</v>
      </c>
      <c r="O117" s="39" t="s">
        <v>3</v>
      </c>
      <c r="P117" s="34">
        <v>4.75</v>
      </c>
      <c r="Q117" s="125">
        <v>139.30000000000001</v>
      </c>
      <c r="R117" s="32">
        <f>(Q117-20)/25*26</f>
        <v>124.072</v>
      </c>
      <c r="S117" s="32">
        <f>(Q117-20)/20*26</f>
        <v>155.09000000000003</v>
      </c>
      <c r="T117" s="18">
        <f>(Q117-20)/25</f>
        <v>4.7720000000000002</v>
      </c>
      <c r="U117" s="18">
        <f>(Q117-20)/20</f>
        <v>5.9650000000000007</v>
      </c>
      <c r="V117" s="18">
        <f>T117-P117</f>
        <v>2.2000000000000242E-2</v>
      </c>
      <c r="W117" s="18">
        <f>U117-P117</f>
        <v>1.2150000000000007</v>
      </c>
      <c r="X117" s="18">
        <f>(V117+W117)/2</f>
        <v>0.61850000000000049</v>
      </c>
      <c r="Y117" s="52" t="s">
        <v>684</v>
      </c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</row>
    <row r="118" spans="1:87" s="1" customFormat="1" x14ac:dyDescent="0.25">
      <c r="A118" s="16"/>
      <c r="B118" s="30"/>
      <c r="C118" s="30"/>
      <c r="D118" s="32"/>
      <c r="E118" s="2"/>
      <c r="F118" s="2"/>
      <c r="G118" s="2"/>
      <c r="H118" s="19"/>
      <c r="I118" s="53"/>
      <c r="J118" s="33"/>
      <c r="K118" s="33"/>
      <c r="L118" s="53"/>
      <c r="M118" s="18"/>
      <c r="N118" s="32"/>
      <c r="O118" s="19"/>
      <c r="P118" s="68"/>
      <c r="Q118" s="125"/>
      <c r="R118" s="32"/>
      <c r="S118" s="32"/>
      <c r="T118" s="18"/>
      <c r="U118" s="18"/>
      <c r="V118" s="18"/>
      <c r="W118" s="18"/>
      <c r="X118" s="18"/>
      <c r="Y118" s="52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</row>
    <row r="119" spans="1:87" s="8" customFormat="1" ht="17.100000000000001" customHeight="1" x14ac:dyDescent="0.25">
      <c r="A119" s="51" t="s">
        <v>730</v>
      </c>
      <c r="D119" s="42"/>
      <c r="E119" s="46"/>
      <c r="F119" s="46"/>
      <c r="G119" s="46"/>
      <c r="H119" s="9"/>
      <c r="I119" s="10"/>
      <c r="J119" s="11"/>
      <c r="K119" s="9"/>
      <c r="L119" s="10"/>
      <c r="M119" s="10"/>
      <c r="N119" s="11"/>
      <c r="O119" s="9"/>
      <c r="P119" s="12"/>
      <c r="Q119" s="128"/>
      <c r="R119" s="13"/>
      <c r="S119" s="13"/>
      <c r="T119" s="13"/>
      <c r="U119" s="13"/>
      <c r="V119" s="13"/>
      <c r="W119" s="13"/>
      <c r="X119" s="13"/>
    </row>
    <row r="120" spans="1:87" s="1" customFormat="1" x14ac:dyDescent="0.25">
      <c r="A120" s="16" t="s">
        <v>582</v>
      </c>
      <c r="B120" s="30">
        <v>40.44209154</v>
      </c>
      <c r="C120" s="30">
        <v>-76.891406470000007</v>
      </c>
      <c r="D120" s="32">
        <v>96</v>
      </c>
      <c r="E120" s="3" t="s">
        <v>708</v>
      </c>
      <c r="F120" s="3" t="s">
        <v>813</v>
      </c>
      <c r="G120" s="2" t="s">
        <v>746</v>
      </c>
      <c r="H120" s="19" t="s">
        <v>255</v>
      </c>
      <c r="I120" s="54" t="s">
        <v>751</v>
      </c>
      <c r="J120" s="54" t="s">
        <v>751</v>
      </c>
      <c r="K120" s="54" t="s">
        <v>751</v>
      </c>
      <c r="L120" s="54" t="s">
        <v>751</v>
      </c>
      <c r="M120" s="18" t="s">
        <v>583</v>
      </c>
      <c r="N120" s="32">
        <v>3</v>
      </c>
      <c r="O120" s="19" t="s">
        <v>3</v>
      </c>
      <c r="P120" s="34">
        <v>2.74</v>
      </c>
      <c r="Q120" s="125">
        <v>232</v>
      </c>
      <c r="R120" s="32">
        <f>(Q120-20)/25*26</f>
        <v>220.48000000000002</v>
      </c>
      <c r="S120" s="32">
        <f>(Q120-20)/20*26</f>
        <v>275.59999999999997</v>
      </c>
      <c r="T120" s="18">
        <f>(Q120-20)/25</f>
        <v>8.48</v>
      </c>
      <c r="U120" s="18">
        <f>(Q120-20)/20</f>
        <v>10.6</v>
      </c>
      <c r="V120" s="18">
        <f>T120-P120</f>
        <v>5.74</v>
      </c>
      <c r="W120" s="18">
        <f>U120-P120</f>
        <v>7.8599999999999994</v>
      </c>
      <c r="X120" s="18">
        <f>(V120+W120)/2</f>
        <v>6.8</v>
      </c>
      <c r="Y120" s="52" t="s">
        <v>684</v>
      </c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</row>
    <row r="121" spans="1:87" s="1" customFormat="1" x14ac:dyDescent="0.25">
      <c r="A121" s="16" t="s">
        <v>586</v>
      </c>
      <c r="B121" s="30">
        <v>40.480145579999999</v>
      </c>
      <c r="C121" s="30">
        <v>-77.127180960000004</v>
      </c>
      <c r="D121" s="32">
        <v>97</v>
      </c>
      <c r="E121" s="3" t="s">
        <v>708</v>
      </c>
      <c r="F121" s="3" t="s">
        <v>818</v>
      </c>
      <c r="G121" s="2" t="s">
        <v>746</v>
      </c>
      <c r="H121" s="19" t="s">
        <v>254</v>
      </c>
      <c r="I121" s="54" t="s">
        <v>751</v>
      </c>
      <c r="J121" s="54" t="s">
        <v>751</v>
      </c>
      <c r="K121" s="54" t="s">
        <v>751</v>
      </c>
      <c r="L121" s="54" t="s">
        <v>751</v>
      </c>
      <c r="M121" s="18">
        <v>118.6</v>
      </c>
      <c r="N121" s="32">
        <v>6</v>
      </c>
      <c r="O121" s="19" t="s">
        <v>3</v>
      </c>
      <c r="P121" s="34">
        <v>2.63</v>
      </c>
      <c r="Q121" s="125">
        <v>118.6</v>
      </c>
      <c r="R121" s="32">
        <f>(Q121-20)/25*26</f>
        <v>102.544</v>
      </c>
      <c r="S121" s="32">
        <f>(Q121-20)/20*26</f>
        <v>128.18</v>
      </c>
      <c r="T121" s="18">
        <f>(Q121-20)/25</f>
        <v>3.944</v>
      </c>
      <c r="U121" s="18">
        <f>(Q121-20)/20</f>
        <v>4.93</v>
      </c>
      <c r="V121" s="18">
        <f>T121-P121</f>
        <v>1.3140000000000001</v>
      </c>
      <c r="W121" s="18">
        <f>U121-P121</f>
        <v>2.2999999999999998</v>
      </c>
      <c r="X121" s="18">
        <f>(V121+W121)/2</f>
        <v>1.8069999999999999</v>
      </c>
      <c r="Y121" s="52" t="s">
        <v>684</v>
      </c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</row>
    <row r="122" spans="1:87" s="1" customFormat="1" x14ac:dyDescent="0.25">
      <c r="A122" s="16" t="s">
        <v>590</v>
      </c>
      <c r="B122" s="30">
        <v>40.664883850000002</v>
      </c>
      <c r="C122" s="30">
        <v>-77.036106709999999</v>
      </c>
      <c r="D122" s="32">
        <v>89</v>
      </c>
      <c r="E122" s="3" t="s">
        <v>708</v>
      </c>
      <c r="F122" s="3" t="s">
        <v>811</v>
      </c>
      <c r="G122" s="2" t="s">
        <v>746</v>
      </c>
      <c r="H122" s="19" t="s">
        <v>254</v>
      </c>
      <c r="I122" s="54" t="s">
        <v>751</v>
      </c>
      <c r="J122" s="54" t="s">
        <v>751</v>
      </c>
      <c r="K122" s="54" t="s">
        <v>751</v>
      </c>
      <c r="L122" s="54" t="s">
        <v>751</v>
      </c>
      <c r="M122" s="18" t="s">
        <v>591</v>
      </c>
      <c r="N122" s="19">
        <v>5</v>
      </c>
      <c r="O122" s="19" t="s">
        <v>3</v>
      </c>
      <c r="P122" s="34">
        <v>2.73</v>
      </c>
      <c r="Q122" s="125">
        <v>107.4</v>
      </c>
      <c r="R122" s="32">
        <f>(Q122-20)/25*26</f>
        <v>90.896000000000015</v>
      </c>
      <c r="S122" s="32">
        <f>(Q122-20)/20*26</f>
        <v>113.62</v>
      </c>
      <c r="T122" s="18">
        <f>(Q122-20)/25</f>
        <v>3.4960000000000004</v>
      </c>
      <c r="U122" s="18">
        <f>(Q122-20)/20</f>
        <v>4.37</v>
      </c>
      <c r="V122" s="18">
        <f>T122-P122</f>
        <v>0.76600000000000046</v>
      </c>
      <c r="W122" s="18">
        <f>U122-P122</f>
        <v>1.6400000000000001</v>
      </c>
      <c r="X122" s="18">
        <f>(V122+W122)/2</f>
        <v>1.2030000000000003</v>
      </c>
      <c r="Y122" s="52" t="s">
        <v>684</v>
      </c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</row>
    <row r="123" spans="1:87" s="2" customFormat="1" x14ac:dyDescent="0.25">
      <c r="A123" s="16" t="s">
        <v>596</v>
      </c>
      <c r="B123" s="30">
        <v>40.664404099999999</v>
      </c>
      <c r="C123" s="30">
        <v>-76.971578219999998</v>
      </c>
      <c r="D123" s="32">
        <v>90</v>
      </c>
      <c r="E123" s="2" t="s">
        <v>710</v>
      </c>
      <c r="F123" s="2" t="s">
        <v>811</v>
      </c>
      <c r="G123" s="2" t="s">
        <v>746</v>
      </c>
      <c r="H123" s="19" t="s">
        <v>254</v>
      </c>
      <c r="I123" s="54" t="s">
        <v>751</v>
      </c>
      <c r="J123" s="54" t="s">
        <v>751</v>
      </c>
      <c r="K123" s="54" t="s">
        <v>751</v>
      </c>
      <c r="L123" s="54" t="s">
        <v>751</v>
      </c>
      <c r="M123" s="18" t="s">
        <v>597</v>
      </c>
      <c r="N123" s="32">
        <v>4</v>
      </c>
      <c r="O123" s="19" t="s">
        <v>3</v>
      </c>
      <c r="P123" s="34">
        <v>3.2</v>
      </c>
      <c r="Q123" s="125">
        <v>107.2</v>
      </c>
      <c r="R123" s="32">
        <f>(Q123-20)/25*26</f>
        <v>90.688000000000002</v>
      </c>
      <c r="S123" s="32">
        <f>(Q123-20)/20*26</f>
        <v>113.36000000000001</v>
      </c>
      <c r="T123" s="18">
        <f>(Q123-20)/25</f>
        <v>3.488</v>
      </c>
      <c r="U123" s="18">
        <f>(Q123-20)/20</f>
        <v>4.3600000000000003</v>
      </c>
      <c r="V123" s="18">
        <f>T123-P123</f>
        <v>0.28799999999999981</v>
      </c>
      <c r="W123" s="18">
        <f>U123-P123</f>
        <v>1.1600000000000001</v>
      </c>
      <c r="X123" s="18">
        <f>(V123+W123)/2</f>
        <v>0.72399999999999998</v>
      </c>
      <c r="Y123" s="52" t="s">
        <v>684</v>
      </c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</row>
    <row r="124" spans="1:87" s="1" customFormat="1" x14ac:dyDescent="0.25">
      <c r="A124" s="16" t="s">
        <v>498</v>
      </c>
      <c r="B124" s="30">
        <v>40.810244480000001</v>
      </c>
      <c r="C124" s="30">
        <v>-77.026669429999998</v>
      </c>
      <c r="D124" s="32">
        <v>84</v>
      </c>
      <c r="E124" s="2" t="s">
        <v>710</v>
      </c>
      <c r="F124" s="2" t="s">
        <v>811</v>
      </c>
      <c r="G124" s="2" t="s">
        <v>746</v>
      </c>
      <c r="H124" s="39" t="s">
        <v>254</v>
      </c>
      <c r="I124" s="54" t="s">
        <v>751</v>
      </c>
      <c r="J124" s="54" t="s">
        <v>751</v>
      </c>
      <c r="K124" s="54" t="s">
        <v>751</v>
      </c>
      <c r="L124" s="54" t="s">
        <v>751</v>
      </c>
      <c r="M124" s="18" t="s">
        <v>499</v>
      </c>
      <c r="N124" s="32">
        <v>2</v>
      </c>
      <c r="O124" s="19"/>
      <c r="P124" s="34">
        <v>3.08</v>
      </c>
      <c r="Q124" s="125">
        <v>184.7</v>
      </c>
      <c r="R124" s="32">
        <f>(Q124-20)/25*26</f>
        <v>171.28799999999998</v>
      </c>
      <c r="S124" s="32">
        <f>(Q124-20)/20*26</f>
        <v>214.10999999999999</v>
      </c>
      <c r="T124" s="18">
        <f>(Q124-20)/25</f>
        <v>6.5879999999999992</v>
      </c>
      <c r="U124" s="18">
        <f>(Q124-20)/20</f>
        <v>8.2349999999999994</v>
      </c>
      <c r="V124" s="18">
        <f>T124-P124</f>
        <v>3.5079999999999991</v>
      </c>
      <c r="W124" s="18">
        <f>U124-P124</f>
        <v>5.1549999999999994</v>
      </c>
      <c r="X124" s="18">
        <f>(V124+W124)/2</f>
        <v>4.3314999999999992</v>
      </c>
      <c r="Y124" s="52" t="s">
        <v>684</v>
      </c>
    </row>
    <row r="125" spans="1:87" s="1" customFormat="1" x14ac:dyDescent="0.25">
      <c r="A125" s="16" t="s">
        <v>598</v>
      </c>
      <c r="B125" s="30">
        <v>40.61680269</v>
      </c>
      <c r="C125" s="30">
        <v>-77.195504909999997</v>
      </c>
      <c r="D125" s="32">
        <v>92</v>
      </c>
      <c r="E125" s="2" t="s">
        <v>710</v>
      </c>
      <c r="F125" s="2" t="s">
        <v>818</v>
      </c>
      <c r="G125" s="2" t="s">
        <v>746</v>
      </c>
      <c r="H125" s="19" t="s">
        <v>255</v>
      </c>
      <c r="I125" s="18">
        <v>-121.3</v>
      </c>
      <c r="J125" s="32">
        <v>6</v>
      </c>
      <c r="K125" s="19" t="s">
        <v>5</v>
      </c>
      <c r="L125" s="18">
        <v>0</v>
      </c>
      <c r="M125" s="54" t="s">
        <v>751</v>
      </c>
      <c r="N125" s="54" t="s">
        <v>751</v>
      </c>
      <c r="O125" s="54" t="s">
        <v>751</v>
      </c>
      <c r="P125" s="34">
        <v>3.42</v>
      </c>
      <c r="Q125" s="125">
        <v>-121.3</v>
      </c>
      <c r="R125" s="60" t="s">
        <v>691</v>
      </c>
      <c r="S125" s="32">
        <v>217</v>
      </c>
      <c r="T125" s="60" t="s">
        <v>691</v>
      </c>
      <c r="U125" s="18">
        <v>8.3461538461538467</v>
      </c>
      <c r="V125" s="60" t="s">
        <v>691</v>
      </c>
      <c r="W125" s="18">
        <v>4.8800000000000008</v>
      </c>
      <c r="X125" s="18">
        <v>4.9000000000000004</v>
      </c>
      <c r="Y125" s="52" t="s">
        <v>684</v>
      </c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</row>
    <row r="126" spans="1:87" s="1" customFormat="1" x14ac:dyDescent="0.25">
      <c r="A126" s="16" t="s">
        <v>599</v>
      </c>
      <c r="B126" s="30">
        <v>40.534975359999997</v>
      </c>
      <c r="C126" s="30">
        <v>-77.15008942</v>
      </c>
      <c r="D126" s="32">
        <v>95</v>
      </c>
      <c r="E126" s="2" t="s">
        <v>710</v>
      </c>
      <c r="F126" s="2" t="s">
        <v>811</v>
      </c>
      <c r="G126" s="2" t="s">
        <v>746</v>
      </c>
      <c r="H126" s="19" t="s">
        <v>254</v>
      </c>
      <c r="I126" s="54" t="s">
        <v>751</v>
      </c>
      <c r="J126" s="54" t="s">
        <v>751</v>
      </c>
      <c r="K126" s="54" t="s">
        <v>751</v>
      </c>
      <c r="L126" s="54" t="s">
        <v>751</v>
      </c>
      <c r="M126" s="18" t="s">
        <v>600</v>
      </c>
      <c r="N126" s="32">
        <v>5</v>
      </c>
      <c r="O126" s="19" t="s">
        <v>5</v>
      </c>
      <c r="P126" s="34">
        <v>3.78</v>
      </c>
      <c r="Q126" s="125">
        <v>154</v>
      </c>
      <c r="R126" s="32">
        <f>(Q126-20)/25*26</f>
        <v>139.36000000000001</v>
      </c>
      <c r="S126" s="32">
        <f>(Q126-20)/20*26</f>
        <v>174.20000000000002</v>
      </c>
      <c r="T126" s="18">
        <f>(Q126-20)/25</f>
        <v>5.36</v>
      </c>
      <c r="U126" s="18">
        <f>(Q126-20)/20</f>
        <v>6.7</v>
      </c>
      <c r="V126" s="18">
        <f>T126-P126</f>
        <v>1.5800000000000005</v>
      </c>
      <c r="W126" s="18">
        <f>U126-P126</f>
        <v>2.9200000000000004</v>
      </c>
      <c r="X126" s="18">
        <f>(V126+W126)/2</f>
        <v>2.2500000000000004</v>
      </c>
      <c r="Y126" s="52" t="s">
        <v>684</v>
      </c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</row>
    <row r="127" spans="1:87" x14ac:dyDescent="0.25">
      <c r="A127" s="16" t="s">
        <v>354</v>
      </c>
      <c r="B127" s="30">
        <v>40.752377639999999</v>
      </c>
      <c r="C127" s="30">
        <v>-77.211817830000001</v>
      </c>
      <c r="D127" s="32">
        <v>86</v>
      </c>
      <c r="E127" s="2" t="s">
        <v>711</v>
      </c>
      <c r="F127" s="2" t="s">
        <v>811</v>
      </c>
      <c r="G127" s="2" t="s">
        <v>746</v>
      </c>
      <c r="H127" s="39" t="s">
        <v>255</v>
      </c>
      <c r="I127" s="18">
        <v>-102.1</v>
      </c>
      <c r="J127" s="32">
        <v>10</v>
      </c>
      <c r="K127" s="39" t="s">
        <v>5</v>
      </c>
      <c r="L127" s="18">
        <v>0</v>
      </c>
      <c r="M127" s="54" t="s">
        <v>751</v>
      </c>
      <c r="N127" s="54" t="s">
        <v>751</v>
      </c>
      <c r="O127" s="54" t="s">
        <v>751</v>
      </c>
      <c r="P127" s="34">
        <v>3.61</v>
      </c>
      <c r="Q127" s="125">
        <v>-102.1</v>
      </c>
      <c r="R127" s="32">
        <v>104</v>
      </c>
      <c r="S127" s="32">
        <v>123</v>
      </c>
      <c r="T127" s="18">
        <v>4</v>
      </c>
      <c r="U127" s="18">
        <v>4.7307692307692308</v>
      </c>
      <c r="V127" s="18">
        <v>0.39000000000000012</v>
      </c>
      <c r="W127" s="18">
        <v>1.0900000000000003</v>
      </c>
      <c r="X127" s="18">
        <v>0.74000000000000021</v>
      </c>
      <c r="Y127" s="52" t="s">
        <v>684</v>
      </c>
    </row>
    <row r="128" spans="1:87" s="2" customFormat="1" x14ac:dyDescent="0.2">
      <c r="A128" s="16" t="s">
        <v>355</v>
      </c>
      <c r="B128" s="30">
        <v>40.791046430000002</v>
      </c>
      <c r="C128" s="30">
        <v>-77.205386450000006</v>
      </c>
      <c r="D128" s="32">
        <v>82</v>
      </c>
      <c r="E128" s="2" t="s">
        <v>711</v>
      </c>
      <c r="F128" s="2" t="s">
        <v>811</v>
      </c>
      <c r="G128" s="2" t="s">
        <v>747</v>
      </c>
      <c r="H128" s="39" t="s">
        <v>255</v>
      </c>
      <c r="I128" s="18">
        <v>-99.9</v>
      </c>
      <c r="J128" s="32">
        <v>6</v>
      </c>
      <c r="K128" s="39" t="s">
        <v>5</v>
      </c>
      <c r="L128" s="18">
        <v>0</v>
      </c>
      <c r="M128" s="54" t="s">
        <v>751</v>
      </c>
      <c r="N128" s="54" t="s">
        <v>751</v>
      </c>
      <c r="O128" s="54" t="s">
        <v>751</v>
      </c>
      <c r="P128" s="34">
        <v>3.47</v>
      </c>
      <c r="Q128" s="125">
        <v>-99.9</v>
      </c>
      <c r="R128" s="32">
        <v>93</v>
      </c>
      <c r="S128" s="32">
        <v>109</v>
      </c>
      <c r="T128" s="18">
        <v>3.5769230769230771</v>
      </c>
      <c r="U128" s="18">
        <v>4.1923076923076925</v>
      </c>
      <c r="V128" s="18">
        <v>0.12999999999999989</v>
      </c>
      <c r="W128" s="18">
        <v>0.73</v>
      </c>
      <c r="X128" s="18">
        <v>0.42999999999999994</v>
      </c>
      <c r="Y128" s="52" t="s">
        <v>684</v>
      </c>
    </row>
    <row r="129" spans="1:87" s="2" customFormat="1" x14ac:dyDescent="0.2">
      <c r="A129" s="16" t="s">
        <v>356</v>
      </c>
      <c r="B129" s="30">
        <v>40.791046430000002</v>
      </c>
      <c r="C129" s="30">
        <v>-77.205386450000006</v>
      </c>
      <c r="D129" s="32">
        <v>82</v>
      </c>
      <c r="E129" s="2" t="s">
        <v>711</v>
      </c>
      <c r="F129" s="2" t="s">
        <v>691</v>
      </c>
      <c r="G129" s="2" t="s">
        <v>746</v>
      </c>
      <c r="H129" s="19" t="s">
        <v>254</v>
      </c>
      <c r="I129" s="54" t="s">
        <v>751</v>
      </c>
      <c r="J129" s="54" t="s">
        <v>751</v>
      </c>
      <c r="K129" s="54" t="s">
        <v>751</v>
      </c>
      <c r="L129" s="54" t="s">
        <v>751</v>
      </c>
      <c r="M129" s="18" t="s">
        <v>357</v>
      </c>
      <c r="N129" s="32">
        <v>7</v>
      </c>
      <c r="O129" s="19" t="s">
        <v>5</v>
      </c>
      <c r="P129" s="34">
        <v>3.47</v>
      </c>
      <c r="Q129" s="125">
        <v>201</v>
      </c>
      <c r="R129" s="32">
        <f>(Q129-20)/25*26</f>
        <v>188.24</v>
      </c>
      <c r="S129" s="32">
        <f>(Q129-20)/20*26</f>
        <v>235.3</v>
      </c>
      <c r="T129" s="18">
        <f>(Q129-20)/25</f>
        <v>7.24</v>
      </c>
      <c r="U129" s="18">
        <f>(Q129-20)/20</f>
        <v>9.0500000000000007</v>
      </c>
      <c r="V129" s="18">
        <f>T129-P129</f>
        <v>3.77</v>
      </c>
      <c r="W129" s="18">
        <f>U129-P129</f>
        <v>5.58</v>
      </c>
      <c r="X129" s="18">
        <f>(V129+W129)/2</f>
        <v>4.6749999999999998</v>
      </c>
      <c r="Y129" s="52" t="s">
        <v>684</v>
      </c>
    </row>
    <row r="130" spans="1:87" s="2" customFormat="1" ht="20.100000000000001" customHeight="1" x14ac:dyDescent="0.2">
      <c r="A130" s="16" t="s">
        <v>602</v>
      </c>
      <c r="B130" s="30">
        <v>40.647662240000002</v>
      </c>
      <c r="C130" s="30">
        <v>-76.965168149999997</v>
      </c>
      <c r="D130" s="32">
        <v>91</v>
      </c>
      <c r="E130" s="2" t="s">
        <v>711</v>
      </c>
      <c r="F130" s="2" t="s">
        <v>811</v>
      </c>
      <c r="G130" s="2" t="s">
        <v>746</v>
      </c>
      <c r="H130" s="19" t="s">
        <v>254</v>
      </c>
      <c r="I130" s="54" t="s">
        <v>751</v>
      </c>
      <c r="J130" s="54" t="s">
        <v>751</v>
      </c>
      <c r="K130" s="54" t="s">
        <v>751</v>
      </c>
      <c r="L130" s="54" t="s">
        <v>751</v>
      </c>
      <c r="M130" s="18" t="s">
        <v>603</v>
      </c>
      <c r="N130" s="32">
        <v>5</v>
      </c>
      <c r="O130" s="19" t="s">
        <v>3</v>
      </c>
      <c r="P130" s="34">
        <v>3.7</v>
      </c>
      <c r="Q130" s="125">
        <v>194.5</v>
      </c>
      <c r="R130" s="32">
        <f>(Q130-20)/25*26</f>
        <v>181.48000000000002</v>
      </c>
      <c r="S130" s="32">
        <f>(Q130-20)/20*26</f>
        <v>226.85</v>
      </c>
      <c r="T130" s="18">
        <f>(Q130-20)/25</f>
        <v>6.98</v>
      </c>
      <c r="U130" s="18">
        <f>(Q130-20)/20</f>
        <v>8.7249999999999996</v>
      </c>
      <c r="V130" s="18">
        <f>T130-P130</f>
        <v>3.2800000000000002</v>
      </c>
      <c r="W130" s="18">
        <f>U130-P130</f>
        <v>5.0249999999999995</v>
      </c>
      <c r="X130" s="18">
        <f>(V130+W130)/2</f>
        <v>4.1524999999999999</v>
      </c>
      <c r="Y130" s="52" t="s">
        <v>684</v>
      </c>
    </row>
    <row r="131" spans="1:87" s="2" customFormat="1" x14ac:dyDescent="0.25">
      <c r="A131" s="16" t="s">
        <v>511</v>
      </c>
      <c r="B131" s="30">
        <v>40.802800529999999</v>
      </c>
      <c r="C131" s="30">
        <v>-77.024458490000001</v>
      </c>
      <c r="D131" s="32">
        <v>85</v>
      </c>
      <c r="E131" s="2" t="s">
        <v>711</v>
      </c>
      <c r="F131" s="2" t="s">
        <v>811</v>
      </c>
      <c r="G131" s="2" t="s">
        <v>746</v>
      </c>
      <c r="H131" s="19" t="s">
        <v>254</v>
      </c>
      <c r="I131" s="54" t="s">
        <v>751</v>
      </c>
      <c r="J131" s="54" t="s">
        <v>751</v>
      </c>
      <c r="K131" s="54" t="s">
        <v>751</v>
      </c>
      <c r="L131" s="54" t="s">
        <v>751</v>
      </c>
      <c r="M131" s="18" t="s">
        <v>512</v>
      </c>
      <c r="N131" s="19">
        <v>2</v>
      </c>
      <c r="O131" s="19" t="s">
        <v>3</v>
      </c>
      <c r="P131" s="34">
        <v>3.58</v>
      </c>
      <c r="Q131" s="125">
        <v>223.4</v>
      </c>
      <c r="R131" s="32">
        <f>(Q131-20)/25*26</f>
        <v>211.53600000000003</v>
      </c>
      <c r="S131" s="32">
        <f>(Q131-20)/20*26</f>
        <v>264.42</v>
      </c>
      <c r="T131" s="18">
        <f>(Q131-20)/25</f>
        <v>8.136000000000001</v>
      </c>
      <c r="U131" s="18">
        <f>(Q131-20)/20</f>
        <v>10.17</v>
      </c>
      <c r="V131" s="18">
        <f>T131-P131</f>
        <v>4.5560000000000009</v>
      </c>
      <c r="W131" s="18">
        <f>U131-P131</f>
        <v>6.59</v>
      </c>
      <c r="X131" s="18">
        <f>(V131+W131)/2</f>
        <v>5.5730000000000004</v>
      </c>
      <c r="Y131" s="52" t="s">
        <v>684</v>
      </c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</row>
    <row r="132" spans="1:87" s="2" customFormat="1" x14ac:dyDescent="0.25">
      <c r="A132" s="16" t="s">
        <v>513</v>
      </c>
      <c r="B132" s="30">
        <v>40.792718800000003</v>
      </c>
      <c r="C132" s="30">
        <v>-77.115555799999996</v>
      </c>
      <c r="D132" s="32">
        <v>83</v>
      </c>
      <c r="E132" s="2" t="s">
        <v>711</v>
      </c>
      <c r="F132" s="2" t="s">
        <v>691</v>
      </c>
      <c r="G132" s="2" t="s">
        <v>746</v>
      </c>
      <c r="H132" s="19" t="s">
        <v>254</v>
      </c>
      <c r="I132" s="54" t="s">
        <v>751</v>
      </c>
      <c r="J132" s="54" t="s">
        <v>751</v>
      </c>
      <c r="K132" s="54" t="s">
        <v>751</v>
      </c>
      <c r="L132" s="54" t="s">
        <v>751</v>
      </c>
      <c r="M132" s="18" t="s">
        <v>514</v>
      </c>
      <c r="N132" s="32">
        <v>6</v>
      </c>
      <c r="O132" s="19" t="s">
        <v>3</v>
      </c>
      <c r="P132" s="34">
        <v>3.55</v>
      </c>
      <c r="Q132" s="125">
        <v>212</v>
      </c>
      <c r="R132" s="32">
        <f>(Q132-20)/25*26</f>
        <v>199.68</v>
      </c>
      <c r="S132" s="32">
        <f>(Q132-20)/20*26</f>
        <v>249.6</v>
      </c>
      <c r="T132" s="18">
        <f>(Q132-20)/25</f>
        <v>7.68</v>
      </c>
      <c r="U132" s="18">
        <f>(Q132-20)/20</f>
        <v>9.6</v>
      </c>
      <c r="V132" s="18">
        <f>T132-P132</f>
        <v>4.13</v>
      </c>
      <c r="W132" s="18">
        <f>U132-P132</f>
        <v>6.05</v>
      </c>
      <c r="X132" s="18">
        <f>(V132+W132)/2</f>
        <v>5.09</v>
      </c>
      <c r="Y132" s="52" t="s">
        <v>684</v>
      </c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</row>
    <row r="133" spans="1:87" s="2" customFormat="1" x14ac:dyDescent="0.25">
      <c r="A133" s="16" t="s">
        <v>606</v>
      </c>
      <c r="B133" s="30">
        <v>40.538113879999997</v>
      </c>
      <c r="C133" s="30">
        <v>-77.152292340000002</v>
      </c>
      <c r="D133" s="32">
        <v>94</v>
      </c>
      <c r="E133" s="2" t="s">
        <v>711</v>
      </c>
      <c r="F133" s="2" t="s">
        <v>818</v>
      </c>
      <c r="G133" s="2" t="s">
        <v>746</v>
      </c>
      <c r="H133" s="19" t="s">
        <v>254</v>
      </c>
      <c r="I133" s="54" t="s">
        <v>751</v>
      </c>
      <c r="J133" s="54" t="s">
        <v>751</v>
      </c>
      <c r="K133" s="54" t="s">
        <v>751</v>
      </c>
      <c r="L133" s="54" t="s">
        <v>751</v>
      </c>
      <c r="M133" s="18">
        <v>165.5</v>
      </c>
      <c r="N133" s="32">
        <v>7</v>
      </c>
      <c r="O133" s="19" t="s">
        <v>5</v>
      </c>
      <c r="P133" s="34">
        <v>4.08</v>
      </c>
      <c r="Q133" s="125">
        <v>165.5</v>
      </c>
      <c r="R133" s="32">
        <f>(Q133-20)/25*26</f>
        <v>151.32</v>
      </c>
      <c r="S133" s="32">
        <f>(Q133-20)/20*26</f>
        <v>189.15</v>
      </c>
      <c r="T133" s="18">
        <f>(Q133-20)/25</f>
        <v>5.82</v>
      </c>
      <c r="U133" s="18">
        <f>(Q133-20)/20</f>
        <v>7.2750000000000004</v>
      </c>
      <c r="V133" s="18">
        <f>T133-P133</f>
        <v>1.7400000000000002</v>
      </c>
      <c r="W133" s="18">
        <f>U133-P133</f>
        <v>3.1950000000000003</v>
      </c>
      <c r="X133" s="18">
        <f>(V133+W133)/2</f>
        <v>2.4675000000000002</v>
      </c>
      <c r="Y133" s="52" t="s">
        <v>684</v>
      </c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</row>
    <row r="134" spans="1:87" s="2" customFormat="1" x14ac:dyDescent="0.25">
      <c r="A134" s="16" t="s">
        <v>519</v>
      </c>
      <c r="B134" s="30">
        <v>40.71823277</v>
      </c>
      <c r="C134" s="30">
        <v>-77.001208390000002</v>
      </c>
      <c r="D134" s="32">
        <v>88</v>
      </c>
      <c r="E134" s="2" t="s">
        <v>711</v>
      </c>
      <c r="F134" s="2" t="s">
        <v>817</v>
      </c>
      <c r="G134" s="2" t="s">
        <v>746</v>
      </c>
      <c r="H134" s="19" t="s">
        <v>255</v>
      </c>
      <c r="I134" s="18">
        <v>-96.1</v>
      </c>
      <c r="J134" s="32">
        <v>6</v>
      </c>
      <c r="K134" s="19" t="s">
        <v>3</v>
      </c>
      <c r="L134" s="18">
        <v>0</v>
      </c>
      <c r="M134" s="54" t="s">
        <v>751</v>
      </c>
      <c r="N134" s="54" t="s">
        <v>751</v>
      </c>
      <c r="O134" s="54" t="s">
        <v>751</v>
      </c>
      <c r="P134" s="34">
        <v>3.73</v>
      </c>
      <c r="Q134" s="125">
        <v>-96.1</v>
      </c>
      <c r="R134" s="32">
        <v>77</v>
      </c>
      <c r="S134" s="32">
        <v>82</v>
      </c>
      <c r="T134" s="18">
        <v>2.9615384615384617</v>
      </c>
      <c r="U134" s="18">
        <v>3.1538461538461537</v>
      </c>
      <c r="V134" s="18">
        <v>-0.73</v>
      </c>
      <c r="W134" s="18">
        <v>-0.5299999999999998</v>
      </c>
      <c r="X134" s="18">
        <v>-0.62999999999999989</v>
      </c>
      <c r="Y134" s="52" t="s">
        <v>684</v>
      </c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</row>
    <row r="135" spans="1:87" s="2" customFormat="1" x14ac:dyDescent="0.25">
      <c r="A135" s="16" t="s">
        <v>615</v>
      </c>
      <c r="B135" s="30">
        <v>40.314403499999997</v>
      </c>
      <c r="C135" s="30">
        <v>-77.00046845</v>
      </c>
      <c r="D135" s="32">
        <v>98</v>
      </c>
      <c r="E135" s="2" t="s">
        <v>711</v>
      </c>
      <c r="F135" s="2" t="s">
        <v>817</v>
      </c>
      <c r="G135" s="2" t="s">
        <v>746</v>
      </c>
      <c r="H135" s="19" t="s">
        <v>255</v>
      </c>
      <c r="I135" s="18">
        <v>-136.5</v>
      </c>
      <c r="J135" s="32">
        <v>9</v>
      </c>
      <c r="K135" s="19" t="s">
        <v>5</v>
      </c>
      <c r="L135" s="18">
        <v>0</v>
      </c>
      <c r="M135" s="54" t="s">
        <v>751</v>
      </c>
      <c r="N135" s="54" t="s">
        <v>751</v>
      </c>
      <c r="O135" s="54" t="s">
        <v>751</v>
      </c>
      <c r="P135" s="34">
        <v>4.8600000000000003</v>
      </c>
      <c r="Q135" s="125">
        <v>-136.5</v>
      </c>
      <c r="R135" s="32" t="s">
        <v>691</v>
      </c>
      <c r="S135" s="32">
        <v>366</v>
      </c>
      <c r="T135" s="32" t="s">
        <v>691</v>
      </c>
      <c r="U135" s="18">
        <v>14.1</v>
      </c>
      <c r="V135" s="32" t="s">
        <v>691</v>
      </c>
      <c r="W135" s="18">
        <v>9.1999999999999993</v>
      </c>
      <c r="X135" s="32" t="s">
        <v>691</v>
      </c>
      <c r="Y135" s="52" t="s">
        <v>684</v>
      </c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</row>
    <row r="136" spans="1:87" s="2" customFormat="1" x14ac:dyDescent="0.25">
      <c r="A136" s="16" t="s">
        <v>616</v>
      </c>
      <c r="B136" s="30">
        <v>40.544183830000001</v>
      </c>
      <c r="C136" s="30">
        <v>-77.157148340000006</v>
      </c>
      <c r="D136" s="32">
        <v>93</v>
      </c>
      <c r="E136" s="2" t="s">
        <v>712</v>
      </c>
      <c r="F136" s="2" t="s">
        <v>813</v>
      </c>
      <c r="G136" s="2" t="s">
        <v>746</v>
      </c>
      <c r="H136" s="19" t="s">
        <v>255</v>
      </c>
      <c r="I136" s="18">
        <v>-101.5</v>
      </c>
      <c r="J136" s="32">
        <v>26</v>
      </c>
      <c r="K136" s="19" t="s">
        <v>3</v>
      </c>
      <c r="L136" s="18">
        <v>0</v>
      </c>
      <c r="M136" s="54" t="s">
        <v>751</v>
      </c>
      <c r="N136" s="54" t="s">
        <v>751</v>
      </c>
      <c r="O136" s="54" t="s">
        <v>751</v>
      </c>
      <c r="P136" s="34">
        <v>4.28</v>
      </c>
      <c r="Q136" s="125">
        <v>-101.5</v>
      </c>
      <c r="R136" s="32">
        <v>100</v>
      </c>
      <c r="S136" s="32">
        <v>118</v>
      </c>
      <c r="T136" s="18">
        <v>3.8461538461538463</v>
      </c>
      <c r="U136" s="18">
        <v>4.5384615384615383</v>
      </c>
      <c r="V136" s="18">
        <v>-0.48000000000000043</v>
      </c>
      <c r="W136" s="18">
        <v>0.21999999999999975</v>
      </c>
      <c r="X136" s="18">
        <v>-0.13000000000000034</v>
      </c>
      <c r="Y136" s="52" t="s">
        <v>684</v>
      </c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</row>
    <row r="137" spans="1:87" x14ac:dyDescent="0.25">
      <c r="A137" s="16" t="s">
        <v>524</v>
      </c>
      <c r="B137" s="30">
        <v>40.725820509999998</v>
      </c>
      <c r="C137" s="30">
        <v>-77.018131780000004</v>
      </c>
      <c r="D137" s="32">
        <v>87</v>
      </c>
      <c r="E137" s="2" t="s">
        <v>713</v>
      </c>
      <c r="F137" s="2" t="s">
        <v>817</v>
      </c>
      <c r="G137" s="2" t="s">
        <v>746</v>
      </c>
      <c r="H137" s="19" t="s">
        <v>254</v>
      </c>
      <c r="I137" s="54" t="s">
        <v>751</v>
      </c>
      <c r="J137" s="54" t="s">
        <v>751</v>
      </c>
      <c r="K137" s="54" t="s">
        <v>751</v>
      </c>
      <c r="L137" s="54" t="s">
        <v>751</v>
      </c>
      <c r="M137" s="18" t="s">
        <v>525</v>
      </c>
      <c r="N137" s="19">
        <v>2</v>
      </c>
      <c r="O137" s="19" t="s">
        <v>3</v>
      </c>
      <c r="P137" s="34">
        <v>4.28</v>
      </c>
      <c r="Q137" s="125">
        <v>198.9</v>
      </c>
      <c r="R137" s="32">
        <f t="shared" ref="R137:R145" si="21">(Q137-20)/25*26</f>
        <v>186.05600000000001</v>
      </c>
      <c r="S137" s="32">
        <f t="shared" ref="S137:S145" si="22">(Q137-20)/20*26</f>
        <v>232.57</v>
      </c>
      <c r="T137" s="18">
        <f t="shared" ref="T137:T145" si="23">(Q137-20)/25</f>
        <v>7.1560000000000006</v>
      </c>
      <c r="U137" s="18">
        <f t="shared" ref="U137:U145" si="24">(Q137-20)/20</f>
        <v>8.9450000000000003</v>
      </c>
      <c r="V137" s="18">
        <f t="shared" ref="V137:V147" si="25">T137-P137</f>
        <v>2.8760000000000003</v>
      </c>
      <c r="W137" s="18">
        <f t="shared" ref="W137:W147" si="26">U137-P137</f>
        <v>4.665</v>
      </c>
      <c r="X137" s="18">
        <f t="shared" ref="X137:X147" si="27">(V137+W137)/2</f>
        <v>3.7705000000000002</v>
      </c>
      <c r="Y137" s="52" t="s">
        <v>684</v>
      </c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</row>
    <row r="138" spans="1:87" x14ac:dyDescent="0.25">
      <c r="A138" s="16" t="s">
        <v>547</v>
      </c>
      <c r="B138" s="30">
        <v>40.902017960000002</v>
      </c>
      <c r="C138" s="30">
        <v>-77.083450859999999</v>
      </c>
      <c r="D138" s="32">
        <v>78</v>
      </c>
      <c r="E138" s="2" t="s">
        <v>714</v>
      </c>
      <c r="F138" s="2" t="s">
        <v>817</v>
      </c>
      <c r="G138" s="2" t="s">
        <v>747</v>
      </c>
      <c r="H138" s="19" t="s">
        <v>254</v>
      </c>
      <c r="I138" s="54" t="s">
        <v>751</v>
      </c>
      <c r="J138" s="54" t="s">
        <v>751</v>
      </c>
      <c r="K138" s="54" t="s">
        <v>751</v>
      </c>
      <c r="L138" s="54" t="s">
        <v>751</v>
      </c>
      <c r="M138" s="18" t="s">
        <v>548</v>
      </c>
      <c r="N138" s="32">
        <v>9</v>
      </c>
      <c r="O138" s="19" t="s">
        <v>4</v>
      </c>
      <c r="P138" s="34">
        <v>4.3</v>
      </c>
      <c r="Q138" s="125">
        <v>164.4</v>
      </c>
      <c r="R138" s="32">
        <f t="shared" si="21"/>
        <v>150.17599999999999</v>
      </c>
      <c r="S138" s="32">
        <f t="shared" si="22"/>
        <v>187.72000000000003</v>
      </c>
      <c r="T138" s="18">
        <f t="shared" si="23"/>
        <v>5.7759999999999998</v>
      </c>
      <c r="U138" s="18">
        <f t="shared" si="24"/>
        <v>7.2200000000000006</v>
      </c>
      <c r="V138" s="18">
        <f t="shared" si="25"/>
        <v>1.476</v>
      </c>
      <c r="W138" s="18">
        <f t="shared" si="26"/>
        <v>2.9200000000000008</v>
      </c>
      <c r="X138" s="18">
        <f t="shared" si="27"/>
        <v>2.1980000000000004</v>
      </c>
      <c r="Y138" s="52" t="s">
        <v>684</v>
      </c>
    </row>
    <row r="139" spans="1:87" x14ac:dyDescent="0.25">
      <c r="A139" s="16" t="s">
        <v>441</v>
      </c>
      <c r="B139" s="30">
        <v>40.981140289999999</v>
      </c>
      <c r="C139" s="30">
        <v>-77.183983420000004</v>
      </c>
      <c r="D139" s="32">
        <v>76</v>
      </c>
      <c r="E139" s="2" t="s">
        <v>718</v>
      </c>
      <c r="F139" s="2" t="s">
        <v>818</v>
      </c>
      <c r="G139" s="2" t="s">
        <v>746</v>
      </c>
      <c r="H139" s="39" t="s">
        <v>254</v>
      </c>
      <c r="I139" s="54" t="s">
        <v>751</v>
      </c>
      <c r="J139" s="54" t="s">
        <v>751</v>
      </c>
      <c r="K139" s="54" t="s">
        <v>751</v>
      </c>
      <c r="L139" s="54" t="s">
        <v>751</v>
      </c>
      <c r="M139" s="18" t="s">
        <v>442</v>
      </c>
      <c r="N139" s="32">
        <v>8</v>
      </c>
      <c r="O139" s="18" t="s">
        <v>5</v>
      </c>
      <c r="P139" s="34">
        <v>4.46</v>
      </c>
      <c r="Q139" s="125">
        <v>131</v>
      </c>
      <c r="R139" s="32">
        <f t="shared" si="21"/>
        <v>115.44000000000001</v>
      </c>
      <c r="S139" s="32">
        <f t="shared" si="22"/>
        <v>144.29999999999998</v>
      </c>
      <c r="T139" s="18">
        <f t="shared" si="23"/>
        <v>4.4400000000000004</v>
      </c>
      <c r="U139" s="18">
        <f t="shared" si="24"/>
        <v>5.55</v>
      </c>
      <c r="V139" s="18">
        <f t="shared" si="25"/>
        <v>-1.9999999999999574E-2</v>
      </c>
      <c r="W139" s="18">
        <f t="shared" si="26"/>
        <v>1.0899999999999999</v>
      </c>
      <c r="X139" s="18">
        <f t="shared" si="27"/>
        <v>0.53500000000000014</v>
      </c>
      <c r="Y139" s="52" t="s">
        <v>684</v>
      </c>
    </row>
    <row r="140" spans="1:87" x14ac:dyDescent="0.25">
      <c r="A140" s="16" t="s">
        <v>562</v>
      </c>
      <c r="B140" s="30">
        <v>40.83444214</v>
      </c>
      <c r="C140" s="30">
        <v>-77.323432170000004</v>
      </c>
      <c r="D140" s="32">
        <v>80</v>
      </c>
      <c r="E140" s="2" t="s">
        <v>718</v>
      </c>
      <c r="F140" s="2" t="s">
        <v>811</v>
      </c>
      <c r="G140" s="2" t="s">
        <v>746</v>
      </c>
      <c r="H140" s="19" t="s">
        <v>254</v>
      </c>
      <c r="I140" s="54" t="s">
        <v>751</v>
      </c>
      <c r="J140" s="54" t="s">
        <v>751</v>
      </c>
      <c r="K140" s="54" t="s">
        <v>751</v>
      </c>
      <c r="L140" s="54" t="s">
        <v>751</v>
      </c>
      <c r="M140" s="18">
        <v>146.5</v>
      </c>
      <c r="N140" s="19">
        <v>4</v>
      </c>
      <c r="O140" s="19" t="s">
        <v>5</v>
      </c>
      <c r="P140" s="34">
        <v>4.58</v>
      </c>
      <c r="Q140" s="125">
        <v>146.5</v>
      </c>
      <c r="R140" s="32">
        <f t="shared" si="21"/>
        <v>131.56</v>
      </c>
      <c r="S140" s="32">
        <f t="shared" si="22"/>
        <v>164.45000000000002</v>
      </c>
      <c r="T140" s="18">
        <f t="shared" si="23"/>
        <v>5.0599999999999996</v>
      </c>
      <c r="U140" s="18">
        <f t="shared" si="24"/>
        <v>6.3250000000000002</v>
      </c>
      <c r="V140" s="18">
        <f t="shared" si="25"/>
        <v>0.47999999999999954</v>
      </c>
      <c r="W140" s="18">
        <f t="shared" si="26"/>
        <v>1.7450000000000001</v>
      </c>
      <c r="X140" s="18">
        <f t="shared" si="27"/>
        <v>1.1124999999999998</v>
      </c>
      <c r="Y140" s="52" t="s">
        <v>684</v>
      </c>
    </row>
    <row r="141" spans="1:87" x14ac:dyDescent="0.25">
      <c r="A141" s="16" t="s">
        <v>563</v>
      </c>
      <c r="B141" s="30">
        <v>40.81297283</v>
      </c>
      <c r="C141" s="30">
        <v>-77.268322060000003</v>
      </c>
      <c r="D141" s="32">
        <v>81</v>
      </c>
      <c r="E141" s="2" t="s">
        <v>718</v>
      </c>
      <c r="F141" s="2" t="s">
        <v>813</v>
      </c>
      <c r="G141" s="2" t="s">
        <v>746</v>
      </c>
      <c r="H141" s="19" t="s">
        <v>254</v>
      </c>
      <c r="I141" s="54" t="s">
        <v>751</v>
      </c>
      <c r="J141" s="54" t="s">
        <v>751</v>
      </c>
      <c r="K141" s="54" t="s">
        <v>751</v>
      </c>
      <c r="L141" s="54" t="s">
        <v>751</v>
      </c>
      <c r="M141" s="18">
        <v>186.5</v>
      </c>
      <c r="N141" s="19">
        <v>5</v>
      </c>
      <c r="O141" s="19" t="s">
        <v>3</v>
      </c>
      <c r="P141" s="34">
        <v>4.58</v>
      </c>
      <c r="Q141" s="125">
        <v>186.5</v>
      </c>
      <c r="R141" s="32">
        <f t="shared" si="21"/>
        <v>173.16</v>
      </c>
      <c r="S141" s="32">
        <f t="shared" si="22"/>
        <v>216.45</v>
      </c>
      <c r="T141" s="18">
        <f t="shared" si="23"/>
        <v>6.66</v>
      </c>
      <c r="U141" s="18">
        <f t="shared" si="24"/>
        <v>8.3249999999999993</v>
      </c>
      <c r="V141" s="18">
        <f t="shared" si="25"/>
        <v>2.08</v>
      </c>
      <c r="W141" s="18">
        <f t="shared" si="26"/>
        <v>3.7449999999999992</v>
      </c>
      <c r="X141" s="18">
        <f t="shared" si="27"/>
        <v>2.9124999999999996</v>
      </c>
      <c r="Y141" s="52" t="s">
        <v>684</v>
      </c>
    </row>
    <row r="142" spans="1:87" s="3" customFormat="1" ht="14.1" customHeight="1" x14ac:dyDescent="0.25">
      <c r="A142" s="16" t="s">
        <v>443</v>
      </c>
      <c r="B142" s="30">
        <v>41.096176409999998</v>
      </c>
      <c r="C142" s="30">
        <v>-77.122873530000007</v>
      </c>
      <c r="D142" s="32">
        <v>73</v>
      </c>
      <c r="E142" s="2" t="s">
        <v>718</v>
      </c>
      <c r="F142" s="2" t="s">
        <v>816</v>
      </c>
      <c r="G142" s="2" t="s">
        <v>746</v>
      </c>
      <c r="H142" s="39" t="s">
        <v>254</v>
      </c>
      <c r="I142" s="54" t="s">
        <v>751</v>
      </c>
      <c r="J142" s="54" t="s">
        <v>751</v>
      </c>
      <c r="K142" s="54" t="s">
        <v>751</v>
      </c>
      <c r="L142" s="54" t="s">
        <v>751</v>
      </c>
      <c r="M142" s="18">
        <v>149</v>
      </c>
      <c r="N142" s="19">
        <v>5</v>
      </c>
      <c r="O142" s="19" t="s">
        <v>5</v>
      </c>
      <c r="P142" s="34">
        <v>4.3899999999999997</v>
      </c>
      <c r="Q142" s="125">
        <v>149</v>
      </c>
      <c r="R142" s="32">
        <f t="shared" si="21"/>
        <v>134.16</v>
      </c>
      <c r="S142" s="32">
        <f t="shared" si="22"/>
        <v>167.70000000000002</v>
      </c>
      <c r="T142" s="18">
        <f t="shared" si="23"/>
        <v>5.16</v>
      </c>
      <c r="U142" s="18">
        <f t="shared" si="24"/>
        <v>6.45</v>
      </c>
      <c r="V142" s="18">
        <f t="shared" si="25"/>
        <v>0.77000000000000046</v>
      </c>
      <c r="W142" s="18">
        <f t="shared" si="26"/>
        <v>2.0600000000000005</v>
      </c>
      <c r="X142" s="18">
        <f t="shared" si="27"/>
        <v>1.4150000000000005</v>
      </c>
      <c r="Y142" s="52" t="s">
        <v>684</v>
      </c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</row>
    <row r="143" spans="1:87" s="28" customFormat="1" ht="15.95" customHeight="1" x14ac:dyDescent="0.25">
      <c r="A143" s="16" t="s">
        <v>444</v>
      </c>
      <c r="B143" s="30">
        <v>41.096176409999998</v>
      </c>
      <c r="C143" s="30">
        <v>-77.122873530000007</v>
      </c>
      <c r="D143" s="32">
        <v>73</v>
      </c>
      <c r="E143" s="2" t="s">
        <v>718</v>
      </c>
      <c r="F143" s="2" t="s">
        <v>811</v>
      </c>
      <c r="G143" s="2" t="s">
        <v>746</v>
      </c>
      <c r="H143" s="39" t="s">
        <v>254</v>
      </c>
      <c r="I143" s="54" t="s">
        <v>751</v>
      </c>
      <c r="J143" s="54" t="s">
        <v>751</v>
      </c>
      <c r="K143" s="54" t="s">
        <v>751</v>
      </c>
      <c r="L143" s="54" t="s">
        <v>751</v>
      </c>
      <c r="M143" s="18">
        <v>118</v>
      </c>
      <c r="N143" s="19">
        <v>6</v>
      </c>
      <c r="O143" s="19" t="s">
        <v>5</v>
      </c>
      <c r="P143" s="34">
        <v>4.3899999999999997</v>
      </c>
      <c r="Q143" s="125">
        <v>118</v>
      </c>
      <c r="R143" s="32">
        <f t="shared" si="21"/>
        <v>101.92</v>
      </c>
      <c r="S143" s="32">
        <f t="shared" si="22"/>
        <v>127.4</v>
      </c>
      <c r="T143" s="18">
        <f t="shared" si="23"/>
        <v>3.92</v>
      </c>
      <c r="U143" s="18">
        <f t="shared" si="24"/>
        <v>4.9000000000000004</v>
      </c>
      <c r="V143" s="18">
        <f t="shared" si="25"/>
        <v>-0.46999999999999975</v>
      </c>
      <c r="W143" s="18">
        <f t="shared" si="26"/>
        <v>0.51000000000000068</v>
      </c>
      <c r="X143" s="18">
        <f t="shared" si="27"/>
        <v>2.0000000000000462E-2</v>
      </c>
      <c r="Y143" s="52" t="s">
        <v>684</v>
      </c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</row>
    <row r="144" spans="1:87" x14ac:dyDescent="0.25">
      <c r="A144" s="16" t="s">
        <v>566</v>
      </c>
      <c r="B144" s="30">
        <v>40.84598587</v>
      </c>
      <c r="C144" s="30">
        <v>-77.184032139999999</v>
      </c>
      <c r="D144" s="32">
        <v>79</v>
      </c>
      <c r="E144" s="2" t="s">
        <v>719</v>
      </c>
      <c r="F144" s="2" t="s">
        <v>812</v>
      </c>
      <c r="G144" s="2" t="s">
        <v>746</v>
      </c>
      <c r="H144" s="19" t="s">
        <v>254</v>
      </c>
      <c r="I144" s="54" t="s">
        <v>751</v>
      </c>
      <c r="J144" s="54" t="s">
        <v>751</v>
      </c>
      <c r="K144" s="54" t="s">
        <v>751</v>
      </c>
      <c r="L144" s="54" t="s">
        <v>751</v>
      </c>
      <c r="M144" s="18" t="s">
        <v>567</v>
      </c>
      <c r="N144" s="32">
        <v>7</v>
      </c>
      <c r="O144" s="19" t="s">
        <v>3</v>
      </c>
      <c r="P144" s="34">
        <v>4.9000000000000004</v>
      </c>
      <c r="Q144" s="125">
        <v>147</v>
      </c>
      <c r="R144" s="32">
        <f t="shared" si="21"/>
        <v>132.08000000000001</v>
      </c>
      <c r="S144" s="32">
        <f t="shared" si="22"/>
        <v>165.1</v>
      </c>
      <c r="T144" s="18">
        <f t="shared" si="23"/>
        <v>5.08</v>
      </c>
      <c r="U144" s="18">
        <f t="shared" si="24"/>
        <v>6.35</v>
      </c>
      <c r="V144" s="18">
        <f t="shared" si="25"/>
        <v>0.17999999999999972</v>
      </c>
      <c r="W144" s="18">
        <f t="shared" si="26"/>
        <v>1.4499999999999993</v>
      </c>
      <c r="X144" s="18">
        <f t="shared" si="27"/>
        <v>0.8149999999999995</v>
      </c>
      <c r="Y144" s="52" t="s">
        <v>684</v>
      </c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</row>
    <row r="145" spans="1:87" x14ac:dyDescent="0.25">
      <c r="A145" s="16" t="s">
        <v>451</v>
      </c>
      <c r="B145" s="30">
        <v>40.928183859999997</v>
      </c>
      <c r="C145" s="30">
        <v>-77.241116689999998</v>
      </c>
      <c r="D145" s="32">
        <v>77</v>
      </c>
      <c r="E145" s="2" t="s">
        <v>719</v>
      </c>
      <c r="F145" s="2" t="s">
        <v>691</v>
      </c>
      <c r="G145" s="2" t="s">
        <v>746</v>
      </c>
      <c r="H145" s="39" t="s">
        <v>254</v>
      </c>
      <c r="I145" s="54" t="s">
        <v>751</v>
      </c>
      <c r="J145" s="54" t="s">
        <v>751</v>
      </c>
      <c r="K145" s="54" t="s">
        <v>751</v>
      </c>
      <c r="L145" s="54" t="s">
        <v>751</v>
      </c>
      <c r="M145" s="18">
        <v>145.80000000000001</v>
      </c>
      <c r="N145" s="32">
        <v>8</v>
      </c>
      <c r="O145" s="18" t="s">
        <v>5</v>
      </c>
      <c r="P145" s="34">
        <v>4.76</v>
      </c>
      <c r="Q145" s="125">
        <v>145.80000000000001</v>
      </c>
      <c r="R145" s="32">
        <f t="shared" si="21"/>
        <v>130.83199999999999</v>
      </c>
      <c r="S145" s="32">
        <f t="shared" si="22"/>
        <v>163.54000000000002</v>
      </c>
      <c r="T145" s="18">
        <f t="shared" si="23"/>
        <v>5.032</v>
      </c>
      <c r="U145" s="18">
        <f t="shared" si="24"/>
        <v>6.2900000000000009</v>
      </c>
      <c r="V145" s="18">
        <f t="shared" si="25"/>
        <v>0.27200000000000024</v>
      </c>
      <c r="W145" s="18">
        <f t="shared" si="26"/>
        <v>1.5300000000000011</v>
      </c>
      <c r="X145" s="18">
        <f t="shared" si="27"/>
        <v>0.90100000000000069</v>
      </c>
      <c r="Y145" s="52" t="s">
        <v>684</v>
      </c>
    </row>
    <row r="146" spans="1:87" s="2" customFormat="1" x14ac:dyDescent="0.25">
      <c r="A146" s="16" t="s">
        <v>799</v>
      </c>
      <c r="B146" s="30">
        <v>41.098611099999999</v>
      </c>
      <c r="C146" s="30">
        <v>-77.243333000000007</v>
      </c>
      <c r="D146" s="32">
        <v>71</v>
      </c>
      <c r="E146" s="2" t="s">
        <v>720</v>
      </c>
      <c r="F146" s="2" t="s">
        <v>691</v>
      </c>
      <c r="G146" s="2" t="s">
        <v>746</v>
      </c>
      <c r="H146" s="39" t="s">
        <v>254</v>
      </c>
      <c r="I146" s="54">
        <v>-104.8</v>
      </c>
      <c r="J146" s="40">
        <v>53</v>
      </c>
      <c r="K146" s="40" t="s">
        <v>3</v>
      </c>
      <c r="L146" s="54">
        <v>0</v>
      </c>
      <c r="M146" s="54" t="s">
        <v>751</v>
      </c>
      <c r="N146" s="54" t="s">
        <v>751</v>
      </c>
      <c r="O146" s="54" t="s">
        <v>751</v>
      </c>
      <c r="P146" s="34">
        <v>4.76</v>
      </c>
      <c r="Q146" s="125">
        <v>-104.8</v>
      </c>
      <c r="R146" s="19">
        <v>199</v>
      </c>
      <c r="S146" s="32">
        <v>232.7</v>
      </c>
      <c r="T146" s="31">
        <f>R146/26</f>
        <v>7.6538461538461542</v>
      </c>
      <c r="U146" s="18">
        <v>8.9499999999999993</v>
      </c>
      <c r="V146" s="18">
        <f t="shared" si="25"/>
        <v>2.8938461538461544</v>
      </c>
      <c r="W146" s="18">
        <f t="shared" si="26"/>
        <v>4.1899999999999995</v>
      </c>
      <c r="X146" s="18">
        <f t="shared" si="27"/>
        <v>3.541923076923077</v>
      </c>
      <c r="Y146" s="19" t="s">
        <v>688</v>
      </c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</row>
    <row r="147" spans="1:87" s="2" customFormat="1" x14ac:dyDescent="0.25">
      <c r="A147" s="16" t="s">
        <v>445</v>
      </c>
      <c r="B147" s="30">
        <v>41.0042331</v>
      </c>
      <c r="C147" s="30">
        <v>-77.136914529999999</v>
      </c>
      <c r="D147" s="32">
        <v>72</v>
      </c>
      <c r="E147" s="2" t="s">
        <v>720</v>
      </c>
      <c r="F147" s="2" t="s">
        <v>819</v>
      </c>
      <c r="G147" s="2" t="s">
        <v>746</v>
      </c>
      <c r="H147" s="39" t="s">
        <v>254</v>
      </c>
      <c r="I147" s="54" t="s">
        <v>751</v>
      </c>
      <c r="J147" s="54" t="s">
        <v>751</v>
      </c>
      <c r="K147" s="54" t="s">
        <v>751</v>
      </c>
      <c r="L147" s="54" t="s">
        <v>751</v>
      </c>
      <c r="M147" s="18" t="s">
        <v>446</v>
      </c>
      <c r="N147" s="32">
        <v>6</v>
      </c>
      <c r="O147" s="19" t="s">
        <v>3</v>
      </c>
      <c r="P147" s="34">
        <v>4.76</v>
      </c>
      <c r="Q147" s="125">
        <v>144.19999999999999</v>
      </c>
      <c r="R147" s="32">
        <f>(Q147-20)/25*26</f>
        <v>129.16800000000001</v>
      </c>
      <c r="S147" s="32">
        <f>(Q147-20)/20*26</f>
        <v>161.45999999999998</v>
      </c>
      <c r="T147" s="18">
        <f>(Q147-20)/25</f>
        <v>4.968</v>
      </c>
      <c r="U147" s="18">
        <f>(Q147-20)/20</f>
        <v>6.2099999999999991</v>
      </c>
      <c r="V147" s="18">
        <f t="shared" si="25"/>
        <v>0.20800000000000018</v>
      </c>
      <c r="W147" s="18">
        <f t="shared" si="26"/>
        <v>1.4499999999999993</v>
      </c>
      <c r="X147" s="18">
        <f t="shared" si="27"/>
        <v>0.82899999999999974</v>
      </c>
      <c r="Y147" s="52" t="s">
        <v>684</v>
      </c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</row>
    <row r="148" spans="1:87" s="7" customFormat="1" x14ac:dyDescent="0.25">
      <c r="A148" s="16" t="s">
        <v>798</v>
      </c>
      <c r="B148" s="30">
        <v>41.056388900000002</v>
      </c>
      <c r="C148" s="30">
        <v>-77.209999999999994</v>
      </c>
      <c r="D148" s="32">
        <v>74</v>
      </c>
      <c r="E148" s="2" t="s">
        <v>720</v>
      </c>
      <c r="F148" s="2" t="s">
        <v>691</v>
      </c>
      <c r="G148" s="2" t="s">
        <v>746</v>
      </c>
      <c r="H148" s="39" t="s">
        <v>254</v>
      </c>
      <c r="I148" s="54">
        <v>-128.1</v>
      </c>
      <c r="J148" s="40">
        <v>133</v>
      </c>
      <c r="K148" s="40" t="s">
        <v>3</v>
      </c>
      <c r="L148" s="54">
        <v>0</v>
      </c>
      <c r="M148" s="53" t="s">
        <v>751</v>
      </c>
      <c r="N148" s="33" t="s">
        <v>751</v>
      </c>
      <c r="O148" s="33" t="s">
        <v>751</v>
      </c>
      <c r="P148" s="34">
        <v>4.76</v>
      </c>
      <c r="Q148" s="125">
        <v>-128.1</v>
      </c>
      <c r="R148" s="32" t="s">
        <v>691</v>
      </c>
      <c r="S148" s="33">
        <v>262</v>
      </c>
      <c r="T148" s="32" t="s">
        <v>691</v>
      </c>
      <c r="U148" s="33">
        <v>10.1</v>
      </c>
      <c r="V148" s="32" t="s">
        <v>691</v>
      </c>
      <c r="W148" s="33">
        <v>5.3</v>
      </c>
      <c r="X148" s="32" t="s">
        <v>691</v>
      </c>
      <c r="Y148" s="19" t="s">
        <v>688</v>
      </c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</row>
    <row r="149" spans="1:87" x14ac:dyDescent="0.25">
      <c r="A149" s="16" t="s">
        <v>447</v>
      </c>
      <c r="B149" s="30">
        <v>41.024063699999999</v>
      </c>
      <c r="C149" s="30">
        <v>-77.1296076</v>
      </c>
      <c r="D149" s="32">
        <v>75</v>
      </c>
      <c r="E149" s="2" t="s">
        <v>720</v>
      </c>
      <c r="F149" s="2" t="s">
        <v>691</v>
      </c>
      <c r="G149" s="2" t="s">
        <v>746</v>
      </c>
      <c r="H149" s="19" t="s">
        <v>255</v>
      </c>
      <c r="I149" s="18">
        <v>-101.3</v>
      </c>
      <c r="J149" s="32">
        <v>3</v>
      </c>
      <c r="K149" s="19" t="s">
        <v>5</v>
      </c>
      <c r="L149" s="18">
        <v>0</v>
      </c>
      <c r="M149" s="53" t="s">
        <v>751</v>
      </c>
      <c r="N149" s="33" t="s">
        <v>751</v>
      </c>
      <c r="O149" s="33" t="s">
        <v>751</v>
      </c>
      <c r="P149" s="34">
        <v>4.76</v>
      </c>
      <c r="Q149" s="125">
        <v>-101.3</v>
      </c>
      <c r="R149" s="32">
        <v>100</v>
      </c>
      <c r="S149" s="32">
        <v>116</v>
      </c>
      <c r="T149" s="18">
        <v>3.8461538461538463</v>
      </c>
      <c r="U149" s="18">
        <v>4.4615384615384617</v>
      </c>
      <c r="V149" s="18">
        <v>-0.96</v>
      </c>
      <c r="W149" s="18">
        <v>-0.25999999999999979</v>
      </c>
      <c r="X149" s="18">
        <v>-0.60999999999999988</v>
      </c>
      <c r="Y149" s="52" t="s">
        <v>684</v>
      </c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</row>
    <row r="150" spans="1:87" ht="20.100000000000001" customHeight="1" x14ac:dyDescent="0.25">
      <c r="A150" s="16" t="s">
        <v>474</v>
      </c>
      <c r="B150" s="30">
        <v>41.157333790000003</v>
      </c>
      <c r="C150" s="30">
        <v>-77.214291869999997</v>
      </c>
      <c r="D150" s="32">
        <v>69</v>
      </c>
      <c r="E150" s="2" t="s">
        <v>750</v>
      </c>
      <c r="F150" s="2" t="s">
        <v>812</v>
      </c>
      <c r="G150" s="2" t="s">
        <v>747</v>
      </c>
      <c r="H150" s="19" t="s">
        <v>254</v>
      </c>
      <c r="I150" s="54" t="s">
        <v>751</v>
      </c>
      <c r="J150" s="54" t="s">
        <v>751</v>
      </c>
      <c r="K150" s="54" t="s">
        <v>751</v>
      </c>
      <c r="L150" s="54" t="s">
        <v>751</v>
      </c>
      <c r="M150" s="18" t="s">
        <v>475</v>
      </c>
      <c r="N150" s="19">
        <v>10</v>
      </c>
      <c r="O150" s="19" t="s">
        <v>4</v>
      </c>
      <c r="P150" s="34">
        <v>5.44</v>
      </c>
      <c r="Q150" s="125">
        <v>175</v>
      </c>
      <c r="R150" s="32">
        <f t="shared" ref="R150:R155" si="28">(Q150-20)/25*26</f>
        <v>161.20000000000002</v>
      </c>
      <c r="S150" s="32">
        <f t="shared" ref="S150:S155" si="29">(Q150-20)/20*26</f>
        <v>201.5</v>
      </c>
      <c r="T150" s="18">
        <f t="shared" ref="T150:T155" si="30">(Q150-20)/25</f>
        <v>6.2</v>
      </c>
      <c r="U150" s="18">
        <f t="shared" ref="U150:U155" si="31">(Q150-20)/20</f>
        <v>7.75</v>
      </c>
      <c r="V150" s="18">
        <f t="shared" ref="V150:V155" si="32">T150-P150</f>
        <v>0.75999999999999979</v>
      </c>
      <c r="W150" s="18">
        <f t="shared" ref="W150:W155" si="33">U150-P150</f>
        <v>2.3099999999999996</v>
      </c>
      <c r="X150" s="18">
        <f t="shared" ref="X150:X155" si="34">(V150+W150)/2</f>
        <v>1.5349999999999997</v>
      </c>
      <c r="Y150" s="52" t="s">
        <v>684</v>
      </c>
    </row>
    <row r="151" spans="1:87" x14ac:dyDescent="0.25">
      <c r="A151" s="16" t="s">
        <v>476</v>
      </c>
      <c r="B151" s="30">
        <v>41.157333790000003</v>
      </c>
      <c r="C151" s="30">
        <v>-77.214291869999997</v>
      </c>
      <c r="D151" s="32">
        <v>69</v>
      </c>
      <c r="E151" s="2" t="s">
        <v>750</v>
      </c>
      <c r="F151" s="2" t="s">
        <v>810</v>
      </c>
      <c r="G151" s="2" t="s">
        <v>747</v>
      </c>
      <c r="H151" s="19" t="s">
        <v>254</v>
      </c>
      <c r="I151" s="54" t="s">
        <v>751</v>
      </c>
      <c r="J151" s="54" t="s">
        <v>751</v>
      </c>
      <c r="K151" s="54" t="s">
        <v>751</v>
      </c>
      <c r="L151" s="54" t="s">
        <v>751</v>
      </c>
      <c r="M151" s="18">
        <v>168</v>
      </c>
      <c r="N151" s="19">
        <v>3</v>
      </c>
      <c r="O151" s="19" t="s">
        <v>3</v>
      </c>
      <c r="P151" s="34">
        <v>5.44</v>
      </c>
      <c r="Q151" s="125">
        <v>168</v>
      </c>
      <c r="R151" s="32">
        <f t="shared" si="28"/>
        <v>153.91999999999999</v>
      </c>
      <c r="S151" s="32">
        <f t="shared" si="29"/>
        <v>192.4</v>
      </c>
      <c r="T151" s="18">
        <f t="shared" si="30"/>
        <v>5.92</v>
      </c>
      <c r="U151" s="18">
        <f t="shared" si="31"/>
        <v>7.4</v>
      </c>
      <c r="V151" s="18">
        <f t="shared" si="32"/>
        <v>0.47999999999999954</v>
      </c>
      <c r="W151" s="18">
        <f t="shared" si="33"/>
        <v>1.96</v>
      </c>
      <c r="X151" s="18">
        <f t="shared" si="34"/>
        <v>1.2199999999999998</v>
      </c>
      <c r="Y151" s="52" t="s">
        <v>684</v>
      </c>
    </row>
    <row r="152" spans="1:87" x14ac:dyDescent="0.25">
      <c r="A152" s="16" t="s">
        <v>457</v>
      </c>
      <c r="B152" s="30">
        <v>41.156298649999997</v>
      </c>
      <c r="C152" s="30">
        <v>-77.222789509999998</v>
      </c>
      <c r="D152" s="32">
        <v>68</v>
      </c>
      <c r="E152" s="2" t="s">
        <v>750</v>
      </c>
      <c r="F152" s="2" t="s">
        <v>814</v>
      </c>
      <c r="G152" s="2" t="s">
        <v>746</v>
      </c>
      <c r="H152" s="19" t="s">
        <v>254</v>
      </c>
      <c r="I152" s="54" t="s">
        <v>751</v>
      </c>
      <c r="J152" s="54" t="s">
        <v>751</v>
      </c>
      <c r="K152" s="54" t="s">
        <v>751</v>
      </c>
      <c r="L152" s="54" t="s">
        <v>751</v>
      </c>
      <c r="M152" s="18" t="s">
        <v>458</v>
      </c>
      <c r="N152" s="19">
        <v>18</v>
      </c>
      <c r="O152" s="19" t="s">
        <v>4</v>
      </c>
      <c r="P152" s="34">
        <v>5.24</v>
      </c>
      <c r="Q152" s="125">
        <v>187.5</v>
      </c>
      <c r="R152" s="32">
        <f t="shared" si="28"/>
        <v>174.20000000000002</v>
      </c>
      <c r="S152" s="32">
        <f t="shared" si="29"/>
        <v>217.75</v>
      </c>
      <c r="T152" s="18">
        <f t="shared" si="30"/>
        <v>6.7</v>
      </c>
      <c r="U152" s="18">
        <f t="shared" si="31"/>
        <v>8.375</v>
      </c>
      <c r="V152" s="18">
        <f t="shared" si="32"/>
        <v>1.46</v>
      </c>
      <c r="W152" s="18">
        <f t="shared" si="33"/>
        <v>3.1349999999999998</v>
      </c>
      <c r="X152" s="18">
        <f t="shared" si="34"/>
        <v>2.2974999999999999</v>
      </c>
      <c r="Y152" s="52" t="s">
        <v>684</v>
      </c>
    </row>
    <row r="153" spans="1:87" ht="17.100000000000001" customHeight="1" x14ac:dyDescent="0.25">
      <c r="A153" s="16" t="s">
        <v>455</v>
      </c>
      <c r="B153" s="30">
        <v>41.039718880000002</v>
      </c>
      <c r="C153" s="30">
        <v>-77.268822110000002</v>
      </c>
      <c r="D153" s="32">
        <v>370</v>
      </c>
      <c r="E153" s="2" t="s">
        <v>750</v>
      </c>
      <c r="F153" s="2" t="s">
        <v>814</v>
      </c>
      <c r="G153" s="2" t="s">
        <v>747</v>
      </c>
      <c r="H153" s="19" t="s">
        <v>254</v>
      </c>
      <c r="I153" s="54" t="s">
        <v>751</v>
      </c>
      <c r="J153" s="54" t="s">
        <v>751</v>
      </c>
      <c r="K153" s="54" t="s">
        <v>751</v>
      </c>
      <c r="L153" s="54" t="s">
        <v>751</v>
      </c>
      <c r="M153" s="18">
        <v>164.9</v>
      </c>
      <c r="N153" s="19">
        <v>2</v>
      </c>
      <c r="O153" s="19" t="s">
        <v>5</v>
      </c>
      <c r="P153" s="34">
        <v>5.65</v>
      </c>
      <c r="Q153" s="125">
        <v>164.9</v>
      </c>
      <c r="R153" s="32">
        <f t="shared" si="28"/>
        <v>150.696</v>
      </c>
      <c r="S153" s="32">
        <f t="shared" si="29"/>
        <v>188.37</v>
      </c>
      <c r="T153" s="18">
        <f t="shared" si="30"/>
        <v>5.7960000000000003</v>
      </c>
      <c r="U153" s="18">
        <f t="shared" si="31"/>
        <v>7.2450000000000001</v>
      </c>
      <c r="V153" s="18">
        <f t="shared" si="32"/>
        <v>0.14599999999999991</v>
      </c>
      <c r="W153" s="18">
        <f t="shared" si="33"/>
        <v>1.5949999999999998</v>
      </c>
      <c r="X153" s="18">
        <f t="shared" si="34"/>
        <v>0.87049999999999983</v>
      </c>
      <c r="Y153" s="52" t="s">
        <v>684</v>
      </c>
    </row>
    <row r="154" spans="1:87" x14ac:dyDescent="0.25">
      <c r="A154" s="16" t="s">
        <v>459</v>
      </c>
      <c r="B154" s="30">
        <v>41.08513971</v>
      </c>
      <c r="C154" s="30">
        <v>-77.474227560000003</v>
      </c>
      <c r="D154" s="32">
        <v>67</v>
      </c>
      <c r="E154" s="2" t="s">
        <v>750</v>
      </c>
      <c r="F154" s="2" t="s">
        <v>817</v>
      </c>
      <c r="G154" s="2" t="s">
        <v>747</v>
      </c>
      <c r="H154" s="19" t="s">
        <v>254</v>
      </c>
      <c r="I154" s="54" t="s">
        <v>751</v>
      </c>
      <c r="J154" s="54" t="s">
        <v>751</v>
      </c>
      <c r="K154" s="54" t="s">
        <v>751</v>
      </c>
      <c r="L154" s="54" t="s">
        <v>751</v>
      </c>
      <c r="M154" s="18" t="s">
        <v>460</v>
      </c>
      <c r="N154" s="19">
        <v>2</v>
      </c>
      <c r="O154" s="19" t="s">
        <v>4</v>
      </c>
      <c r="P154" s="34">
        <v>5.26</v>
      </c>
      <c r="Q154" s="125">
        <v>179.8</v>
      </c>
      <c r="R154" s="32">
        <f t="shared" si="28"/>
        <v>166.19200000000001</v>
      </c>
      <c r="S154" s="32">
        <f t="shared" si="29"/>
        <v>207.74</v>
      </c>
      <c r="T154" s="18">
        <f t="shared" si="30"/>
        <v>6.3920000000000003</v>
      </c>
      <c r="U154" s="18">
        <f t="shared" si="31"/>
        <v>7.99</v>
      </c>
      <c r="V154" s="18">
        <f t="shared" si="32"/>
        <v>1.1320000000000006</v>
      </c>
      <c r="W154" s="18">
        <f t="shared" si="33"/>
        <v>2.7300000000000004</v>
      </c>
      <c r="X154" s="18">
        <f t="shared" si="34"/>
        <v>1.9310000000000005</v>
      </c>
      <c r="Y154" s="52" t="s">
        <v>684</v>
      </c>
    </row>
    <row r="155" spans="1:87" s="2" customFormat="1" x14ac:dyDescent="0.25">
      <c r="A155" s="16" t="s">
        <v>485</v>
      </c>
      <c r="B155" s="30">
        <v>41.081449149999997</v>
      </c>
      <c r="C155" s="30">
        <v>-77.480860480000004</v>
      </c>
      <c r="D155" s="32">
        <v>70</v>
      </c>
      <c r="E155" s="2" t="s">
        <v>725</v>
      </c>
      <c r="F155" s="2" t="s">
        <v>816</v>
      </c>
      <c r="G155" s="2" t="s">
        <v>747</v>
      </c>
      <c r="H155" s="19" t="s">
        <v>254</v>
      </c>
      <c r="I155" s="54" t="s">
        <v>751</v>
      </c>
      <c r="J155" s="54" t="s">
        <v>751</v>
      </c>
      <c r="K155" s="54" t="s">
        <v>751</v>
      </c>
      <c r="L155" s="54" t="s">
        <v>751</v>
      </c>
      <c r="M155" s="18">
        <v>136.6</v>
      </c>
      <c r="N155" s="19">
        <v>3</v>
      </c>
      <c r="O155" s="19" t="s">
        <v>5</v>
      </c>
      <c r="P155" s="34">
        <v>5.26</v>
      </c>
      <c r="Q155" s="125">
        <v>136.6</v>
      </c>
      <c r="R155" s="32">
        <f t="shared" si="28"/>
        <v>121.264</v>
      </c>
      <c r="S155" s="32">
        <f t="shared" si="29"/>
        <v>151.58000000000001</v>
      </c>
      <c r="T155" s="18">
        <f t="shared" si="30"/>
        <v>4.6639999999999997</v>
      </c>
      <c r="U155" s="18">
        <f t="shared" si="31"/>
        <v>5.83</v>
      </c>
      <c r="V155" s="18">
        <f t="shared" si="32"/>
        <v>-0.59600000000000009</v>
      </c>
      <c r="W155" s="18">
        <f t="shared" si="33"/>
        <v>0.57000000000000028</v>
      </c>
      <c r="X155" s="18">
        <f t="shared" si="34"/>
        <v>-1.2999999999999901E-2</v>
      </c>
      <c r="Y155" s="52" t="s">
        <v>684</v>
      </c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</row>
    <row r="156" spans="1:87" s="1" customFormat="1" x14ac:dyDescent="0.25">
      <c r="A156" s="16"/>
      <c r="B156" s="30"/>
      <c r="C156" s="30"/>
      <c r="D156" s="32"/>
      <c r="E156" s="2"/>
      <c r="F156" s="2"/>
      <c r="G156" s="2"/>
      <c r="H156" s="19"/>
      <c r="I156" s="53"/>
      <c r="J156" s="33"/>
      <c r="K156" s="33"/>
      <c r="L156" s="53"/>
      <c r="M156" s="18"/>
      <c r="N156" s="32"/>
      <c r="O156" s="19"/>
      <c r="P156" s="68"/>
      <c r="Q156" s="125"/>
      <c r="R156" s="32"/>
      <c r="S156" s="32"/>
      <c r="T156" s="18"/>
      <c r="U156" s="18"/>
      <c r="V156" s="18"/>
      <c r="W156" s="18"/>
      <c r="X156" s="18"/>
      <c r="Y156" s="52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</row>
    <row r="157" spans="1:87" s="8" customFormat="1" ht="17.100000000000001" customHeight="1" x14ac:dyDescent="0.25">
      <c r="A157" s="51" t="s">
        <v>732</v>
      </c>
      <c r="D157" s="42"/>
      <c r="E157" s="46"/>
      <c r="F157" s="46"/>
      <c r="G157" s="46"/>
      <c r="H157" s="9"/>
      <c r="I157" s="123"/>
      <c r="J157" s="124"/>
      <c r="K157" s="13"/>
      <c r="L157" s="123"/>
      <c r="M157" s="123"/>
      <c r="N157" s="124"/>
      <c r="O157" s="13"/>
      <c r="P157" s="12"/>
      <c r="Q157" s="128"/>
      <c r="R157" s="13"/>
      <c r="S157" s="13"/>
      <c r="T157" s="13"/>
      <c r="U157" s="13"/>
      <c r="V157" s="13"/>
      <c r="W157" s="13"/>
      <c r="X157" s="13"/>
    </row>
    <row r="158" spans="1:87" x14ac:dyDescent="0.25">
      <c r="A158" s="16" t="s">
        <v>601</v>
      </c>
      <c r="B158" s="30">
        <v>40.330496599999996</v>
      </c>
      <c r="C158" s="30">
        <v>-77.216378199999994</v>
      </c>
      <c r="D158" s="32">
        <v>117</v>
      </c>
      <c r="E158" s="2" t="s">
        <v>710</v>
      </c>
      <c r="F158" s="2" t="s">
        <v>818</v>
      </c>
      <c r="G158" s="2" t="s">
        <v>746</v>
      </c>
      <c r="H158" s="19" t="s">
        <v>254</v>
      </c>
      <c r="I158" s="54" t="s">
        <v>751</v>
      </c>
      <c r="J158" s="54" t="s">
        <v>751</v>
      </c>
      <c r="K158" s="54" t="s">
        <v>751</v>
      </c>
      <c r="L158" s="54" t="s">
        <v>751</v>
      </c>
      <c r="M158" s="18">
        <v>118</v>
      </c>
      <c r="N158" s="19">
        <v>8</v>
      </c>
      <c r="O158" s="19" t="s">
        <v>5</v>
      </c>
      <c r="P158" s="34">
        <v>3.53</v>
      </c>
      <c r="Q158" s="125">
        <v>118</v>
      </c>
      <c r="R158" s="32">
        <f>(Q158-20)/25*26</f>
        <v>101.92</v>
      </c>
      <c r="S158" s="32">
        <f>(Q158-20)/20*26</f>
        <v>127.4</v>
      </c>
      <c r="T158" s="18">
        <f>(Q158-20)/25</f>
        <v>3.92</v>
      </c>
      <c r="U158" s="18">
        <f>(Q158-20)/20</f>
        <v>4.9000000000000004</v>
      </c>
      <c r="V158" s="18">
        <f>T158-P158</f>
        <v>0.39000000000000012</v>
      </c>
      <c r="W158" s="18">
        <f>U158-P158</f>
        <v>1.3700000000000006</v>
      </c>
      <c r="X158" s="18">
        <f>(V158+W158)/2</f>
        <v>0.88000000000000034</v>
      </c>
      <c r="Y158" s="52" t="s">
        <v>684</v>
      </c>
    </row>
    <row r="159" spans="1:87" x14ac:dyDescent="0.25">
      <c r="A159" s="16" t="s">
        <v>604</v>
      </c>
      <c r="B159" s="30">
        <v>40.488323600000001</v>
      </c>
      <c r="C159" s="30">
        <v>-77.290642899999995</v>
      </c>
      <c r="D159" s="32">
        <v>374</v>
      </c>
      <c r="E159" s="2" t="s">
        <v>711</v>
      </c>
      <c r="F159" s="2" t="s">
        <v>811</v>
      </c>
      <c r="G159" s="2" t="s">
        <v>746</v>
      </c>
      <c r="H159" s="19" t="s">
        <v>254</v>
      </c>
      <c r="I159" s="54" t="s">
        <v>751</v>
      </c>
      <c r="J159" s="54" t="s">
        <v>751</v>
      </c>
      <c r="K159" s="54" t="s">
        <v>751</v>
      </c>
      <c r="L159" s="54" t="s">
        <v>751</v>
      </c>
      <c r="M159" s="18">
        <v>160.5</v>
      </c>
      <c r="N159" s="32">
        <v>3</v>
      </c>
      <c r="O159" s="18" t="s">
        <v>5</v>
      </c>
      <c r="P159" s="34">
        <v>3.99</v>
      </c>
      <c r="Q159" s="125">
        <v>160.5</v>
      </c>
      <c r="R159" s="32">
        <f>(Q159-20)/25*26</f>
        <v>146.12</v>
      </c>
      <c r="S159" s="32">
        <f>(Q159-20)/20*26</f>
        <v>182.65</v>
      </c>
      <c r="T159" s="18">
        <f>(Q159-20)/25</f>
        <v>5.62</v>
      </c>
      <c r="U159" s="18">
        <f>(Q159-20)/20</f>
        <v>7.0250000000000004</v>
      </c>
      <c r="V159" s="18">
        <f>T159-P159</f>
        <v>1.63</v>
      </c>
      <c r="W159" s="18">
        <f>U159-P159</f>
        <v>3.0350000000000001</v>
      </c>
      <c r="X159" s="18">
        <f>(V159+W159)/2</f>
        <v>2.3325</v>
      </c>
      <c r="Y159" s="52" t="s">
        <v>684</v>
      </c>
    </row>
    <row r="160" spans="1:87" x14ac:dyDescent="0.25">
      <c r="A160" s="16" t="s">
        <v>605</v>
      </c>
      <c r="B160" s="30">
        <v>40.442719609999997</v>
      </c>
      <c r="C160" s="30">
        <v>-77.330779190000001</v>
      </c>
      <c r="D160" s="32">
        <v>114</v>
      </c>
      <c r="E160" s="2" t="s">
        <v>711</v>
      </c>
      <c r="F160" s="2" t="s">
        <v>819</v>
      </c>
      <c r="G160" s="2" t="s">
        <v>746</v>
      </c>
      <c r="H160" s="19" t="s">
        <v>255</v>
      </c>
      <c r="I160" s="18">
        <v>-110.2</v>
      </c>
      <c r="J160" s="32">
        <v>15</v>
      </c>
      <c r="K160" s="18" t="s">
        <v>5</v>
      </c>
      <c r="L160" s="18">
        <v>0</v>
      </c>
      <c r="M160" s="54" t="s">
        <v>751</v>
      </c>
      <c r="N160" s="54" t="s">
        <v>751</v>
      </c>
      <c r="O160" s="54" t="s">
        <v>751</v>
      </c>
      <c r="P160" s="34">
        <v>3.79</v>
      </c>
      <c r="Q160" s="125">
        <v>-110.2</v>
      </c>
      <c r="R160" s="32">
        <v>142</v>
      </c>
      <c r="S160" s="32">
        <v>172</v>
      </c>
      <c r="T160" s="18">
        <v>5.4615384615384617</v>
      </c>
      <c r="U160" s="18">
        <v>6.615384615384615</v>
      </c>
      <c r="V160" s="18">
        <v>1.6715384615384616</v>
      </c>
      <c r="W160" s="18">
        <v>2.8253846153846149</v>
      </c>
      <c r="X160" s="18">
        <v>2.2484615384615383</v>
      </c>
      <c r="Y160" s="52" t="s">
        <v>684</v>
      </c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</row>
    <row r="161" spans="1:87" x14ac:dyDescent="0.25">
      <c r="A161" s="16" t="s">
        <v>607</v>
      </c>
      <c r="B161" s="30">
        <v>40.424507779999999</v>
      </c>
      <c r="C161" s="30">
        <v>-77.237771469999998</v>
      </c>
      <c r="D161" s="32">
        <v>115</v>
      </c>
      <c r="E161" s="2" t="s">
        <v>711</v>
      </c>
      <c r="F161" s="2" t="s">
        <v>811</v>
      </c>
      <c r="G161" s="2" t="s">
        <v>746</v>
      </c>
      <c r="H161" s="19" t="s">
        <v>254</v>
      </c>
      <c r="I161" s="54" t="s">
        <v>751</v>
      </c>
      <c r="J161" s="40" t="s">
        <v>751</v>
      </c>
      <c r="K161" s="40" t="s">
        <v>751</v>
      </c>
      <c r="L161" s="54" t="s">
        <v>751</v>
      </c>
      <c r="M161" s="18">
        <v>124</v>
      </c>
      <c r="N161" s="32">
        <v>4</v>
      </c>
      <c r="O161" s="19" t="s">
        <v>3</v>
      </c>
      <c r="P161" s="34">
        <v>4.46</v>
      </c>
      <c r="Q161" s="125">
        <v>124</v>
      </c>
      <c r="R161" s="32">
        <f t="shared" ref="R161:R166" si="35">(Q161-20)/25*26</f>
        <v>108.16</v>
      </c>
      <c r="S161" s="32">
        <f t="shared" ref="S161:S166" si="36">(Q161-20)/20*26</f>
        <v>135.20000000000002</v>
      </c>
      <c r="T161" s="18">
        <f t="shared" ref="T161:T166" si="37">(Q161-20)/25</f>
        <v>4.16</v>
      </c>
      <c r="U161" s="18">
        <f t="shared" ref="U161:U166" si="38">(Q161-20)/20</f>
        <v>5.2</v>
      </c>
      <c r="V161" s="18">
        <f t="shared" ref="V161:V166" si="39">T161-P161</f>
        <v>-0.29999999999999982</v>
      </c>
      <c r="W161" s="18">
        <f t="shared" ref="W161:W166" si="40">U161-P161</f>
        <v>0.74000000000000021</v>
      </c>
      <c r="X161" s="18">
        <f t="shared" ref="X161:X166" si="41">(V161+W161)/2</f>
        <v>0.2200000000000002</v>
      </c>
      <c r="Y161" s="52" t="s">
        <v>684</v>
      </c>
    </row>
    <row r="162" spans="1:87" x14ac:dyDescent="0.25">
      <c r="A162" s="16" t="s">
        <v>550</v>
      </c>
      <c r="B162" s="30">
        <v>40.6412719</v>
      </c>
      <c r="C162" s="30">
        <v>-77.557923700000003</v>
      </c>
      <c r="D162" s="32">
        <v>110</v>
      </c>
      <c r="E162" s="2" t="s">
        <v>715</v>
      </c>
      <c r="F162" s="2" t="s">
        <v>814</v>
      </c>
      <c r="G162" s="2" t="s">
        <v>747</v>
      </c>
      <c r="H162" s="19" t="s">
        <v>254</v>
      </c>
      <c r="I162" s="54" t="s">
        <v>751</v>
      </c>
      <c r="J162" s="40" t="s">
        <v>751</v>
      </c>
      <c r="K162" s="40" t="s">
        <v>751</v>
      </c>
      <c r="L162" s="54" t="s">
        <v>751</v>
      </c>
      <c r="M162" s="18" t="s">
        <v>551</v>
      </c>
      <c r="N162" s="32">
        <v>5</v>
      </c>
      <c r="O162" s="19" t="s">
        <v>5</v>
      </c>
      <c r="P162" s="34">
        <v>4.0999999999999996</v>
      </c>
      <c r="Q162" s="125">
        <v>140.1</v>
      </c>
      <c r="R162" s="32">
        <f t="shared" si="35"/>
        <v>124.90399999999998</v>
      </c>
      <c r="S162" s="32">
        <f t="shared" si="36"/>
        <v>156.13</v>
      </c>
      <c r="T162" s="18">
        <f t="shared" si="37"/>
        <v>4.8039999999999994</v>
      </c>
      <c r="U162" s="18">
        <f t="shared" si="38"/>
        <v>6.0049999999999999</v>
      </c>
      <c r="V162" s="18">
        <f t="shared" si="39"/>
        <v>0.70399999999999974</v>
      </c>
      <c r="W162" s="18">
        <f t="shared" si="40"/>
        <v>1.9050000000000002</v>
      </c>
      <c r="X162" s="18">
        <f t="shared" si="41"/>
        <v>1.3045</v>
      </c>
      <c r="Y162" s="52" t="s">
        <v>684</v>
      </c>
    </row>
    <row r="163" spans="1:87" x14ac:dyDescent="0.25">
      <c r="A163" s="16" t="s">
        <v>620</v>
      </c>
      <c r="B163" s="30">
        <v>40.352482039999998</v>
      </c>
      <c r="C163" s="30">
        <v>-77.336364099999997</v>
      </c>
      <c r="D163" s="32">
        <v>116</v>
      </c>
      <c r="E163" s="2" t="s">
        <v>717</v>
      </c>
      <c r="F163" s="2" t="s">
        <v>819</v>
      </c>
      <c r="G163" s="2" t="s">
        <v>746</v>
      </c>
      <c r="H163" s="19" t="s">
        <v>254</v>
      </c>
      <c r="I163" s="54" t="s">
        <v>751</v>
      </c>
      <c r="J163" s="40" t="s">
        <v>751</v>
      </c>
      <c r="K163" s="40" t="s">
        <v>751</v>
      </c>
      <c r="L163" s="54" t="s">
        <v>751</v>
      </c>
      <c r="M163" s="18">
        <v>126.5</v>
      </c>
      <c r="N163" s="19">
        <v>7</v>
      </c>
      <c r="O163" s="19" t="s">
        <v>5</v>
      </c>
      <c r="P163" s="34">
        <v>4.97</v>
      </c>
      <c r="Q163" s="125">
        <v>126.5</v>
      </c>
      <c r="R163" s="32">
        <f t="shared" si="35"/>
        <v>110.75999999999999</v>
      </c>
      <c r="S163" s="32">
        <f t="shared" si="36"/>
        <v>138.45000000000002</v>
      </c>
      <c r="T163" s="18">
        <f t="shared" si="37"/>
        <v>4.26</v>
      </c>
      <c r="U163" s="18">
        <f t="shared" si="38"/>
        <v>5.3250000000000002</v>
      </c>
      <c r="V163" s="18">
        <f t="shared" si="39"/>
        <v>-0.71</v>
      </c>
      <c r="W163" s="18">
        <f t="shared" si="40"/>
        <v>0.35500000000000043</v>
      </c>
      <c r="X163" s="18">
        <f t="shared" si="41"/>
        <v>-0.17749999999999977</v>
      </c>
      <c r="Y163" s="52" t="s">
        <v>684</v>
      </c>
    </row>
    <row r="164" spans="1:87" x14ac:dyDescent="0.25">
      <c r="A164" s="16" t="s">
        <v>537</v>
      </c>
      <c r="B164" s="50">
        <v>40.650191149999998</v>
      </c>
      <c r="C164" s="50">
        <v>-77.293497529999996</v>
      </c>
      <c r="D164" s="45">
        <v>112</v>
      </c>
      <c r="E164" s="2" t="s">
        <v>717</v>
      </c>
      <c r="F164" s="2" t="s">
        <v>819</v>
      </c>
      <c r="G164" s="2" t="s">
        <v>746</v>
      </c>
      <c r="H164" s="19" t="s">
        <v>254</v>
      </c>
      <c r="I164" s="54" t="s">
        <v>751</v>
      </c>
      <c r="J164" s="40" t="s">
        <v>751</v>
      </c>
      <c r="K164" s="40" t="s">
        <v>751</v>
      </c>
      <c r="L164" s="54" t="s">
        <v>751</v>
      </c>
      <c r="M164" s="69" t="s">
        <v>538</v>
      </c>
      <c r="N164" s="45">
        <v>4</v>
      </c>
      <c r="O164" s="19" t="s">
        <v>3</v>
      </c>
      <c r="P164" s="34">
        <v>4.46</v>
      </c>
      <c r="Q164" s="125">
        <v>160.19999999999999</v>
      </c>
      <c r="R164" s="32">
        <f t="shared" si="35"/>
        <v>145.80799999999999</v>
      </c>
      <c r="S164" s="32">
        <f t="shared" si="36"/>
        <v>182.26</v>
      </c>
      <c r="T164" s="18">
        <f t="shared" si="37"/>
        <v>5.6079999999999997</v>
      </c>
      <c r="U164" s="18">
        <f t="shared" si="38"/>
        <v>7.01</v>
      </c>
      <c r="V164" s="18">
        <f t="shared" si="39"/>
        <v>1.1479999999999997</v>
      </c>
      <c r="W164" s="18">
        <f t="shared" si="40"/>
        <v>2.5499999999999998</v>
      </c>
      <c r="X164" s="18">
        <f t="shared" si="41"/>
        <v>1.8489999999999998</v>
      </c>
      <c r="Y164" s="52" t="s">
        <v>684</v>
      </c>
    </row>
    <row r="165" spans="1:87" x14ac:dyDescent="0.25">
      <c r="A165" s="16" t="s">
        <v>539</v>
      </c>
      <c r="B165" s="30">
        <v>40.535487760000002</v>
      </c>
      <c r="C165" s="30">
        <v>-77.398991140000007</v>
      </c>
      <c r="D165" s="32">
        <v>113</v>
      </c>
      <c r="E165" s="2" t="s">
        <v>717</v>
      </c>
      <c r="F165" s="2" t="s">
        <v>811</v>
      </c>
      <c r="G165" s="2" t="s">
        <v>746</v>
      </c>
      <c r="H165" s="19" t="s">
        <v>254</v>
      </c>
      <c r="I165" s="54" t="s">
        <v>751</v>
      </c>
      <c r="J165" s="40" t="s">
        <v>751</v>
      </c>
      <c r="K165" s="40" t="s">
        <v>751</v>
      </c>
      <c r="L165" s="54" t="s">
        <v>751</v>
      </c>
      <c r="M165" s="18">
        <v>160</v>
      </c>
      <c r="N165" s="19">
        <v>5</v>
      </c>
      <c r="O165" s="19" t="s">
        <v>3</v>
      </c>
      <c r="P165" s="34">
        <v>4.49</v>
      </c>
      <c r="Q165" s="125">
        <v>160</v>
      </c>
      <c r="R165" s="32">
        <f t="shared" si="35"/>
        <v>145.6</v>
      </c>
      <c r="S165" s="32">
        <f t="shared" si="36"/>
        <v>182</v>
      </c>
      <c r="T165" s="18">
        <f t="shared" si="37"/>
        <v>5.6</v>
      </c>
      <c r="U165" s="18">
        <f t="shared" si="38"/>
        <v>7</v>
      </c>
      <c r="V165" s="18">
        <f t="shared" si="39"/>
        <v>1.1099999999999994</v>
      </c>
      <c r="W165" s="18">
        <f t="shared" si="40"/>
        <v>2.5099999999999998</v>
      </c>
      <c r="X165" s="18">
        <f t="shared" si="41"/>
        <v>1.8099999999999996</v>
      </c>
      <c r="Y165" s="52" t="s">
        <v>684</v>
      </c>
    </row>
    <row r="166" spans="1:87" s="28" customFormat="1" ht="17.100000000000001" customHeight="1" x14ac:dyDescent="0.25">
      <c r="A166" s="16" t="s">
        <v>450</v>
      </c>
      <c r="B166" s="30">
        <v>40.850460200000001</v>
      </c>
      <c r="C166" s="30">
        <v>-77.453556899999995</v>
      </c>
      <c r="D166" s="32">
        <v>106</v>
      </c>
      <c r="E166" s="2" t="s">
        <v>719</v>
      </c>
      <c r="F166" s="2" t="s">
        <v>811</v>
      </c>
      <c r="G166" s="2" t="s">
        <v>746</v>
      </c>
      <c r="H166" s="39" t="s">
        <v>254</v>
      </c>
      <c r="I166" s="54" t="s">
        <v>751</v>
      </c>
      <c r="J166" s="40" t="s">
        <v>751</v>
      </c>
      <c r="K166" s="40" t="s">
        <v>751</v>
      </c>
      <c r="L166" s="54" t="s">
        <v>751</v>
      </c>
      <c r="M166" s="18">
        <v>207.5</v>
      </c>
      <c r="N166" s="32">
        <v>1</v>
      </c>
      <c r="O166" s="19" t="s">
        <v>5</v>
      </c>
      <c r="P166" s="34">
        <v>4.8099999999999996</v>
      </c>
      <c r="Q166" s="125">
        <v>207.5</v>
      </c>
      <c r="R166" s="32">
        <f t="shared" si="35"/>
        <v>195</v>
      </c>
      <c r="S166" s="32">
        <f t="shared" si="36"/>
        <v>243.75</v>
      </c>
      <c r="T166" s="18">
        <f t="shared" si="37"/>
        <v>7.5</v>
      </c>
      <c r="U166" s="18">
        <f t="shared" si="38"/>
        <v>9.375</v>
      </c>
      <c r="V166" s="18">
        <f t="shared" si="39"/>
        <v>2.6900000000000004</v>
      </c>
      <c r="W166" s="18">
        <f t="shared" si="40"/>
        <v>4.5650000000000004</v>
      </c>
      <c r="X166" s="18">
        <f t="shared" si="41"/>
        <v>3.6275000000000004</v>
      </c>
      <c r="Y166" s="52" t="s">
        <v>684</v>
      </c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</row>
    <row r="167" spans="1:87" x14ac:dyDescent="0.25">
      <c r="A167" s="16" t="s">
        <v>449</v>
      </c>
      <c r="B167" s="30">
        <v>40.981526240000001</v>
      </c>
      <c r="C167" s="30">
        <v>-77.542666629999999</v>
      </c>
      <c r="D167" s="32">
        <v>101</v>
      </c>
      <c r="E167" s="2" t="s">
        <v>720</v>
      </c>
      <c r="F167" s="2" t="s">
        <v>811</v>
      </c>
      <c r="G167" s="2" t="s">
        <v>746</v>
      </c>
      <c r="H167" s="39" t="s">
        <v>255</v>
      </c>
      <c r="I167" s="18">
        <v>-127.1</v>
      </c>
      <c r="J167" s="32">
        <v>6</v>
      </c>
      <c r="K167" s="39" t="s">
        <v>3</v>
      </c>
      <c r="L167" s="18">
        <v>0</v>
      </c>
      <c r="M167" s="18"/>
      <c r="N167" s="32"/>
      <c r="O167" s="19"/>
      <c r="P167" s="34">
        <v>4.72</v>
      </c>
      <c r="Q167" s="125">
        <v>-127.1</v>
      </c>
      <c r="R167" s="32" t="s">
        <v>691</v>
      </c>
      <c r="S167" s="33">
        <v>267</v>
      </c>
      <c r="T167" s="32" t="s">
        <v>691</v>
      </c>
      <c r="U167" s="33">
        <v>10.3</v>
      </c>
      <c r="V167" s="32" t="s">
        <v>691</v>
      </c>
      <c r="W167" s="33">
        <v>5.6</v>
      </c>
      <c r="X167" s="32" t="s">
        <v>691</v>
      </c>
      <c r="Y167" s="52" t="s">
        <v>684</v>
      </c>
    </row>
    <row r="168" spans="1:87" x14ac:dyDescent="0.25">
      <c r="A168" s="16" t="s">
        <v>540</v>
      </c>
      <c r="B168" s="30">
        <v>40.68313766</v>
      </c>
      <c r="C168" s="30">
        <v>-77.279405539999999</v>
      </c>
      <c r="D168" s="32">
        <v>111</v>
      </c>
      <c r="E168" s="2" t="s">
        <v>720</v>
      </c>
      <c r="F168" s="2" t="s">
        <v>819</v>
      </c>
      <c r="G168" s="2" t="s">
        <v>746</v>
      </c>
      <c r="H168" s="39" t="s">
        <v>255</v>
      </c>
      <c r="I168" s="18">
        <v>-126.9</v>
      </c>
      <c r="J168" s="32">
        <v>8</v>
      </c>
      <c r="K168" s="39" t="s">
        <v>5</v>
      </c>
      <c r="L168" s="18">
        <v>0</v>
      </c>
      <c r="M168" s="54" t="s">
        <v>751</v>
      </c>
      <c r="N168" s="40" t="s">
        <v>751</v>
      </c>
      <c r="O168" s="40" t="s">
        <v>751</v>
      </c>
      <c r="P168" s="34">
        <v>5.25</v>
      </c>
      <c r="Q168" s="125">
        <v>-126.9</v>
      </c>
      <c r="R168" s="32" t="s">
        <v>691</v>
      </c>
      <c r="S168" s="33">
        <v>270</v>
      </c>
      <c r="T168" s="32" t="s">
        <v>691</v>
      </c>
      <c r="U168" s="33">
        <v>10.4</v>
      </c>
      <c r="V168" s="32" t="s">
        <v>691</v>
      </c>
      <c r="W168" s="33">
        <v>5.0999999999999996</v>
      </c>
      <c r="X168" s="32" t="s">
        <v>691</v>
      </c>
      <c r="Y168" s="52" t="s">
        <v>684</v>
      </c>
    </row>
    <row r="169" spans="1:87" x14ac:dyDescent="0.25">
      <c r="A169" s="16" t="s">
        <v>452</v>
      </c>
      <c r="B169" s="30">
        <v>40.813330350000001</v>
      </c>
      <c r="C169" s="30">
        <v>-77.627634540000003</v>
      </c>
      <c r="D169" s="32">
        <v>103</v>
      </c>
      <c r="E169" s="2" t="s">
        <v>722</v>
      </c>
      <c r="F169" s="2" t="s">
        <v>691</v>
      </c>
      <c r="G169" s="2" t="s">
        <v>746</v>
      </c>
      <c r="H169" s="39" t="s">
        <v>255</v>
      </c>
      <c r="I169" s="18">
        <v>-129.30000000000001</v>
      </c>
      <c r="J169" s="32">
        <v>8</v>
      </c>
      <c r="K169" s="39" t="s">
        <v>5</v>
      </c>
      <c r="L169" s="18">
        <v>0</v>
      </c>
      <c r="M169" s="54" t="s">
        <v>751</v>
      </c>
      <c r="N169" s="40" t="s">
        <v>751</v>
      </c>
      <c r="O169" s="40" t="s">
        <v>751</v>
      </c>
      <c r="P169" s="34">
        <v>5.17</v>
      </c>
      <c r="Q169" s="125">
        <v>-129.30000000000001</v>
      </c>
      <c r="R169" s="32" t="s">
        <v>691</v>
      </c>
      <c r="S169" s="33">
        <v>285</v>
      </c>
      <c r="T169" s="32" t="s">
        <v>691</v>
      </c>
      <c r="U169" s="33">
        <v>11</v>
      </c>
      <c r="V169" s="32" t="s">
        <v>691</v>
      </c>
      <c r="W169" s="33">
        <v>5.8</v>
      </c>
      <c r="X169" s="32" t="s">
        <v>691</v>
      </c>
      <c r="Y169" s="52" t="s">
        <v>684</v>
      </c>
    </row>
    <row r="170" spans="1:87" x14ac:dyDescent="0.25">
      <c r="A170" s="16" t="s">
        <v>453</v>
      </c>
      <c r="B170" s="30">
        <v>40.847559599999997</v>
      </c>
      <c r="C170" s="30">
        <v>-77.496438600000005</v>
      </c>
      <c r="D170" s="32">
        <v>105</v>
      </c>
      <c r="E170" s="2" t="s">
        <v>722</v>
      </c>
      <c r="F170" s="2" t="s">
        <v>811</v>
      </c>
      <c r="G170" s="2" t="s">
        <v>746</v>
      </c>
      <c r="H170" s="39" t="s">
        <v>254</v>
      </c>
      <c r="I170" s="54" t="s">
        <v>751</v>
      </c>
      <c r="J170" s="40" t="s">
        <v>751</v>
      </c>
      <c r="K170" s="40" t="s">
        <v>751</v>
      </c>
      <c r="L170" s="54" t="s">
        <v>751</v>
      </c>
      <c r="M170" s="18">
        <v>222.3</v>
      </c>
      <c r="N170" s="32">
        <v>2</v>
      </c>
      <c r="O170" s="19" t="s">
        <v>4</v>
      </c>
      <c r="P170" s="34">
        <v>5.3</v>
      </c>
      <c r="Q170" s="125">
        <v>222.3</v>
      </c>
      <c r="R170" s="32">
        <f>(Q170-20)/25*26</f>
        <v>210.39200000000002</v>
      </c>
      <c r="S170" s="32">
        <f>(Q170-20)/20*26</f>
        <v>262.99</v>
      </c>
      <c r="T170" s="18">
        <f>(Q170-20)/25</f>
        <v>8.0920000000000005</v>
      </c>
      <c r="U170" s="18">
        <f>(Q170-20)/20</f>
        <v>10.115</v>
      </c>
      <c r="V170" s="18">
        <f>T170-P170</f>
        <v>2.7920000000000007</v>
      </c>
      <c r="W170" s="18">
        <f>U170-P170</f>
        <v>4.8150000000000004</v>
      </c>
      <c r="X170" s="18">
        <f>(V170+W170)/2</f>
        <v>3.8035000000000005</v>
      </c>
      <c r="Y170" s="52" t="s">
        <v>684</v>
      </c>
    </row>
    <row r="171" spans="1:87" x14ac:dyDescent="0.25">
      <c r="A171" s="16" t="s">
        <v>426</v>
      </c>
      <c r="B171" s="30">
        <v>40.710681749999999</v>
      </c>
      <c r="C171" s="30">
        <v>-77.592160550000003</v>
      </c>
      <c r="D171" s="32">
        <v>107</v>
      </c>
      <c r="E171" s="2" t="s">
        <v>723</v>
      </c>
      <c r="F171" s="2" t="s">
        <v>814</v>
      </c>
      <c r="G171" s="2" t="s">
        <v>746</v>
      </c>
      <c r="H171" s="19" t="s">
        <v>254</v>
      </c>
      <c r="I171" s="54" t="s">
        <v>751</v>
      </c>
      <c r="J171" s="40" t="s">
        <v>751</v>
      </c>
      <c r="K171" s="40" t="s">
        <v>751</v>
      </c>
      <c r="L171" s="54" t="s">
        <v>751</v>
      </c>
      <c r="M171" s="18">
        <v>207</v>
      </c>
      <c r="N171" s="32">
        <v>3</v>
      </c>
      <c r="O171" s="19" t="s">
        <v>5</v>
      </c>
      <c r="P171" s="34">
        <v>5.65</v>
      </c>
      <c r="Q171" s="125">
        <v>207</v>
      </c>
      <c r="R171" s="32">
        <f>(Q171-20)/25*26</f>
        <v>194.48000000000002</v>
      </c>
      <c r="S171" s="32">
        <f>(Q171-20)/20*26</f>
        <v>243.1</v>
      </c>
      <c r="T171" s="18">
        <f>(Q171-20)/25</f>
        <v>7.48</v>
      </c>
      <c r="U171" s="18">
        <f>(Q171-20)/20</f>
        <v>9.35</v>
      </c>
      <c r="V171" s="18">
        <f>T171-P171</f>
        <v>1.83</v>
      </c>
      <c r="W171" s="18">
        <f>U171-P171</f>
        <v>3.6999999999999993</v>
      </c>
      <c r="X171" s="18">
        <f>(V171+W171)/2</f>
        <v>2.7649999999999997</v>
      </c>
      <c r="Y171" s="52" t="s">
        <v>684</v>
      </c>
    </row>
    <row r="172" spans="1:87" x14ac:dyDescent="0.25">
      <c r="A172" s="16" t="s">
        <v>427</v>
      </c>
      <c r="B172" s="30">
        <v>40.678592000000002</v>
      </c>
      <c r="C172" s="30">
        <v>-77.574510700000005</v>
      </c>
      <c r="D172" s="32">
        <v>109</v>
      </c>
      <c r="E172" s="2" t="s">
        <v>750</v>
      </c>
      <c r="F172" s="2" t="s">
        <v>814</v>
      </c>
      <c r="G172" s="2" t="s">
        <v>746</v>
      </c>
      <c r="H172" s="19" t="s">
        <v>254</v>
      </c>
      <c r="I172" s="54" t="s">
        <v>751</v>
      </c>
      <c r="J172" s="40" t="s">
        <v>751</v>
      </c>
      <c r="K172" s="40" t="s">
        <v>751</v>
      </c>
      <c r="L172" s="54" t="s">
        <v>751</v>
      </c>
      <c r="M172" s="18" t="s">
        <v>428</v>
      </c>
      <c r="N172" s="19">
        <v>3</v>
      </c>
      <c r="O172" s="19" t="s">
        <v>4</v>
      </c>
      <c r="P172" s="34">
        <v>5.65</v>
      </c>
      <c r="Q172" s="125">
        <v>140.1</v>
      </c>
      <c r="R172" s="32">
        <f>(Q172-20)/25*26</f>
        <v>124.90399999999998</v>
      </c>
      <c r="S172" s="32">
        <f>(Q172-20)/20*26</f>
        <v>156.13</v>
      </c>
      <c r="T172" s="18">
        <f>(Q172-20)/25</f>
        <v>4.8039999999999994</v>
      </c>
      <c r="U172" s="18">
        <f>(Q172-20)/20</f>
        <v>6.0049999999999999</v>
      </c>
      <c r="V172" s="18">
        <f>T172-P172</f>
        <v>-0.84600000000000097</v>
      </c>
      <c r="W172" s="18">
        <f>U172-P172</f>
        <v>0.35499999999999954</v>
      </c>
      <c r="X172" s="18">
        <f>(V172+W172)/2</f>
        <v>-0.24550000000000072</v>
      </c>
      <c r="Y172" s="52" t="s">
        <v>684</v>
      </c>
    </row>
    <row r="173" spans="1:87" s="2" customFormat="1" x14ac:dyDescent="0.25">
      <c r="A173" s="16" t="s">
        <v>429</v>
      </c>
      <c r="B173" s="30">
        <v>40.678592000000002</v>
      </c>
      <c r="C173" s="30">
        <v>-77.574510700000005</v>
      </c>
      <c r="D173" s="32">
        <v>109</v>
      </c>
      <c r="E173" s="2" t="s">
        <v>750</v>
      </c>
      <c r="F173" s="2" t="s">
        <v>819</v>
      </c>
      <c r="G173" s="2" t="s">
        <v>747</v>
      </c>
      <c r="H173" s="19" t="s">
        <v>255</v>
      </c>
      <c r="I173" s="18">
        <v>-104</v>
      </c>
      <c r="J173" s="32">
        <v>5</v>
      </c>
      <c r="K173" s="19" t="s">
        <v>5</v>
      </c>
      <c r="L173" s="18">
        <v>0</v>
      </c>
      <c r="M173" s="54" t="s">
        <v>751</v>
      </c>
      <c r="N173" s="40" t="s">
        <v>751</v>
      </c>
      <c r="O173" s="40" t="s">
        <v>751</v>
      </c>
      <c r="P173" s="34">
        <v>5.54</v>
      </c>
      <c r="Q173" s="125">
        <v>-104</v>
      </c>
      <c r="R173" s="32">
        <v>110</v>
      </c>
      <c r="S173" s="32">
        <v>120</v>
      </c>
      <c r="T173" s="18">
        <v>4.2307692307692308</v>
      </c>
      <c r="U173" s="18">
        <v>4.615384615384615</v>
      </c>
      <c r="V173" s="18">
        <v>-1.3399999999999999</v>
      </c>
      <c r="W173" s="18">
        <v>-7.846153846153836E-2</v>
      </c>
      <c r="X173" s="18">
        <v>-0.70923076923076911</v>
      </c>
      <c r="Y173" s="52" t="s">
        <v>684</v>
      </c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</row>
    <row r="174" spans="1:87" x14ac:dyDescent="0.25">
      <c r="A174" s="16" t="s">
        <v>430</v>
      </c>
      <c r="B174" s="30">
        <v>40.678592000000002</v>
      </c>
      <c r="C174" s="30">
        <v>-77.574510700000005</v>
      </c>
      <c r="D174" s="32">
        <v>109</v>
      </c>
      <c r="E174" s="2" t="s">
        <v>750</v>
      </c>
      <c r="F174" s="2" t="s">
        <v>810</v>
      </c>
      <c r="G174" s="2" t="s">
        <v>747</v>
      </c>
      <c r="H174" s="19" t="s">
        <v>254</v>
      </c>
      <c r="I174" s="54" t="s">
        <v>751</v>
      </c>
      <c r="J174" s="40" t="s">
        <v>751</v>
      </c>
      <c r="K174" s="40" t="s">
        <v>751</v>
      </c>
      <c r="L174" s="54" t="s">
        <v>751</v>
      </c>
      <c r="M174" s="18" t="s">
        <v>431</v>
      </c>
      <c r="N174" s="19">
        <v>3</v>
      </c>
      <c r="O174" s="19" t="s">
        <v>5</v>
      </c>
      <c r="P174" s="34">
        <v>5.65</v>
      </c>
      <c r="Q174" s="125">
        <v>234</v>
      </c>
      <c r="R174" s="32">
        <f>(Q174-20)/25*26</f>
        <v>222.56</v>
      </c>
      <c r="S174" s="32">
        <f>(Q174-20)/20*26</f>
        <v>278.2</v>
      </c>
      <c r="T174" s="18">
        <f>(Q174-20)/25</f>
        <v>8.56</v>
      </c>
      <c r="U174" s="18">
        <f>(Q174-20)/20</f>
        <v>10.7</v>
      </c>
      <c r="V174" s="18">
        <f>T174-P174</f>
        <v>2.91</v>
      </c>
      <c r="W174" s="18">
        <f>U174-P174</f>
        <v>5.0499999999999989</v>
      </c>
      <c r="X174" s="18">
        <f>(V174+W174)/2</f>
        <v>3.9799999999999995</v>
      </c>
      <c r="Y174" s="52" t="s">
        <v>684</v>
      </c>
    </row>
    <row r="175" spans="1:87" s="2" customFormat="1" x14ac:dyDescent="0.25">
      <c r="A175" s="16" t="s">
        <v>432</v>
      </c>
      <c r="B175" s="30">
        <v>40.676363019999997</v>
      </c>
      <c r="C175" s="30">
        <v>-77.577805209999994</v>
      </c>
      <c r="D175" s="32">
        <v>108</v>
      </c>
      <c r="E175" s="2" t="s">
        <v>750</v>
      </c>
      <c r="F175" s="2" t="s">
        <v>819</v>
      </c>
      <c r="G175" s="2" t="s">
        <v>747</v>
      </c>
      <c r="H175" s="19" t="s">
        <v>255</v>
      </c>
      <c r="I175" s="18">
        <v>-115.3</v>
      </c>
      <c r="J175" s="32">
        <v>12</v>
      </c>
      <c r="K175" s="19" t="s">
        <v>5</v>
      </c>
      <c r="L175" s="18">
        <v>0</v>
      </c>
      <c r="M175" s="54" t="s">
        <v>751</v>
      </c>
      <c r="N175" s="40" t="s">
        <v>751</v>
      </c>
      <c r="O175" s="40" t="s">
        <v>751</v>
      </c>
      <c r="P175" s="34">
        <v>5.65</v>
      </c>
      <c r="Q175" s="125">
        <v>-115.3</v>
      </c>
      <c r="R175" s="32">
        <v>173</v>
      </c>
      <c r="S175" s="32">
        <v>215</v>
      </c>
      <c r="T175" s="18">
        <v>6.6538461538461542</v>
      </c>
      <c r="U175" s="18">
        <v>8.2692307692307701</v>
      </c>
      <c r="V175" s="18">
        <v>1.0038461538461538</v>
      </c>
      <c r="W175" s="18">
        <v>2.6192307692307697</v>
      </c>
      <c r="X175" s="18">
        <v>1.8115384615384618</v>
      </c>
      <c r="Y175" s="52" t="s">
        <v>684</v>
      </c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</row>
    <row r="176" spans="1:87" s="2" customFormat="1" x14ac:dyDescent="0.25">
      <c r="A176" s="16" t="s">
        <v>454</v>
      </c>
      <c r="B176" s="30">
        <v>40.853325099999999</v>
      </c>
      <c r="C176" s="30">
        <v>-77.498350500000001</v>
      </c>
      <c r="D176" s="32">
        <v>104</v>
      </c>
      <c r="E176" s="2" t="s">
        <v>750</v>
      </c>
      <c r="F176" s="2" t="s">
        <v>814</v>
      </c>
      <c r="G176" s="2" t="s">
        <v>747</v>
      </c>
      <c r="H176" s="19" t="s">
        <v>255</v>
      </c>
      <c r="I176" s="18">
        <v>-87.4</v>
      </c>
      <c r="J176" s="32">
        <v>7</v>
      </c>
      <c r="K176" s="19" t="s">
        <v>5</v>
      </c>
      <c r="L176" s="18">
        <v>0</v>
      </c>
      <c r="M176" s="54" t="s">
        <v>751</v>
      </c>
      <c r="N176" s="40" t="s">
        <v>751</v>
      </c>
      <c r="O176" s="40" t="s">
        <v>751</v>
      </c>
      <c r="P176" s="34">
        <v>5.6</v>
      </c>
      <c r="Q176" s="125">
        <v>-87.4</v>
      </c>
      <c r="R176" s="32">
        <v>45</v>
      </c>
      <c r="S176" s="32">
        <v>48</v>
      </c>
      <c r="T176" s="18">
        <f>R176/26</f>
        <v>1.7307692307692308</v>
      </c>
      <c r="U176" s="18">
        <f>S176/26</f>
        <v>1.8461538461538463</v>
      </c>
      <c r="V176" s="18">
        <f>T176-P176</f>
        <v>-3.8692307692307688</v>
      </c>
      <c r="W176" s="18">
        <f>U176-P176</f>
        <v>-3.7538461538461534</v>
      </c>
      <c r="X176" s="18">
        <f>(V176+W176)/2</f>
        <v>-3.8115384615384613</v>
      </c>
      <c r="Y176" s="52" t="s">
        <v>684</v>
      </c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</row>
    <row r="177" spans="1:87" s="2" customFormat="1" x14ac:dyDescent="0.25">
      <c r="A177" s="16" t="s">
        <v>461</v>
      </c>
      <c r="B177" s="30">
        <v>40.989170090000002</v>
      </c>
      <c r="C177" s="30">
        <v>-77.639769209999997</v>
      </c>
      <c r="D177" s="32">
        <v>99</v>
      </c>
      <c r="E177" s="2" t="s">
        <v>750</v>
      </c>
      <c r="F177" s="2" t="s">
        <v>810</v>
      </c>
      <c r="G177" s="2" t="s">
        <v>747</v>
      </c>
      <c r="H177" s="19" t="s">
        <v>254</v>
      </c>
      <c r="I177" s="54" t="s">
        <v>751</v>
      </c>
      <c r="J177" s="40" t="s">
        <v>751</v>
      </c>
      <c r="K177" s="40" t="s">
        <v>751</v>
      </c>
      <c r="L177" s="54" t="s">
        <v>751</v>
      </c>
      <c r="M177" s="18" t="s">
        <v>462</v>
      </c>
      <c r="N177" s="19">
        <v>10</v>
      </c>
      <c r="O177" s="19" t="s">
        <v>3</v>
      </c>
      <c r="P177" s="34">
        <v>5.41</v>
      </c>
      <c r="Q177" s="125">
        <v>126.5</v>
      </c>
      <c r="R177" s="32">
        <f>(Q177-20)/25*26</f>
        <v>110.75999999999999</v>
      </c>
      <c r="S177" s="32">
        <f>(Q177-20)/20*26</f>
        <v>138.45000000000002</v>
      </c>
      <c r="T177" s="18">
        <f>(Q177-20)/25</f>
        <v>4.26</v>
      </c>
      <c r="U177" s="18">
        <f>(Q177-20)/20</f>
        <v>5.3250000000000002</v>
      </c>
      <c r="V177" s="18">
        <f>T177-P177</f>
        <v>-1.1500000000000004</v>
      </c>
      <c r="W177" s="18">
        <f>U177-P177</f>
        <v>-8.4999999999999964E-2</v>
      </c>
      <c r="X177" s="18">
        <f>(V177+W177)/2</f>
        <v>-0.61750000000000016</v>
      </c>
      <c r="Y177" s="52" t="s">
        <v>684</v>
      </c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</row>
    <row r="178" spans="1:87" s="2" customFormat="1" x14ac:dyDescent="0.25">
      <c r="A178" s="16" t="s">
        <v>463</v>
      </c>
      <c r="B178" s="30">
        <v>40.989170090000002</v>
      </c>
      <c r="C178" s="30">
        <v>-77.639769209999997</v>
      </c>
      <c r="D178" s="32">
        <v>99</v>
      </c>
      <c r="E178" s="2" t="s">
        <v>750</v>
      </c>
      <c r="F178" s="2" t="s">
        <v>814</v>
      </c>
      <c r="G178" s="2" t="s">
        <v>747</v>
      </c>
      <c r="H178" s="19" t="s">
        <v>254</v>
      </c>
      <c r="I178" s="54" t="s">
        <v>751</v>
      </c>
      <c r="J178" s="40" t="s">
        <v>751</v>
      </c>
      <c r="K178" s="40" t="s">
        <v>751</v>
      </c>
      <c r="L178" s="54" t="s">
        <v>751</v>
      </c>
      <c r="M178" s="18" t="s">
        <v>464</v>
      </c>
      <c r="N178" s="19">
        <v>10</v>
      </c>
      <c r="O178" s="19" t="s">
        <v>3</v>
      </c>
      <c r="P178" s="34">
        <v>5.41</v>
      </c>
      <c r="Q178" s="125">
        <v>126.7</v>
      </c>
      <c r="R178" s="32">
        <f>(Q178-20)/25*26</f>
        <v>110.96799999999999</v>
      </c>
      <c r="S178" s="32">
        <f>(Q178-20)/20*26</f>
        <v>138.71</v>
      </c>
      <c r="T178" s="18">
        <f>(Q178-20)/25</f>
        <v>4.2679999999999998</v>
      </c>
      <c r="U178" s="18">
        <f>(Q178-20)/20</f>
        <v>5.335</v>
      </c>
      <c r="V178" s="18">
        <f>T178-P178</f>
        <v>-1.1420000000000003</v>
      </c>
      <c r="W178" s="18">
        <f>U178-P178</f>
        <v>-7.5000000000000178E-2</v>
      </c>
      <c r="X178" s="18">
        <f>(V178+W178)/2</f>
        <v>-0.60850000000000026</v>
      </c>
      <c r="Y178" s="52" t="s">
        <v>684</v>
      </c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</row>
    <row r="179" spans="1:87" ht="18.95" customHeight="1" x14ac:dyDescent="0.25">
      <c r="A179" s="16" t="s">
        <v>465</v>
      </c>
      <c r="B179" s="30">
        <v>40.989170090000002</v>
      </c>
      <c r="C179" s="30">
        <v>-77.639769209999997</v>
      </c>
      <c r="D179" s="32">
        <v>99</v>
      </c>
      <c r="E179" s="2" t="s">
        <v>750</v>
      </c>
      <c r="F179" s="2" t="s">
        <v>818</v>
      </c>
      <c r="G179" s="2" t="s">
        <v>747</v>
      </c>
      <c r="H179" s="19" t="s">
        <v>255</v>
      </c>
      <c r="I179" s="18">
        <v>-88.9</v>
      </c>
      <c r="J179" s="32">
        <v>29</v>
      </c>
      <c r="K179" s="19" t="s">
        <v>3</v>
      </c>
      <c r="L179" s="18">
        <v>0</v>
      </c>
      <c r="M179" s="54" t="s">
        <v>751</v>
      </c>
      <c r="N179" s="40" t="s">
        <v>751</v>
      </c>
      <c r="O179" s="40" t="s">
        <v>751</v>
      </c>
      <c r="P179" s="34">
        <v>5.41</v>
      </c>
      <c r="Q179" s="125">
        <v>-88.9</v>
      </c>
      <c r="R179" s="32">
        <v>53</v>
      </c>
      <c r="S179" s="32">
        <v>59</v>
      </c>
      <c r="T179" s="18">
        <v>2.0384615384615383</v>
      </c>
      <c r="U179" s="18">
        <v>2.2692307692307692</v>
      </c>
      <c r="V179" s="18">
        <v>-3.3715384615384618</v>
      </c>
      <c r="W179" s="18">
        <v>-3.140769230769231</v>
      </c>
      <c r="X179" s="18">
        <v>-3.2561538461538464</v>
      </c>
      <c r="Y179" s="52" t="s">
        <v>684</v>
      </c>
    </row>
    <row r="180" spans="1:87" x14ac:dyDescent="0.25">
      <c r="A180" s="16" t="s">
        <v>479</v>
      </c>
      <c r="B180" s="30">
        <v>40.910152940000003</v>
      </c>
      <c r="C180" s="30">
        <v>-77.784144380000001</v>
      </c>
      <c r="D180" s="32">
        <v>100</v>
      </c>
      <c r="E180" s="2" t="s">
        <v>725</v>
      </c>
      <c r="F180" s="2" t="s">
        <v>811</v>
      </c>
      <c r="G180" s="2" t="s">
        <v>747</v>
      </c>
      <c r="H180" s="19" t="s">
        <v>254</v>
      </c>
      <c r="I180" s="54" t="s">
        <v>751</v>
      </c>
      <c r="J180" s="40" t="s">
        <v>751</v>
      </c>
      <c r="K180" s="40" t="s">
        <v>751</v>
      </c>
      <c r="L180" s="54" t="s">
        <v>751</v>
      </c>
      <c r="M180" s="18" t="s">
        <v>480</v>
      </c>
      <c r="N180" s="19">
        <v>7</v>
      </c>
      <c r="O180" s="19" t="s">
        <v>4</v>
      </c>
      <c r="P180" s="34">
        <v>5.5</v>
      </c>
      <c r="Q180" s="125">
        <v>123.5</v>
      </c>
      <c r="R180" s="32">
        <f>(Q180-20)/25*26</f>
        <v>107.63999999999999</v>
      </c>
      <c r="S180" s="32">
        <f>(Q180-20)/20*26</f>
        <v>134.54999999999998</v>
      </c>
      <c r="T180" s="18">
        <f>(Q180-20)/25</f>
        <v>4.1399999999999997</v>
      </c>
      <c r="U180" s="18">
        <f>(Q180-20)/20</f>
        <v>5.1749999999999998</v>
      </c>
      <c r="V180" s="18">
        <f>T180-P180</f>
        <v>-1.3600000000000003</v>
      </c>
      <c r="W180" s="18">
        <f>U180-P180</f>
        <v>-0.32500000000000018</v>
      </c>
      <c r="X180" s="18">
        <f>(V180+W180)/2</f>
        <v>-0.84250000000000025</v>
      </c>
      <c r="Y180" s="52" t="s">
        <v>684</v>
      </c>
    </row>
    <row r="181" spans="1:87" x14ac:dyDescent="0.25">
      <c r="A181" s="16" t="s">
        <v>456</v>
      </c>
      <c r="B181" s="30">
        <v>40.856518600000001</v>
      </c>
      <c r="C181" s="30">
        <v>-77.572489739999995</v>
      </c>
      <c r="D181" s="32">
        <v>102</v>
      </c>
      <c r="E181" s="2" t="s">
        <v>725</v>
      </c>
      <c r="F181" s="2" t="s">
        <v>817</v>
      </c>
      <c r="G181" s="2" t="s">
        <v>747</v>
      </c>
      <c r="H181" s="39" t="s">
        <v>255</v>
      </c>
      <c r="I181" s="18">
        <v>-117</v>
      </c>
      <c r="J181" s="32">
        <v>11</v>
      </c>
      <c r="K181" s="19" t="s">
        <v>5</v>
      </c>
      <c r="L181" s="18">
        <v>0</v>
      </c>
      <c r="M181" s="54" t="s">
        <v>751</v>
      </c>
      <c r="N181" s="40" t="s">
        <v>751</v>
      </c>
      <c r="O181" s="40" t="s">
        <v>751</v>
      </c>
      <c r="P181" s="34">
        <v>5.74</v>
      </c>
      <c r="Q181" s="125">
        <v>-117</v>
      </c>
      <c r="R181" s="32">
        <v>186</v>
      </c>
      <c r="S181" s="32">
        <v>231</v>
      </c>
      <c r="T181" s="18">
        <v>7.1538461538461542</v>
      </c>
      <c r="U181" s="18">
        <v>8.884615384615385</v>
      </c>
      <c r="V181" s="18">
        <v>1.46</v>
      </c>
      <c r="W181" s="18">
        <v>3.16</v>
      </c>
      <c r="X181" s="18">
        <v>2.31</v>
      </c>
      <c r="Y181" s="52" t="s">
        <v>684</v>
      </c>
    </row>
    <row r="182" spans="1:87" s="1" customFormat="1" x14ac:dyDescent="0.25">
      <c r="A182" s="16"/>
      <c r="B182" s="30"/>
      <c r="C182" s="30"/>
      <c r="D182" s="32"/>
      <c r="E182" s="2"/>
      <c r="F182" s="2"/>
      <c r="G182" s="2"/>
      <c r="H182" s="19"/>
      <c r="I182" s="54"/>
      <c r="J182" s="40"/>
      <c r="K182" s="40"/>
      <c r="L182" s="54"/>
      <c r="M182" s="18"/>
      <c r="N182" s="32"/>
      <c r="O182" s="19"/>
      <c r="P182" s="68"/>
      <c r="Q182" s="18"/>
      <c r="R182" s="32"/>
      <c r="S182" s="32"/>
      <c r="T182" s="18"/>
      <c r="U182" s="18"/>
      <c r="V182" s="18"/>
      <c r="W182" s="18"/>
      <c r="X182" s="18"/>
      <c r="Y182" s="5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</row>
    <row r="183" spans="1:87" s="8" customFormat="1" ht="17.100000000000001" customHeight="1" x14ac:dyDescent="0.25">
      <c r="A183" s="51" t="s">
        <v>731</v>
      </c>
      <c r="D183" s="42"/>
      <c r="E183" s="46"/>
      <c r="F183" s="46"/>
      <c r="G183" s="46"/>
      <c r="H183" s="9"/>
      <c r="I183" s="123"/>
      <c r="J183" s="124"/>
      <c r="K183" s="13"/>
      <c r="L183" s="123"/>
      <c r="M183" s="123"/>
      <c r="N183" s="124"/>
      <c r="O183" s="13"/>
      <c r="P183" s="12"/>
      <c r="R183" s="13"/>
      <c r="S183" s="13"/>
      <c r="T183" s="13"/>
      <c r="U183" s="13"/>
      <c r="V183" s="13"/>
      <c r="W183" s="13"/>
      <c r="X183" s="13"/>
    </row>
    <row r="184" spans="1:87" s="1" customFormat="1" x14ac:dyDescent="0.25">
      <c r="A184" s="16" t="s">
        <v>495</v>
      </c>
      <c r="B184" s="30">
        <v>40.364246360000003</v>
      </c>
      <c r="C184" s="30">
        <v>-77.662228780000007</v>
      </c>
      <c r="D184" s="32">
        <v>137</v>
      </c>
      <c r="E184" s="3" t="s">
        <v>708</v>
      </c>
      <c r="F184" s="3" t="s">
        <v>819</v>
      </c>
      <c r="G184" s="2" t="s">
        <v>746</v>
      </c>
      <c r="H184" s="19" t="s">
        <v>254</v>
      </c>
      <c r="I184" s="54" t="s">
        <v>751</v>
      </c>
      <c r="J184" s="40" t="s">
        <v>751</v>
      </c>
      <c r="K184" s="40" t="s">
        <v>751</v>
      </c>
      <c r="L184" s="54" t="s">
        <v>751</v>
      </c>
      <c r="M184" s="18">
        <v>178.1</v>
      </c>
      <c r="N184" s="32">
        <v>7</v>
      </c>
      <c r="O184" s="19" t="s">
        <v>5</v>
      </c>
      <c r="P184" s="34">
        <v>2.38</v>
      </c>
      <c r="Q184" s="125">
        <v>178.1</v>
      </c>
      <c r="R184" s="32">
        <f>(Q184-20)/25*26</f>
        <v>164.42400000000001</v>
      </c>
      <c r="S184" s="32">
        <f>(Q184-20)/20*26</f>
        <v>205.52999999999997</v>
      </c>
      <c r="T184" s="18">
        <f>(Q184-20)/25</f>
        <v>6.3239999999999998</v>
      </c>
      <c r="U184" s="18">
        <f>(Q184-20)/20</f>
        <v>7.9049999999999994</v>
      </c>
      <c r="V184" s="18">
        <f>T184-P184</f>
        <v>3.944</v>
      </c>
      <c r="W184" s="18">
        <f>U184-P184</f>
        <v>5.5249999999999995</v>
      </c>
      <c r="X184" s="18">
        <f>(V184+W184)/2</f>
        <v>4.7344999999999997</v>
      </c>
      <c r="Y184" s="52" t="s">
        <v>684</v>
      </c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</row>
    <row r="185" spans="1:87" x14ac:dyDescent="0.25">
      <c r="A185" s="56" t="s">
        <v>403</v>
      </c>
      <c r="B185" s="30">
        <v>40.576421150000002</v>
      </c>
      <c r="C185" s="30">
        <v>-77.853341920000005</v>
      </c>
      <c r="D185" s="32">
        <v>129</v>
      </c>
      <c r="E185" s="2" t="s">
        <v>711</v>
      </c>
      <c r="F185" s="2" t="s">
        <v>818</v>
      </c>
      <c r="G185" s="2" t="s">
        <v>746</v>
      </c>
      <c r="H185" s="39" t="s">
        <v>254</v>
      </c>
      <c r="I185" s="54" t="s">
        <v>751</v>
      </c>
      <c r="J185" s="40" t="s">
        <v>751</v>
      </c>
      <c r="K185" s="40" t="s">
        <v>751</v>
      </c>
      <c r="L185" s="54" t="s">
        <v>751</v>
      </c>
      <c r="M185" s="18">
        <v>222</v>
      </c>
      <c r="N185" s="19">
        <v>4</v>
      </c>
      <c r="O185" s="19" t="s">
        <v>5</v>
      </c>
      <c r="P185" s="34">
        <v>3.21</v>
      </c>
      <c r="Q185" s="125">
        <v>222</v>
      </c>
      <c r="R185" s="32">
        <f>(Q185-20)/25*26</f>
        <v>210.08</v>
      </c>
      <c r="S185" s="32">
        <f>(Q185-20)/20*26</f>
        <v>262.59999999999997</v>
      </c>
      <c r="T185" s="18">
        <f>(Q185-20)/25</f>
        <v>8.08</v>
      </c>
      <c r="U185" s="18">
        <f>(Q185-20)/20</f>
        <v>10.1</v>
      </c>
      <c r="V185" s="18">
        <f>T185-P185</f>
        <v>4.87</v>
      </c>
      <c r="W185" s="18">
        <f>U185-P185</f>
        <v>6.89</v>
      </c>
      <c r="X185" s="18">
        <f>(V185+W185)/2</f>
        <v>5.88</v>
      </c>
      <c r="Y185" s="52" t="s">
        <v>684</v>
      </c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</row>
    <row r="186" spans="1:87" x14ac:dyDescent="0.25">
      <c r="A186" s="16" t="s">
        <v>276</v>
      </c>
      <c r="B186" s="30">
        <v>40.890096579999998</v>
      </c>
      <c r="C186" s="30">
        <v>-77.899308540000007</v>
      </c>
      <c r="D186" s="32">
        <v>118</v>
      </c>
      <c r="E186" s="2" t="s">
        <v>711</v>
      </c>
      <c r="F186" s="2" t="s">
        <v>817</v>
      </c>
      <c r="G186" s="2" t="s">
        <v>747</v>
      </c>
      <c r="H186" s="19" t="s">
        <v>254</v>
      </c>
      <c r="I186" s="18" t="s">
        <v>779</v>
      </c>
      <c r="J186" s="32">
        <v>6</v>
      </c>
      <c r="K186" s="19" t="s">
        <v>5</v>
      </c>
      <c r="L186" s="18">
        <v>0</v>
      </c>
      <c r="M186" s="54" t="s">
        <v>751</v>
      </c>
      <c r="N186" s="40" t="s">
        <v>751</v>
      </c>
      <c r="O186" s="40" t="s">
        <v>751</v>
      </c>
      <c r="P186" s="34">
        <v>2.5499999999999998</v>
      </c>
      <c r="Q186" s="125">
        <v>125.6</v>
      </c>
      <c r="R186" s="32">
        <f>(Q186-20)/25*26</f>
        <v>109.82400000000001</v>
      </c>
      <c r="S186" s="32">
        <f>(Q186-20)/20*26</f>
        <v>137.27999999999997</v>
      </c>
      <c r="T186" s="18">
        <f>(Q186-20)/25</f>
        <v>4.2240000000000002</v>
      </c>
      <c r="U186" s="18">
        <f>(Q186-20)/20</f>
        <v>5.2799999999999994</v>
      </c>
      <c r="V186" s="18">
        <f>T186-P186</f>
        <v>1.6740000000000004</v>
      </c>
      <c r="W186" s="18">
        <f>U186-P186</f>
        <v>2.7299999999999995</v>
      </c>
      <c r="X186" s="18">
        <f>(V186+W186)/2</f>
        <v>2.202</v>
      </c>
      <c r="Y186" s="52" t="s">
        <v>684</v>
      </c>
    </row>
    <row r="187" spans="1:87" s="1" customFormat="1" x14ac:dyDescent="0.25">
      <c r="A187" s="16" t="s">
        <v>510</v>
      </c>
      <c r="B187" s="30">
        <v>40.41662685</v>
      </c>
      <c r="C187" s="30">
        <v>-77.562310670000002</v>
      </c>
      <c r="D187" s="32">
        <v>138</v>
      </c>
      <c r="E187" s="2" t="s">
        <v>711</v>
      </c>
      <c r="F187" s="2" t="s">
        <v>811</v>
      </c>
      <c r="G187" s="2" t="s">
        <v>746</v>
      </c>
      <c r="H187" s="19" t="s">
        <v>255</v>
      </c>
      <c r="I187" s="18">
        <v>-95.5</v>
      </c>
      <c r="J187" s="32">
        <v>10</v>
      </c>
      <c r="K187" s="19" t="s">
        <v>4</v>
      </c>
      <c r="L187" s="18">
        <v>0</v>
      </c>
      <c r="M187" s="54" t="s">
        <v>751</v>
      </c>
      <c r="N187" s="40" t="s">
        <v>751</v>
      </c>
      <c r="O187" s="40" t="s">
        <v>751</v>
      </c>
      <c r="P187" s="34">
        <v>3.53</v>
      </c>
      <c r="Q187" s="125">
        <v>-95.5</v>
      </c>
      <c r="R187" s="32">
        <v>76</v>
      </c>
      <c r="S187" s="32">
        <v>87</v>
      </c>
      <c r="T187" s="18">
        <v>2.9230769230769229</v>
      </c>
      <c r="U187" s="18">
        <v>3.3461538461538463</v>
      </c>
      <c r="V187" s="18">
        <v>-0.62999999999999989</v>
      </c>
      <c r="W187" s="18">
        <v>-0.22999999999999998</v>
      </c>
      <c r="X187" s="18">
        <v>-0.42999999999999994</v>
      </c>
      <c r="Y187" s="52" t="s">
        <v>684</v>
      </c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</row>
    <row r="188" spans="1:87" s="1" customFormat="1" x14ac:dyDescent="0.25">
      <c r="A188" s="16" t="s">
        <v>613</v>
      </c>
      <c r="B188" s="30">
        <v>40.377908339999998</v>
      </c>
      <c r="C188" s="30">
        <v>-77.389636679999995</v>
      </c>
      <c r="D188" s="32">
        <v>143</v>
      </c>
      <c r="E188" s="2" t="s">
        <v>711</v>
      </c>
      <c r="F188" s="2" t="s">
        <v>811</v>
      </c>
      <c r="G188" s="2" t="s">
        <v>746</v>
      </c>
      <c r="H188" s="19" t="s">
        <v>254</v>
      </c>
      <c r="I188" s="54" t="s">
        <v>751</v>
      </c>
      <c r="J188" s="40" t="s">
        <v>751</v>
      </c>
      <c r="K188" s="40" t="s">
        <v>751</v>
      </c>
      <c r="L188" s="54" t="s">
        <v>751</v>
      </c>
      <c r="M188" s="18" t="s">
        <v>614</v>
      </c>
      <c r="N188" s="19">
        <v>4</v>
      </c>
      <c r="O188" s="19" t="s">
        <v>3</v>
      </c>
      <c r="P188" s="34">
        <v>3.91</v>
      </c>
      <c r="Q188" s="125">
        <v>149.4</v>
      </c>
      <c r="R188" s="32">
        <f t="shared" ref="R188:R201" si="42">(Q188-20)/25*26</f>
        <v>134.57599999999999</v>
      </c>
      <c r="S188" s="32">
        <f t="shared" ref="S188:S201" si="43">(Q188-20)/20*26</f>
        <v>168.22000000000003</v>
      </c>
      <c r="T188" s="18">
        <f t="shared" ref="T188:T201" si="44">(Q188-20)/25</f>
        <v>5.1760000000000002</v>
      </c>
      <c r="U188" s="18">
        <f t="shared" ref="U188:U201" si="45">(Q188-20)/20</f>
        <v>6.4700000000000006</v>
      </c>
      <c r="V188" s="18">
        <f t="shared" ref="V188:V205" si="46">T188-P188</f>
        <v>1.266</v>
      </c>
      <c r="W188" s="18">
        <f t="shared" ref="W188:W205" si="47">U188-P188</f>
        <v>2.5600000000000005</v>
      </c>
      <c r="X188" s="18">
        <f t="shared" ref="X188:X205" si="48">(V188+W188)/2</f>
        <v>1.9130000000000003</v>
      </c>
      <c r="Y188" s="52" t="s">
        <v>684</v>
      </c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</row>
    <row r="189" spans="1:87" x14ac:dyDescent="0.25">
      <c r="A189" s="16" t="s">
        <v>523</v>
      </c>
      <c r="B189" s="30">
        <v>40.479347099999998</v>
      </c>
      <c r="C189" s="30">
        <v>-77.772636160000005</v>
      </c>
      <c r="D189" s="32">
        <v>135</v>
      </c>
      <c r="E189" s="2" t="s">
        <v>713</v>
      </c>
      <c r="F189" s="2" t="s">
        <v>811</v>
      </c>
      <c r="G189" s="2" t="s">
        <v>746</v>
      </c>
      <c r="H189" s="19" t="s">
        <v>254</v>
      </c>
      <c r="I189" s="54" t="s">
        <v>751</v>
      </c>
      <c r="J189" s="40" t="s">
        <v>751</v>
      </c>
      <c r="K189" s="40" t="s">
        <v>751</v>
      </c>
      <c r="L189" s="54" t="s">
        <v>751</v>
      </c>
      <c r="M189" s="18">
        <v>195.8</v>
      </c>
      <c r="N189" s="32">
        <v>9</v>
      </c>
      <c r="O189" s="19" t="s">
        <v>5</v>
      </c>
      <c r="P189" s="34">
        <v>3.52</v>
      </c>
      <c r="Q189" s="125">
        <v>195.8</v>
      </c>
      <c r="R189" s="32">
        <f t="shared" si="42"/>
        <v>182.83199999999999</v>
      </c>
      <c r="S189" s="32">
        <f t="shared" si="43"/>
        <v>228.54000000000002</v>
      </c>
      <c r="T189" s="18">
        <f t="shared" si="44"/>
        <v>7.032</v>
      </c>
      <c r="U189" s="18">
        <f t="shared" si="45"/>
        <v>8.7900000000000009</v>
      </c>
      <c r="V189" s="18">
        <f t="shared" si="46"/>
        <v>3.512</v>
      </c>
      <c r="W189" s="18">
        <f t="shared" si="47"/>
        <v>5.2700000000000014</v>
      </c>
      <c r="X189" s="18">
        <f t="shared" si="48"/>
        <v>4.3910000000000009</v>
      </c>
      <c r="Y189" s="52" t="s">
        <v>684</v>
      </c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</row>
    <row r="190" spans="1:87" x14ac:dyDescent="0.25">
      <c r="A190" s="16" t="s">
        <v>549</v>
      </c>
      <c r="B190" s="30">
        <v>40.5079736</v>
      </c>
      <c r="C190" s="30">
        <v>-77.789280149999996</v>
      </c>
      <c r="D190" s="32">
        <v>133</v>
      </c>
      <c r="E190" s="2" t="s">
        <v>715</v>
      </c>
      <c r="F190" s="2" t="s">
        <v>817</v>
      </c>
      <c r="G190" s="2" t="s">
        <v>746</v>
      </c>
      <c r="H190" s="19" t="s">
        <v>254</v>
      </c>
      <c r="I190" s="54" t="s">
        <v>751</v>
      </c>
      <c r="J190" s="40" t="s">
        <v>751</v>
      </c>
      <c r="K190" s="40" t="s">
        <v>751</v>
      </c>
      <c r="L190" s="54" t="s">
        <v>751</v>
      </c>
      <c r="M190" s="18">
        <v>218.8</v>
      </c>
      <c r="N190" s="19">
        <v>4</v>
      </c>
      <c r="O190" s="19" t="s">
        <v>3</v>
      </c>
      <c r="P190" s="34">
        <v>3.88</v>
      </c>
      <c r="Q190" s="125">
        <v>218.8</v>
      </c>
      <c r="R190" s="32">
        <f t="shared" si="42"/>
        <v>206.75200000000001</v>
      </c>
      <c r="S190" s="32">
        <f t="shared" si="43"/>
        <v>258.44000000000005</v>
      </c>
      <c r="T190" s="18">
        <f t="shared" si="44"/>
        <v>7.9520000000000008</v>
      </c>
      <c r="U190" s="18">
        <f t="shared" si="45"/>
        <v>9.9400000000000013</v>
      </c>
      <c r="V190" s="18">
        <f t="shared" si="46"/>
        <v>4.072000000000001</v>
      </c>
      <c r="W190" s="18">
        <f t="shared" si="47"/>
        <v>6.0600000000000014</v>
      </c>
      <c r="X190" s="18">
        <f t="shared" si="48"/>
        <v>5.0660000000000007</v>
      </c>
      <c r="Y190" s="52" t="s">
        <v>684</v>
      </c>
    </row>
    <row r="191" spans="1:87" x14ac:dyDescent="0.25">
      <c r="A191" s="16" t="s">
        <v>526</v>
      </c>
      <c r="B191" s="30">
        <v>40.574401829999999</v>
      </c>
      <c r="C191" s="30">
        <v>-77.581609279999995</v>
      </c>
      <c r="D191" s="32">
        <v>134</v>
      </c>
      <c r="E191" s="2" t="s">
        <v>715</v>
      </c>
      <c r="F191" s="2" t="s">
        <v>810</v>
      </c>
      <c r="G191" s="2" t="s">
        <v>746</v>
      </c>
      <c r="H191" s="19" t="s">
        <v>254</v>
      </c>
      <c r="I191" s="54" t="s">
        <v>751</v>
      </c>
      <c r="J191" s="40" t="s">
        <v>751</v>
      </c>
      <c r="K191" s="40" t="s">
        <v>751</v>
      </c>
      <c r="L191" s="54" t="s">
        <v>751</v>
      </c>
      <c r="M191" s="18" t="s">
        <v>527</v>
      </c>
      <c r="N191" s="19">
        <v>2</v>
      </c>
      <c r="O191" s="19" t="s">
        <v>3</v>
      </c>
      <c r="P191" s="34">
        <v>4.2300000000000004</v>
      </c>
      <c r="Q191" s="125">
        <v>151.19999999999999</v>
      </c>
      <c r="R191" s="32">
        <f t="shared" si="42"/>
        <v>136.44799999999998</v>
      </c>
      <c r="S191" s="32">
        <f t="shared" si="43"/>
        <v>170.56</v>
      </c>
      <c r="T191" s="18">
        <f t="shared" si="44"/>
        <v>5.2479999999999993</v>
      </c>
      <c r="U191" s="18">
        <f t="shared" si="45"/>
        <v>6.56</v>
      </c>
      <c r="V191" s="18">
        <f t="shared" si="46"/>
        <v>1.0179999999999989</v>
      </c>
      <c r="W191" s="18">
        <f t="shared" si="47"/>
        <v>2.3299999999999992</v>
      </c>
      <c r="X191" s="18">
        <f t="shared" si="48"/>
        <v>1.673999999999999</v>
      </c>
      <c r="Y191" s="52" t="s">
        <v>684</v>
      </c>
    </row>
    <row r="192" spans="1:87" x14ac:dyDescent="0.25">
      <c r="A192" s="16" t="s">
        <v>436</v>
      </c>
      <c r="B192" s="30">
        <v>40.66838001</v>
      </c>
      <c r="C192" s="30">
        <v>-77.794599700000006</v>
      </c>
      <c r="D192" s="32">
        <v>126</v>
      </c>
      <c r="E192" s="2" t="s">
        <v>716</v>
      </c>
      <c r="F192" s="2" t="s">
        <v>818</v>
      </c>
      <c r="G192" s="2" t="s">
        <v>746</v>
      </c>
      <c r="H192" s="39" t="s">
        <v>254</v>
      </c>
      <c r="I192" s="54" t="s">
        <v>751</v>
      </c>
      <c r="J192" s="40" t="s">
        <v>751</v>
      </c>
      <c r="K192" s="40" t="s">
        <v>751</v>
      </c>
      <c r="L192" s="54" t="s">
        <v>751</v>
      </c>
      <c r="M192" s="18">
        <v>120.3</v>
      </c>
      <c r="N192" s="32">
        <v>3</v>
      </c>
      <c r="O192" s="19" t="s">
        <v>5</v>
      </c>
      <c r="P192" s="34">
        <v>4.0599999999999996</v>
      </c>
      <c r="Q192" s="125">
        <v>120.3</v>
      </c>
      <c r="R192" s="32">
        <f t="shared" si="42"/>
        <v>104.31199999999998</v>
      </c>
      <c r="S192" s="32">
        <f t="shared" si="43"/>
        <v>130.38999999999999</v>
      </c>
      <c r="T192" s="18">
        <f t="shared" si="44"/>
        <v>4.0119999999999996</v>
      </c>
      <c r="U192" s="18">
        <f t="shared" si="45"/>
        <v>5.0149999999999997</v>
      </c>
      <c r="V192" s="18">
        <f t="shared" si="46"/>
        <v>-4.8000000000000043E-2</v>
      </c>
      <c r="W192" s="18">
        <f t="shared" si="47"/>
        <v>0.95500000000000007</v>
      </c>
      <c r="X192" s="18">
        <f t="shared" si="48"/>
        <v>0.45350000000000001</v>
      </c>
      <c r="Y192" s="52" t="s">
        <v>684</v>
      </c>
    </row>
    <row r="193" spans="1:87" x14ac:dyDescent="0.25">
      <c r="A193" s="16" t="s">
        <v>617</v>
      </c>
      <c r="B193" s="30">
        <v>40.320534070000001</v>
      </c>
      <c r="C193" s="30">
        <v>-77.475340750000001</v>
      </c>
      <c r="D193" s="32">
        <v>142</v>
      </c>
      <c r="E193" s="2" t="s">
        <v>717</v>
      </c>
      <c r="F193" s="2" t="s">
        <v>813</v>
      </c>
      <c r="G193" s="2" t="s">
        <v>746</v>
      </c>
      <c r="H193" s="19" t="s">
        <v>254</v>
      </c>
      <c r="I193" s="54" t="s">
        <v>751</v>
      </c>
      <c r="J193" s="40" t="s">
        <v>751</v>
      </c>
      <c r="K193" s="40" t="s">
        <v>751</v>
      </c>
      <c r="L193" s="54" t="s">
        <v>751</v>
      </c>
      <c r="M193" s="18" t="s">
        <v>618</v>
      </c>
      <c r="N193" s="19">
        <v>10</v>
      </c>
      <c r="O193" s="19" t="s">
        <v>5</v>
      </c>
      <c r="P193" s="34">
        <v>4.7</v>
      </c>
      <c r="Q193" s="125">
        <v>123.5</v>
      </c>
      <c r="R193" s="32">
        <f t="shared" si="42"/>
        <v>107.63999999999999</v>
      </c>
      <c r="S193" s="32">
        <f t="shared" si="43"/>
        <v>134.54999999999998</v>
      </c>
      <c r="T193" s="18">
        <f t="shared" si="44"/>
        <v>4.1399999999999997</v>
      </c>
      <c r="U193" s="18">
        <f t="shared" si="45"/>
        <v>5.1749999999999998</v>
      </c>
      <c r="V193" s="18">
        <f t="shared" si="46"/>
        <v>-0.5600000000000005</v>
      </c>
      <c r="W193" s="18">
        <f t="shared" si="47"/>
        <v>0.47499999999999964</v>
      </c>
      <c r="X193" s="18">
        <f t="shared" si="48"/>
        <v>-4.2500000000000426E-2</v>
      </c>
      <c r="Y193" s="52" t="s">
        <v>684</v>
      </c>
    </row>
    <row r="194" spans="1:87" x14ac:dyDescent="0.25">
      <c r="A194" s="16" t="s">
        <v>558</v>
      </c>
      <c r="B194" s="30">
        <v>40.702418110000004</v>
      </c>
      <c r="C194" s="30">
        <v>-77.72352248</v>
      </c>
      <c r="D194" s="32">
        <v>124</v>
      </c>
      <c r="E194" s="2" t="s">
        <v>717</v>
      </c>
      <c r="F194" s="2" t="s">
        <v>819</v>
      </c>
      <c r="G194" s="2" t="s">
        <v>746</v>
      </c>
      <c r="H194" s="19" t="s">
        <v>254</v>
      </c>
      <c r="I194" s="54" t="s">
        <v>751</v>
      </c>
      <c r="J194" s="40" t="s">
        <v>751</v>
      </c>
      <c r="K194" s="40" t="s">
        <v>751</v>
      </c>
      <c r="L194" s="54" t="s">
        <v>751</v>
      </c>
      <c r="M194" s="18">
        <v>123.3</v>
      </c>
      <c r="N194" s="19">
        <v>5</v>
      </c>
      <c r="O194" s="19" t="s">
        <v>5</v>
      </c>
      <c r="P194" s="34">
        <v>4.22</v>
      </c>
      <c r="Q194" s="125">
        <v>123.3</v>
      </c>
      <c r="R194" s="32">
        <f t="shared" si="42"/>
        <v>107.43199999999999</v>
      </c>
      <c r="S194" s="32">
        <f t="shared" si="43"/>
        <v>134.29</v>
      </c>
      <c r="T194" s="18">
        <f t="shared" si="44"/>
        <v>4.1319999999999997</v>
      </c>
      <c r="U194" s="18">
        <f t="shared" si="45"/>
        <v>5.165</v>
      </c>
      <c r="V194" s="18">
        <f t="shared" si="46"/>
        <v>-8.8000000000000078E-2</v>
      </c>
      <c r="W194" s="18">
        <f t="shared" si="47"/>
        <v>0.94500000000000028</v>
      </c>
      <c r="X194" s="18">
        <f t="shared" si="48"/>
        <v>0.4285000000000001</v>
      </c>
      <c r="Y194" s="52" t="s">
        <v>684</v>
      </c>
    </row>
    <row r="195" spans="1:87" x14ac:dyDescent="0.25">
      <c r="A195" s="16" t="s">
        <v>438</v>
      </c>
      <c r="B195" s="30">
        <v>40.619176349999996</v>
      </c>
      <c r="C195" s="30">
        <v>-77.902320209999999</v>
      </c>
      <c r="D195" s="32">
        <v>125</v>
      </c>
      <c r="E195" s="2" t="s">
        <v>717</v>
      </c>
      <c r="F195" s="2" t="s">
        <v>818</v>
      </c>
      <c r="G195" s="2" t="s">
        <v>746</v>
      </c>
      <c r="H195" s="39" t="s">
        <v>254</v>
      </c>
      <c r="I195" s="54" t="s">
        <v>751</v>
      </c>
      <c r="J195" s="40" t="s">
        <v>751</v>
      </c>
      <c r="K195" s="40" t="s">
        <v>751</v>
      </c>
      <c r="L195" s="54" t="s">
        <v>751</v>
      </c>
      <c r="M195" s="18" t="s">
        <v>439</v>
      </c>
      <c r="N195" s="32">
        <v>10</v>
      </c>
      <c r="O195" s="19" t="s">
        <v>3</v>
      </c>
      <c r="P195" s="34">
        <v>4</v>
      </c>
      <c r="Q195" s="125">
        <v>128.80000000000001</v>
      </c>
      <c r="R195" s="32">
        <f t="shared" si="42"/>
        <v>113.15200000000002</v>
      </c>
      <c r="S195" s="32">
        <f t="shared" si="43"/>
        <v>141.44</v>
      </c>
      <c r="T195" s="18">
        <f t="shared" si="44"/>
        <v>4.3520000000000003</v>
      </c>
      <c r="U195" s="18">
        <f t="shared" si="45"/>
        <v>5.44</v>
      </c>
      <c r="V195" s="18">
        <f t="shared" si="46"/>
        <v>0.35200000000000031</v>
      </c>
      <c r="W195" s="18">
        <f t="shared" si="47"/>
        <v>1.4400000000000004</v>
      </c>
      <c r="X195" s="18">
        <f t="shared" si="48"/>
        <v>0.89600000000000035</v>
      </c>
      <c r="Y195" s="52" t="s">
        <v>684</v>
      </c>
    </row>
    <row r="196" spans="1:87" x14ac:dyDescent="0.25">
      <c r="A196" s="16" t="s">
        <v>440</v>
      </c>
      <c r="B196" s="30">
        <v>40.643409570000003</v>
      </c>
      <c r="C196" s="30">
        <v>-77.808989460000006</v>
      </c>
      <c r="D196" s="32">
        <v>127</v>
      </c>
      <c r="E196" s="2" t="s">
        <v>717</v>
      </c>
      <c r="F196" s="2" t="s">
        <v>811</v>
      </c>
      <c r="G196" s="2" t="s">
        <v>746</v>
      </c>
      <c r="H196" s="39" t="s">
        <v>254</v>
      </c>
      <c r="I196" s="54" t="s">
        <v>751</v>
      </c>
      <c r="J196" s="40" t="s">
        <v>751</v>
      </c>
      <c r="K196" s="40" t="s">
        <v>751</v>
      </c>
      <c r="L196" s="54" t="s">
        <v>751</v>
      </c>
      <c r="M196" s="18">
        <v>150.30000000000001</v>
      </c>
      <c r="N196" s="32">
        <v>2</v>
      </c>
      <c r="O196" s="19" t="s">
        <v>3</v>
      </c>
      <c r="P196" s="34">
        <v>4.16</v>
      </c>
      <c r="Q196" s="125">
        <v>150.30000000000001</v>
      </c>
      <c r="R196" s="32">
        <f t="shared" si="42"/>
        <v>135.51200000000003</v>
      </c>
      <c r="S196" s="32">
        <f t="shared" si="43"/>
        <v>169.39000000000001</v>
      </c>
      <c r="T196" s="18">
        <f t="shared" si="44"/>
        <v>5.2120000000000006</v>
      </c>
      <c r="U196" s="18">
        <f t="shared" si="45"/>
        <v>6.5150000000000006</v>
      </c>
      <c r="V196" s="18">
        <f t="shared" si="46"/>
        <v>1.0520000000000005</v>
      </c>
      <c r="W196" s="18">
        <f t="shared" si="47"/>
        <v>2.3550000000000004</v>
      </c>
      <c r="X196" s="18">
        <f t="shared" si="48"/>
        <v>1.7035000000000005</v>
      </c>
      <c r="Y196" s="52" t="s">
        <v>684</v>
      </c>
    </row>
    <row r="197" spans="1:87" x14ac:dyDescent="0.25">
      <c r="A197" s="16" t="s">
        <v>621</v>
      </c>
      <c r="B197" s="30">
        <v>40.319641480000001</v>
      </c>
      <c r="C197" s="30">
        <v>-77.595502499999995</v>
      </c>
      <c r="D197" s="32">
        <v>140</v>
      </c>
      <c r="E197" s="2" t="s">
        <v>718</v>
      </c>
      <c r="F197" s="2" t="s">
        <v>811</v>
      </c>
      <c r="G197" s="2" t="s">
        <v>746</v>
      </c>
      <c r="H197" s="19" t="s">
        <v>254</v>
      </c>
      <c r="I197" s="54" t="s">
        <v>751</v>
      </c>
      <c r="J197" s="40" t="s">
        <v>751</v>
      </c>
      <c r="K197" s="40" t="s">
        <v>751</v>
      </c>
      <c r="L197" s="54" t="s">
        <v>751</v>
      </c>
      <c r="M197" s="18">
        <v>121</v>
      </c>
      <c r="N197" s="32">
        <v>3</v>
      </c>
      <c r="O197" s="19" t="s">
        <v>5</v>
      </c>
      <c r="P197" s="34">
        <v>4.8499999999999996</v>
      </c>
      <c r="Q197" s="125">
        <v>121</v>
      </c>
      <c r="R197" s="32">
        <f t="shared" si="42"/>
        <v>105.04</v>
      </c>
      <c r="S197" s="32">
        <f t="shared" si="43"/>
        <v>131.29999999999998</v>
      </c>
      <c r="T197" s="18">
        <f t="shared" si="44"/>
        <v>4.04</v>
      </c>
      <c r="U197" s="18">
        <f t="shared" si="45"/>
        <v>5.05</v>
      </c>
      <c r="V197" s="18">
        <f t="shared" si="46"/>
        <v>-0.80999999999999961</v>
      </c>
      <c r="W197" s="18">
        <f t="shared" si="47"/>
        <v>0.20000000000000018</v>
      </c>
      <c r="X197" s="18">
        <f t="shared" si="48"/>
        <v>-0.30499999999999972</v>
      </c>
      <c r="Y197" s="52" t="s">
        <v>684</v>
      </c>
    </row>
    <row r="198" spans="1:87" x14ac:dyDescent="0.25">
      <c r="A198" s="16" t="s">
        <v>612</v>
      </c>
      <c r="B198" s="30">
        <v>40.408645509999999</v>
      </c>
      <c r="C198" s="30">
        <v>-77.443471209999998</v>
      </c>
      <c r="D198" s="32">
        <v>141</v>
      </c>
      <c r="E198" s="2" t="s">
        <v>718</v>
      </c>
      <c r="F198" s="2" t="s">
        <v>819</v>
      </c>
      <c r="G198" s="2" t="s">
        <v>746</v>
      </c>
      <c r="H198" s="19" t="s">
        <v>254</v>
      </c>
      <c r="I198" s="54" t="s">
        <v>751</v>
      </c>
      <c r="J198" s="40" t="s">
        <v>751</v>
      </c>
      <c r="K198" s="40" t="s">
        <v>751</v>
      </c>
      <c r="L198" s="54" t="s">
        <v>751</v>
      </c>
      <c r="M198" s="18">
        <v>169</v>
      </c>
      <c r="N198" s="19">
        <v>3</v>
      </c>
      <c r="O198" s="19" t="s">
        <v>3</v>
      </c>
      <c r="P198" s="34">
        <v>5.03</v>
      </c>
      <c r="Q198" s="125">
        <v>169</v>
      </c>
      <c r="R198" s="32">
        <f t="shared" si="42"/>
        <v>154.96</v>
      </c>
      <c r="S198" s="32">
        <f t="shared" si="43"/>
        <v>193.70000000000002</v>
      </c>
      <c r="T198" s="18">
        <f t="shared" si="44"/>
        <v>5.96</v>
      </c>
      <c r="U198" s="18">
        <f t="shared" si="45"/>
        <v>7.45</v>
      </c>
      <c r="V198" s="18">
        <f t="shared" si="46"/>
        <v>0.92999999999999972</v>
      </c>
      <c r="W198" s="18">
        <f t="shared" si="47"/>
        <v>2.42</v>
      </c>
      <c r="X198" s="18">
        <f t="shared" si="48"/>
        <v>1.6749999999999998</v>
      </c>
      <c r="Y198" s="52" t="s">
        <v>684</v>
      </c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</row>
    <row r="199" spans="1:87" x14ac:dyDescent="0.25">
      <c r="A199" s="16" t="s">
        <v>564</v>
      </c>
      <c r="B199" s="30">
        <v>40.540052709999998</v>
      </c>
      <c r="C199" s="30">
        <v>-77.762028920000006</v>
      </c>
      <c r="D199" s="32">
        <v>131</v>
      </c>
      <c r="E199" s="2" t="s">
        <v>719</v>
      </c>
      <c r="F199" s="2" t="s">
        <v>812</v>
      </c>
      <c r="G199" s="2" t="s">
        <v>746</v>
      </c>
      <c r="H199" s="19" t="s">
        <v>254</v>
      </c>
      <c r="I199" s="54" t="s">
        <v>751</v>
      </c>
      <c r="J199" s="40" t="s">
        <v>751</v>
      </c>
      <c r="K199" s="40" t="s">
        <v>751</v>
      </c>
      <c r="L199" s="54" t="s">
        <v>751</v>
      </c>
      <c r="M199" s="18" t="s">
        <v>565</v>
      </c>
      <c r="N199" s="19">
        <v>6</v>
      </c>
      <c r="O199" s="19" t="s">
        <v>3</v>
      </c>
      <c r="P199" s="34">
        <v>4.68</v>
      </c>
      <c r="Q199" s="125">
        <v>179.8</v>
      </c>
      <c r="R199" s="32">
        <f t="shared" si="42"/>
        <v>166.19200000000001</v>
      </c>
      <c r="S199" s="32">
        <f t="shared" si="43"/>
        <v>207.74</v>
      </c>
      <c r="T199" s="18">
        <f t="shared" si="44"/>
        <v>6.3920000000000003</v>
      </c>
      <c r="U199" s="18">
        <f t="shared" si="45"/>
        <v>7.99</v>
      </c>
      <c r="V199" s="18">
        <f t="shared" si="46"/>
        <v>1.7120000000000006</v>
      </c>
      <c r="W199" s="18">
        <f t="shared" si="47"/>
        <v>3.3100000000000005</v>
      </c>
      <c r="X199" s="18">
        <f t="shared" si="48"/>
        <v>2.5110000000000006</v>
      </c>
      <c r="Y199" s="52" t="s">
        <v>684</v>
      </c>
    </row>
    <row r="200" spans="1:87" x14ac:dyDescent="0.25">
      <c r="A200" s="16" t="s">
        <v>541</v>
      </c>
      <c r="B200" s="30">
        <v>40.456981040000002</v>
      </c>
      <c r="C200" s="30">
        <v>-77.705966919999995</v>
      </c>
      <c r="D200" s="32">
        <v>136</v>
      </c>
      <c r="E200" s="2" t="s">
        <v>719</v>
      </c>
      <c r="F200" s="2" t="s">
        <v>818</v>
      </c>
      <c r="G200" s="2" t="s">
        <v>746</v>
      </c>
      <c r="H200" s="19" t="s">
        <v>254</v>
      </c>
      <c r="I200" s="54" t="s">
        <v>751</v>
      </c>
      <c r="J200" s="40" t="s">
        <v>751</v>
      </c>
      <c r="K200" s="40" t="s">
        <v>751</v>
      </c>
      <c r="L200" s="54" t="s">
        <v>751</v>
      </c>
      <c r="M200" s="18">
        <v>190.1</v>
      </c>
      <c r="N200" s="32">
        <v>6</v>
      </c>
      <c r="O200" s="19" t="s">
        <v>3</v>
      </c>
      <c r="P200" s="34">
        <v>4.71</v>
      </c>
      <c r="Q200" s="125">
        <v>190.1</v>
      </c>
      <c r="R200" s="32">
        <f t="shared" si="42"/>
        <v>176.904</v>
      </c>
      <c r="S200" s="32">
        <f t="shared" si="43"/>
        <v>221.12999999999997</v>
      </c>
      <c r="T200" s="18">
        <f t="shared" si="44"/>
        <v>6.8039999999999994</v>
      </c>
      <c r="U200" s="18">
        <f t="shared" si="45"/>
        <v>8.504999999999999</v>
      </c>
      <c r="V200" s="18">
        <f t="shared" si="46"/>
        <v>2.0939999999999994</v>
      </c>
      <c r="W200" s="18">
        <f t="shared" si="47"/>
        <v>3.794999999999999</v>
      </c>
      <c r="X200" s="18">
        <f t="shared" si="48"/>
        <v>2.9444999999999992</v>
      </c>
      <c r="Y200" s="52" t="s">
        <v>684</v>
      </c>
    </row>
    <row r="201" spans="1:87" x14ac:dyDescent="0.25">
      <c r="A201" s="16" t="s">
        <v>542</v>
      </c>
      <c r="B201" s="30">
        <v>40.456981040000002</v>
      </c>
      <c r="C201" s="30">
        <v>-77.705966919999995</v>
      </c>
      <c r="D201" s="32">
        <v>136</v>
      </c>
      <c r="E201" s="2" t="s">
        <v>719</v>
      </c>
      <c r="F201" s="2" t="s">
        <v>691</v>
      </c>
      <c r="G201" s="2" t="s">
        <v>746</v>
      </c>
      <c r="H201" s="19" t="s">
        <v>254</v>
      </c>
      <c r="I201" s="54" t="s">
        <v>751</v>
      </c>
      <c r="J201" s="40" t="s">
        <v>751</v>
      </c>
      <c r="K201" s="40" t="s">
        <v>751</v>
      </c>
      <c r="L201" s="54" t="s">
        <v>751</v>
      </c>
      <c r="M201" s="18" t="s">
        <v>543</v>
      </c>
      <c r="N201" s="32">
        <v>2</v>
      </c>
      <c r="O201" s="19" t="s">
        <v>5</v>
      </c>
      <c r="P201" s="34">
        <v>4.71</v>
      </c>
      <c r="Q201" s="125">
        <v>186.7</v>
      </c>
      <c r="R201" s="32">
        <f t="shared" si="42"/>
        <v>173.36799999999999</v>
      </c>
      <c r="S201" s="32">
        <f t="shared" si="43"/>
        <v>216.70999999999998</v>
      </c>
      <c r="T201" s="18">
        <f t="shared" si="44"/>
        <v>6.6679999999999993</v>
      </c>
      <c r="U201" s="18">
        <f t="shared" si="45"/>
        <v>8.3349999999999991</v>
      </c>
      <c r="V201" s="18">
        <f t="shared" si="46"/>
        <v>1.9579999999999993</v>
      </c>
      <c r="W201" s="18">
        <f t="shared" si="47"/>
        <v>3.6249999999999991</v>
      </c>
      <c r="X201" s="18">
        <f t="shared" si="48"/>
        <v>2.7914999999999992</v>
      </c>
      <c r="Y201" s="52" t="s">
        <v>684</v>
      </c>
    </row>
    <row r="202" spans="1:87" x14ac:dyDescent="0.25">
      <c r="A202" s="16" t="s">
        <v>568</v>
      </c>
      <c r="B202" s="30">
        <v>40.659905500000001</v>
      </c>
      <c r="C202" s="30">
        <v>-77.699910399999993</v>
      </c>
      <c r="D202" s="32">
        <v>128</v>
      </c>
      <c r="E202" s="2" t="s">
        <v>720</v>
      </c>
      <c r="F202" s="2" t="s">
        <v>691</v>
      </c>
      <c r="G202" s="2" t="s">
        <v>746</v>
      </c>
      <c r="H202" s="19" t="s">
        <v>255</v>
      </c>
      <c r="I202" s="18">
        <v>-118.8</v>
      </c>
      <c r="J202" s="32">
        <v>7</v>
      </c>
      <c r="K202" s="19" t="s">
        <v>5</v>
      </c>
      <c r="L202" s="18">
        <v>0</v>
      </c>
      <c r="M202" s="54" t="s">
        <v>751</v>
      </c>
      <c r="N202" s="40" t="s">
        <v>751</v>
      </c>
      <c r="O202" s="40" t="s">
        <v>751</v>
      </c>
      <c r="P202" s="34">
        <v>4.97</v>
      </c>
      <c r="Q202" s="125">
        <v>-118.8</v>
      </c>
      <c r="R202" s="32">
        <v>190</v>
      </c>
      <c r="S202" s="32">
        <v>242</v>
      </c>
      <c r="T202" s="18">
        <f>R202/26</f>
        <v>7.3076923076923075</v>
      </c>
      <c r="U202" s="18">
        <f>S202/26</f>
        <v>9.3076923076923084</v>
      </c>
      <c r="V202" s="18">
        <f t="shared" si="46"/>
        <v>2.3376923076923077</v>
      </c>
      <c r="W202" s="18">
        <f t="shared" si="47"/>
        <v>4.3376923076923086</v>
      </c>
      <c r="X202" s="18">
        <f t="shared" si="48"/>
        <v>3.3376923076923082</v>
      </c>
      <c r="Y202" s="52" t="s">
        <v>684</v>
      </c>
    </row>
    <row r="203" spans="1:87" s="1" customFormat="1" x14ac:dyDescent="0.25">
      <c r="A203" s="16" t="s">
        <v>569</v>
      </c>
      <c r="B203" s="30">
        <v>40.558460660000001</v>
      </c>
      <c r="C203" s="30">
        <v>-77.744620260000005</v>
      </c>
      <c r="D203" s="32">
        <v>132</v>
      </c>
      <c r="E203" s="2" t="s">
        <v>720</v>
      </c>
      <c r="F203" s="2" t="s">
        <v>811</v>
      </c>
      <c r="G203" s="2" t="s">
        <v>746</v>
      </c>
      <c r="H203" s="19" t="s">
        <v>254</v>
      </c>
      <c r="I203" s="54" t="s">
        <v>751</v>
      </c>
      <c r="J203" s="40" t="s">
        <v>751</v>
      </c>
      <c r="K203" s="40" t="s">
        <v>751</v>
      </c>
      <c r="L203" s="54" t="s">
        <v>751</v>
      </c>
      <c r="M203" s="18" t="s">
        <v>570</v>
      </c>
      <c r="N203" s="32">
        <v>2</v>
      </c>
      <c r="O203" s="19" t="s">
        <v>3</v>
      </c>
      <c r="P203" s="34">
        <v>4.93</v>
      </c>
      <c r="Q203" s="125">
        <v>186.6</v>
      </c>
      <c r="R203" s="32">
        <f>(Q203-20)/25*26</f>
        <v>173.26399999999998</v>
      </c>
      <c r="S203" s="32">
        <f>(Q203-20)/20*26</f>
        <v>216.58</v>
      </c>
      <c r="T203" s="18">
        <f>(Q203-20)/25</f>
        <v>6.6639999999999997</v>
      </c>
      <c r="U203" s="18">
        <f>(Q203-20)/20</f>
        <v>8.33</v>
      </c>
      <c r="V203" s="18">
        <f t="shared" si="46"/>
        <v>1.734</v>
      </c>
      <c r="W203" s="18">
        <f t="shared" si="47"/>
        <v>3.4000000000000004</v>
      </c>
      <c r="X203" s="18">
        <f t="shared" si="48"/>
        <v>2.5670000000000002</v>
      </c>
      <c r="Y203" s="52" t="s">
        <v>684</v>
      </c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</row>
    <row r="204" spans="1:87" s="2" customFormat="1" x14ac:dyDescent="0.25">
      <c r="A204" s="16" t="s">
        <v>571</v>
      </c>
      <c r="B204" s="30">
        <v>40.558460660000001</v>
      </c>
      <c r="C204" s="30">
        <v>-77.744620260000005</v>
      </c>
      <c r="D204" s="32">
        <v>132</v>
      </c>
      <c r="E204" s="2" t="s">
        <v>720</v>
      </c>
      <c r="F204" s="2" t="s">
        <v>818</v>
      </c>
      <c r="G204" s="2" t="s">
        <v>746</v>
      </c>
      <c r="H204" s="19" t="s">
        <v>254</v>
      </c>
      <c r="I204" s="54" t="s">
        <v>751</v>
      </c>
      <c r="J204" s="40" t="s">
        <v>751</v>
      </c>
      <c r="K204" s="40" t="s">
        <v>751</v>
      </c>
      <c r="L204" s="54" t="s">
        <v>751</v>
      </c>
      <c r="M204" s="18" t="s">
        <v>572</v>
      </c>
      <c r="N204" s="32">
        <v>3</v>
      </c>
      <c r="O204" s="19" t="s">
        <v>3</v>
      </c>
      <c r="P204" s="34">
        <v>4.93</v>
      </c>
      <c r="Q204" s="125">
        <v>166.9</v>
      </c>
      <c r="R204" s="32">
        <f>(Q204-20)/25*26</f>
        <v>152.77600000000001</v>
      </c>
      <c r="S204" s="32">
        <f>(Q204-20)/20*26</f>
        <v>190.97000000000003</v>
      </c>
      <c r="T204" s="18">
        <f>(Q204-20)/25</f>
        <v>5.8760000000000003</v>
      </c>
      <c r="U204" s="18">
        <f>(Q204-20)/20</f>
        <v>7.3450000000000006</v>
      </c>
      <c r="V204" s="18">
        <f t="shared" si="46"/>
        <v>0.94600000000000062</v>
      </c>
      <c r="W204" s="18">
        <f t="shared" si="47"/>
        <v>2.4150000000000009</v>
      </c>
      <c r="X204" s="18">
        <f t="shared" si="48"/>
        <v>1.6805000000000008</v>
      </c>
      <c r="Y204" s="52" t="s">
        <v>684</v>
      </c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</row>
    <row r="205" spans="1:87" ht="17.100000000000001" customHeight="1" x14ac:dyDescent="0.25">
      <c r="A205" s="16" t="s">
        <v>448</v>
      </c>
      <c r="B205" s="30">
        <v>40.753131879999998</v>
      </c>
      <c r="C205" s="30">
        <v>-77.705489349999993</v>
      </c>
      <c r="D205" s="32">
        <v>123</v>
      </c>
      <c r="E205" s="2" t="s">
        <v>720</v>
      </c>
      <c r="F205" s="2" t="s">
        <v>811</v>
      </c>
      <c r="G205" s="2" t="s">
        <v>746</v>
      </c>
      <c r="H205" s="39" t="s">
        <v>254</v>
      </c>
      <c r="I205" s="54" t="s">
        <v>751</v>
      </c>
      <c r="J205" s="40" t="s">
        <v>751</v>
      </c>
      <c r="K205" s="40" t="s">
        <v>751</v>
      </c>
      <c r="L205" s="54" t="s">
        <v>751</v>
      </c>
      <c r="M205" s="18">
        <v>154</v>
      </c>
      <c r="N205" s="32">
        <v>3</v>
      </c>
      <c r="O205" s="19" t="s">
        <v>4</v>
      </c>
      <c r="P205" s="34">
        <v>4.87</v>
      </c>
      <c r="Q205" s="125">
        <v>154</v>
      </c>
      <c r="R205" s="32">
        <f>(Q205-20)/25*26</f>
        <v>139.36000000000001</v>
      </c>
      <c r="S205" s="32">
        <f>(Q205-20)/20*26</f>
        <v>174.20000000000002</v>
      </c>
      <c r="T205" s="18">
        <f>(Q205-20)/25</f>
        <v>5.36</v>
      </c>
      <c r="U205" s="18">
        <f>(Q205-20)/20</f>
        <v>6.7</v>
      </c>
      <c r="V205" s="18">
        <f t="shared" si="46"/>
        <v>0.49000000000000021</v>
      </c>
      <c r="W205" s="18">
        <f t="shared" si="47"/>
        <v>1.83</v>
      </c>
      <c r="X205" s="18">
        <f t="shared" si="48"/>
        <v>1.1600000000000001</v>
      </c>
      <c r="Y205" s="52" t="s">
        <v>684</v>
      </c>
    </row>
    <row r="206" spans="1:87" x14ac:dyDescent="0.25">
      <c r="A206" s="16" t="s">
        <v>622</v>
      </c>
      <c r="B206" s="30">
        <v>40.344149559999998</v>
      </c>
      <c r="C206" s="30">
        <v>-77.595739339999994</v>
      </c>
      <c r="D206" s="32">
        <v>139</v>
      </c>
      <c r="E206" s="2" t="s">
        <v>722</v>
      </c>
      <c r="F206" s="2" t="s">
        <v>814</v>
      </c>
      <c r="G206" s="2" t="s">
        <v>746</v>
      </c>
      <c r="H206" s="19" t="s">
        <v>255</v>
      </c>
      <c r="I206" s="18">
        <v>-98.5</v>
      </c>
      <c r="J206" s="32">
        <v>15</v>
      </c>
      <c r="K206" s="19" t="s">
        <v>5</v>
      </c>
      <c r="L206" s="18">
        <v>0</v>
      </c>
      <c r="M206" s="54" t="s">
        <v>751</v>
      </c>
      <c r="N206" s="40" t="s">
        <v>751</v>
      </c>
      <c r="O206" s="40" t="s">
        <v>751</v>
      </c>
      <c r="P206" s="34">
        <v>5.29</v>
      </c>
      <c r="Q206" s="125">
        <v>-98.5</v>
      </c>
      <c r="R206" s="32">
        <v>88</v>
      </c>
      <c r="S206" s="32">
        <v>100</v>
      </c>
      <c r="T206" s="18">
        <v>3.3846153846153846</v>
      </c>
      <c r="U206" s="18">
        <v>3.8461538461538463</v>
      </c>
      <c r="V206" s="18">
        <v>-1.9053846153846155</v>
      </c>
      <c r="W206" s="18">
        <v>-1.4438461538461538</v>
      </c>
      <c r="X206" s="18">
        <v>-1.6746153846153846</v>
      </c>
      <c r="Y206" s="52" t="s">
        <v>684</v>
      </c>
    </row>
    <row r="207" spans="1:87" x14ac:dyDescent="0.25">
      <c r="A207" s="16" t="s">
        <v>491</v>
      </c>
      <c r="B207" s="30">
        <v>40.88977981</v>
      </c>
      <c r="C207" s="30">
        <v>-77.794820479999998</v>
      </c>
      <c r="D207" s="32">
        <v>121</v>
      </c>
      <c r="E207" s="2" t="s">
        <v>750</v>
      </c>
      <c r="F207" s="2" t="s">
        <v>813</v>
      </c>
      <c r="G207" s="2" t="s">
        <v>747</v>
      </c>
      <c r="H207" s="19" t="s">
        <v>254</v>
      </c>
      <c r="I207" s="54" t="s">
        <v>751</v>
      </c>
      <c r="J207" s="40" t="s">
        <v>751</v>
      </c>
      <c r="K207" s="40" t="s">
        <v>751</v>
      </c>
      <c r="L207" s="54" t="s">
        <v>751</v>
      </c>
      <c r="M207" s="18" t="s">
        <v>492</v>
      </c>
      <c r="N207" s="19">
        <v>17</v>
      </c>
      <c r="O207" s="19" t="s">
        <v>4</v>
      </c>
      <c r="P207" s="34">
        <v>6.5</v>
      </c>
      <c r="Q207" s="125">
        <v>144</v>
      </c>
      <c r="R207" s="32">
        <f t="shared" ref="R207:R215" si="49">(Q207-20)/25*26</f>
        <v>128.96</v>
      </c>
      <c r="S207" s="32">
        <f t="shared" ref="S207:S215" si="50">(Q207-20)/20*26</f>
        <v>161.20000000000002</v>
      </c>
      <c r="T207" s="18">
        <f t="shared" ref="T207:T215" si="51">(Q207-20)/25</f>
        <v>4.96</v>
      </c>
      <c r="U207" s="18">
        <f t="shared" ref="U207:U215" si="52">(Q207-20)/20</f>
        <v>6.2</v>
      </c>
      <c r="V207" s="18">
        <f t="shared" ref="V207:V215" si="53">T207-P207</f>
        <v>-1.54</v>
      </c>
      <c r="W207" s="18">
        <f t="shared" ref="W207:W215" si="54">U207-P207</f>
        <v>-0.29999999999999982</v>
      </c>
      <c r="X207" s="18">
        <f t="shared" ref="X207:X215" si="55">(V207+W207)/2</f>
        <v>-0.91999999999999993</v>
      </c>
      <c r="Y207" s="52" t="s">
        <v>684</v>
      </c>
    </row>
    <row r="208" spans="1:87" x14ac:dyDescent="0.25">
      <c r="A208" s="16" t="s">
        <v>493</v>
      </c>
      <c r="B208" s="30">
        <v>40.893571639999998</v>
      </c>
      <c r="C208" s="30">
        <v>-77.794640270000002</v>
      </c>
      <c r="D208" s="32">
        <v>120</v>
      </c>
      <c r="E208" s="2" t="s">
        <v>750</v>
      </c>
      <c r="F208" s="2" t="s">
        <v>818</v>
      </c>
      <c r="G208" s="2" t="s">
        <v>747</v>
      </c>
      <c r="H208" s="19" t="s">
        <v>254</v>
      </c>
      <c r="I208" s="54" t="s">
        <v>751</v>
      </c>
      <c r="J208" s="40" t="s">
        <v>751</v>
      </c>
      <c r="K208" s="40" t="s">
        <v>751</v>
      </c>
      <c r="L208" s="54" t="s">
        <v>751</v>
      </c>
      <c r="M208" s="18" t="s">
        <v>494</v>
      </c>
      <c r="N208" s="19">
        <v>3</v>
      </c>
      <c r="O208" s="19" t="s">
        <v>5</v>
      </c>
      <c r="P208" s="34">
        <v>6.5</v>
      </c>
      <c r="Q208" s="125">
        <v>168</v>
      </c>
      <c r="R208" s="32">
        <f t="shared" si="49"/>
        <v>153.91999999999999</v>
      </c>
      <c r="S208" s="32">
        <f t="shared" si="50"/>
        <v>192.4</v>
      </c>
      <c r="T208" s="18">
        <f t="shared" si="51"/>
        <v>5.92</v>
      </c>
      <c r="U208" s="18">
        <f t="shared" si="52"/>
        <v>7.4</v>
      </c>
      <c r="V208" s="18">
        <f t="shared" si="53"/>
        <v>-0.58000000000000007</v>
      </c>
      <c r="W208" s="18">
        <f t="shared" si="54"/>
        <v>0.90000000000000036</v>
      </c>
      <c r="X208" s="18">
        <f t="shared" si="55"/>
        <v>0.16000000000000014</v>
      </c>
      <c r="Y208" s="52" t="s">
        <v>684</v>
      </c>
    </row>
    <row r="209" spans="1:87" x14ac:dyDescent="0.25">
      <c r="A209" s="16" t="s">
        <v>486</v>
      </c>
      <c r="B209" s="30">
        <v>40.859405930000001</v>
      </c>
      <c r="C209" s="30">
        <v>-77.87530658</v>
      </c>
      <c r="D209" s="32">
        <v>119</v>
      </c>
      <c r="E209" s="2" t="s">
        <v>750</v>
      </c>
      <c r="F209" s="2" t="s">
        <v>811</v>
      </c>
      <c r="G209" s="2" t="s">
        <v>747</v>
      </c>
      <c r="H209" s="19" t="s">
        <v>254</v>
      </c>
      <c r="I209" s="54" t="s">
        <v>751</v>
      </c>
      <c r="J209" s="40" t="s">
        <v>751</v>
      </c>
      <c r="K209" s="40" t="s">
        <v>751</v>
      </c>
      <c r="L209" s="54" t="s">
        <v>751</v>
      </c>
      <c r="M209" s="18" t="s">
        <v>487</v>
      </c>
      <c r="N209" s="32">
        <v>6</v>
      </c>
      <c r="O209" s="19" t="s">
        <v>3</v>
      </c>
      <c r="P209" s="34">
        <v>6.18</v>
      </c>
      <c r="Q209" s="125">
        <v>123.2</v>
      </c>
      <c r="R209" s="32">
        <f t="shared" si="49"/>
        <v>107.328</v>
      </c>
      <c r="S209" s="32">
        <f t="shared" si="50"/>
        <v>134.16</v>
      </c>
      <c r="T209" s="18">
        <f t="shared" si="51"/>
        <v>4.1280000000000001</v>
      </c>
      <c r="U209" s="18">
        <f t="shared" si="52"/>
        <v>5.16</v>
      </c>
      <c r="V209" s="18">
        <f t="shared" si="53"/>
        <v>-2.0519999999999996</v>
      </c>
      <c r="W209" s="18">
        <f t="shared" si="54"/>
        <v>-1.0199999999999996</v>
      </c>
      <c r="X209" s="18">
        <f t="shared" si="55"/>
        <v>-1.5359999999999996</v>
      </c>
      <c r="Y209" s="52" t="s">
        <v>684</v>
      </c>
    </row>
    <row r="210" spans="1:87" x14ac:dyDescent="0.25">
      <c r="A210" s="16" t="s">
        <v>488</v>
      </c>
      <c r="B210" s="30">
        <v>40.859405930000001</v>
      </c>
      <c r="C210" s="30">
        <v>-77.87530658</v>
      </c>
      <c r="D210" s="32">
        <v>119</v>
      </c>
      <c r="E210" s="2" t="s">
        <v>750</v>
      </c>
      <c r="F210" s="2" t="s">
        <v>818</v>
      </c>
      <c r="G210" s="2" t="s">
        <v>747</v>
      </c>
      <c r="H210" s="19" t="s">
        <v>254</v>
      </c>
      <c r="I210" s="54" t="s">
        <v>751</v>
      </c>
      <c r="J210" s="40" t="s">
        <v>751</v>
      </c>
      <c r="K210" s="40" t="s">
        <v>751</v>
      </c>
      <c r="L210" s="54" t="s">
        <v>751</v>
      </c>
      <c r="M210" s="18" t="s">
        <v>489</v>
      </c>
      <c r="N210" s="32">
        <v>11</v>
      </c>
      <c r="O210" s="19" t="s">
        <v>3</v>
      </c>
      <c r="P210" s="34">
        <v>6.18</v>
      </c>
      <c r="Q210" s="125">
        <v>153</v>
      </c>
      <c r="R210" s="32">
        <f t="shared" si="49"/>
        <v>138.32</v>
      </c>
      <c r="S210" s="32">
        <f t="shared" si="50"/>
        <v>172.9</v>
      </c>
      <c r="T210" s="18">
        <f t="shared" si="51"/>
        <v>5.32</v>
      </c>
      <c r="U210" s="18">
        <f t="shared" si="52"/>
        <v>6.65</v>
      </c>
      <c r="V210" s="18">
        <f t="shared" si="53"/>
        <v>-0.85999999999999943</v>
      </c>
      <c r="W210" s="18">
        <f t="shared" si="54"/>
        <v>0.47000000000000064</v>
      </c>
      <c r="X210" s="18">
        <f t="shared" si="55"/>
        <v>-0.1949999999999994</v>
      </c>
      <c r="Y210" s="52" t="s">
        <v>684</v>
      </c>
    </row>
    <row r="211" spans="1:87" x14ac:dyDescent="0.25">
      <c r="A211" s="16" t="s">
        <v>490</v>
      </c>
      <c r="B211" s="30">
        <v>40.859405930000001</v>
      </c>
      <c r="C211" s="30">
        <v>-77.87530658</v>
      </c>
      <c r="D211" s="32">
        <v>119</v>
      </c>
      <c r="E211" s="2" t="s">
        <v>750</v>
      </c>
      <c r="F211" s="2" t="s">
        <v>810</v>
      </c>
      <c r="G211" s="2" t="s">
        <v>747</v>
      </c>
      <c r="H211" s="19" t="s">
        <v>254</v>
      </c>
      <c r="I211" s="54" t="s">
        <v>751</v>
      </c>
      <c r="J211" s="40" t="s">
        <v>751</v>
      </c>
      <c r="K211" s="40" t="s">
        <v>751</v>
      </c>
      <c r="L211" s="54" t="s">
        <v>751</v>
      </c>
      <c r="M211" s="18">
        <v>100.7</v>
      </c>
      <c r="N211" s="32">
        <v>1</v>
      </c>
      <c r="O211" s="19" t="s">
        <v>3</v>
      </c>
      <c r="P211" s="34">
        <v>6.18</v>
      </c>
      <c r="Q211" s="125">
        <v>100.7</v>
      </c>
      <c r="R211" s="32">
        <f t="shared" si="49"/>
        <v>83.928000000000011</v>
      </c>
      <c r="S211" s="32">
        <f t="shared" si="50"/>
        <v>104.91</v>
      </c>
      <c r="T211" s="18">
        <f t="shared" si="51"/>
        <v>3.2280000000000002</v>
      </c>
      <c r="U211" s="18">
        <f t="shared" si="52"/>
        <v>4.0350000000000001</v>
      </c>
      <c r="V211" s="18">
        <f t="shared" si="53"/>
        <v>-2.9519999999999995</v>
      </c>
      <c r="W211" s="18">
        <f t="shared" si="54"/>
        <v>-2.1449999999999996</v>
      </c>
      <c r="X211" s="18">
        <f t="shared" si="55"/>
        <v>-2.5484999999999998</v>
      </c>
      <c r="Y211" s="52" t="s">
        <v>684</v>
      </c>
    </row>
    <row r="212" spans="1:87" s="1" customFormat="1" x14ac:dyDescent="0.25">
      <c r="A212" s="16" t="s">
        <v>797</v>
      </c>
      <c r="B212" s="30">
        <v>40.809703220000003</v>
      </c>
      <c r="C212" s="30">
        <v>-77.825563680000002</v>
      </c>
      <c r="D212" s="32">
        <v>122</v>
      </c>
      <c r="E212" s="2" t="s">
        <v>725</v>
      </c>
      <c r="F212" s="2" t="s">
        <v>691</v>
      </c>
      <c r="G212" s="2" t="s">
        <v>747</v>
      </c>
      <c r="H212" s="19" t="s">
        <v>254</v>
      </c>
      <c r="I212" s="54" t="s">
        <v>751</v>
      </c>
      <c r="J212" s="40" t="s">
        <v>751</v>
      </c>
      <c r="K212" s="40" t="s">
        <v>751</v>
      </c>
      <c r="L212" s="54" t="s">
        <v>751</v>
      </c>
      <c r="M212" s="18" t="s">
        <v>483</v>
      </c>
      <c r="N212" s="19">
        <v>24</v>
      </c>
      <c r="O212" s="19" t="s">
        <v>3</v>
      </c>
      <c r="P212" s="34">
        <v>5.54</v>
      </c>
      <c r="Q212" s="125">
        <v>140.5</v>
      </c>
      <c r="R212" s="32">
        <f t="shared" si="49"/>
        <v>125.32000000000001</v>
      </c>
      <c r="S212" s="32">
        <f t="shared" si="50"/>
        <v>156.65</v>
      </c>
      <c r="T212" s="18">
        <f t="shared" si="51"/>
        <v>4.82</v>
      </c>
      <c r="U212" s="18">
        <f t="shared" si="52"/>
        <v>6.0250000000000004</v>
      </c>
      <c r="V212" s="18">
        <f t="shared" si="53"/>
        <v>-0.71999999999999975</v>
      </c>
      <c r="W212" s="18">
        <f t="shared" si="54"/>
        <v>0.48500000000000032</v>
      </c>
      <c r="X212" s="18">
        <f t="shared" si="55"/>
        <v>-0.11749999999999972</v>
      </c>
      <c r="Y212" s="16" t="s">
        <v>690</v>
      </c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</row>
    <row r="213" spans="1:87" s="1" customFormat="1" x14ac:dyDescent="0.25">
      <c r="A213" s="16" t="s">
        <v>796</v>
      </c>
      <c r="B213" s="30">
        <v>40.809703220000003</v>
      </c>
      <c r="C213" s="30">
        <v>-77.825563680000002</v>
      </c>
      <c r="D213" s="32">
        <v>122</v>
      </c>
      <c r="E213" s="2" t="s">
        <v>725</v>
      </c>
      <c r="F213" s="2" t="s">
        <v>691</v>
      </c>
      <c r="G213" s="2" t="s">
        <v>747</v>
      </c>
      <c r="H213" s="19" t="s">
        <v>254</v>
      </c>
      <c r="I213" s="54" t="s">
        <v>751</v>
      </c>
      <c r="J213" s="40" t="s">
        <v>751</v>
      </c>
      <c r="K213" s="40" t="s">
        <v>751</v>
      </c>
      <c r="L213" s="54" t="s">
        <v>751</v>
      </c>
      <c r="M213" s="18" t="s">
        <v>484</v>
      </c>
      <c r="N213" s="19">
        <v>25</v>
      </c>
      <c r="O213" s="19" t="s">
        <v>3</v>
      </c>
      <c r="P213" s="34">
        <v>5.54</v>
      </c>
      <c r="Q213" s="125">
        <v>168</v>
      </c>
      <c r="R213" s="32">
        <f t="shared" si="49"/>
        <v>153.91999999999999</v>
      </c>
      <c r="S213" s="32">
        <f t="shared" si="50"/>
        <v>192.4</v>
      </c>
      <c r="T213" s="18">
        <f t="shared" si="51"/>
        <v>5.92</v>
      </c>
      <c r="U213" s="18">
        <f t="shared" si="52"/>
        <v>7.4</v>
      </c>
      <c r="V213" s="18">
        <f t="shared" si="53"/>
        <v>0.37999999999999989</v>
      </c>
      <c r="W213" s="18">
        <f t="shared" si="54"/>
        <v>1.8600000000000003</v>
      </c>
      <c r="X213" s="18">
        <f t="shared" si="55"/>
        <v>1.1200000000000001</v>
      </c>
      <c r="Y213" s="16" t="s">
        <v>690</v>
      </c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</row>
    <row r="214" spans="1:87" s="1" customFormat="1" x14ac:dyDescent="0.25">
      <c r="A214" s="16" t="s">
        <v>433</v>
      </c>
      <c r="B214" s="30">
        <v>40.658721970000002</v>
      </c>
      <c r="C214" s="30">
        <v>-77.645855569999995</v>
      </c>
      <c r="D214" s="32">
        <v>130</v>
      </c>
      <c r="E214" s="2" t="s">
        <v>725</v>
      </c>
      <c r="F214" s="2" t="s">
        <v>811</v>
      </c>
      <c r="G214" s="2" t="s">
        <v>747</v>
      </c>
      <c r="H214" s="19" t="s">
        <v>254</v>
      </c>
      <c r="I214" s="54" t="s">
        <v>751</v>
      </c>
      <c r="J214" s="40" t="s">
        <v>751</v>
      </c>
      <c r="K214" s="40" t="s">
        <v>751</v>
      </c>
      <c r="L214" s="54" t="s">
        <v>751</v>
      </c>
      <c r="M214" s="18" t="s">
        <v>434</v>
      </c>
      <c r="N214" s="19">
        <v>3</v>
      </c>
      <c r="O214" s="19" t="s">
        <v>4</v>
      </c>
      <c r="P214" s="34">
        <v>6.52</v>
      </c>
      <c r="Q214" s="125">
        <v>171</v>
      </c>
      <c r="R214" s="32">
        <f t="shared" si="49"/>
        <v>157.04</v>
      </c>
      <c r="S214" s="32">
        <f t="shared" si="50"/>
        <v>196.29999999999998</v>
      </c>
      <c r="T214" s="18">
        <f t="shared" si="51"/>
        <v>6.04</v>
      </c>
      <c r="U214" s="18">
        <f t="shared" si="52"/>
        <v>7.55</v>
      </c>
      <c r="V214" s="18">
        <f t="shared" si="53"/>
        <v>-0.47999999999999954</v>
      </c>
      <c r="W214" s="18">
        <f t="shared" si="54"/>
        <v>1.0300000000000002</v>
      </c>
      <c r="X214" s="18">
        <f t="shared" si="55"/>
        <v>0.27500000000000036</v>
      </c>
      <c r="Y214" s="52" t="s">
        <v>684</v>
      </c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</row>
    <row r="215" spans="1:87" x14ac:dyDescent="0.25">
      <c r="A215" s="16" t="s">
        <v>435</v>
      </c>
      <c r="B215" s="30">
        <v>40.658721970000002</v>
      </c>
      <c r="C215" s="30">
        <v>-77.645855569999995</v>
      </c>
      <c r="D215" s="32">
        <v>130</v>
      </c>
      <c r="E215" s="2" t="s">
        <v>725</v>
      </c>
      <c r="F215" s="2" t="s">
        <v>817</v>
      </c>
      <c r="G215" s="2" t="s">
        <v>747</v>
      </c>
      <c r="H215" s="19" t="s">
        <v>254</v>
      </c>
      <c r="I215" s="54" t="s">
        <v>751</v>
      </c>
      <c r="J215" s="40" t="s">
        <v>751</v>
      </c>
      <c r="K215" s="40" t="s">
        <v>751</v>
      </c>
      <c r="L215" s="54" t="s">
        <v>751</v>
      </c>
      <c r="M215" s="18">
        <v>142.6</v>
      </c>
      <c r="N215" s="19">
        <v>3</v>
      </c>
      <c r="O215" s="19" t="s">
        <v>5</v>
      </c>
      <c r="P215" s="34">
        <v>6.52</v>
      </c>
      <c r="Q215" s="125">
        <v>142.6</v>
      </c>
      <c r="R215" s="32">
        <f t="shared" si="49"/>
        <v>127.50399999999999</v>
      </c>
      <c r="S215" s="32">
        <f t="shared" si="50"/>
        <v>159.38</v>
      </c>
      <c r="T215" s="18">
        <f t="shared" si="51"/>
        <v>4.9039999999999999</v>
      </c>
      <c r="U215" s="18">
        <f t="shared" si="52"/>
        <v>6.13</v>
      </c>
      <c r="V215" s="18">
        <f t="shared" si="53"/>
        <v>-1.6159999999999997</v>
      </c>
      <c r="W215" s="18">
        <f t="shared" si="54"/>
        <v>-0.38999999999999968</v>
      </c>
      <c r="X215" s="18">
        <f t="shared" si="55"/>
        <v>-1.0029999999999997</v>
      </c>
      <c r="Y215" s="52" t="s">
        <v>684</v>
      </c>
    </row>
    <row r="216" spans="1:87" s="1" customFormat="1" x14ac:dyDescent="0.25">
      <c r="A216" s="16"/>
      <c r="B216" s="30"/>
      <c r="C216" s="30"/>
      <c r="D216" s="32"/>
      <c r="E216" s="2"/>
      <c r="F216" s="2"/>
      <c r="G216" s="2"/>
      <c r="H216" s="19"/>
      <c r="I216" s="54"/>
      <c r="J216" s="40"/>
      <c r="K216" s="40"/>
      <c r="L216" s="54"/>
      <c r="M216" s="18"/>
      <c r="N216" s="32"/>
      <c r="O216" s="19"/>
      <c r="P216" s="68"/>
      <c r="Q216" s="18"/>
      <c r="R216" s="32"/>
      <c r="S216" s="32"/>
      <c r="T216" s="18"/>
      <c r="U216" s="18"/>
      <c r="V216" s="18"/>
      <c r="W216" s="18"/>
      <c r="X216" s="18"/>
      <c r="Y216" s="52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</row>
    <row r="217" spans="1:87" s="8" customFormat="1" ht="17.100000000000001" customHeight="1" x14ac:dyDescent="0.25">
      <c r="A217" s="51" t="s">
        <v>733</v>
      </c>
      <c r="D217" s="42"/>
      <c r="E217" s="46"/>
      <c r="F217" s="46"/>
      <c r="G217" s="46"/>
      <c r="H217" s="9"/>
      <c r="I217" s="123"/>
      <c r="J217" s="124"/>
      <c r="K217" s="13"/>
      <c r="L217" s="123"/>
      <c r="M217" s="123"/>
      <c r="N217" s="124"/>
      <c r="O217" s="13"/>
      <c r="P217" s="12"/>
      <c r="R217" s="13"/>
      <c r="S217" s="13"/>
      <c r="T217" s="13"/>
      <c r="U217" s="13"/>
      <c r="V217" s="13"/>
      <c r="W217" s="13"/>
      <c r="X217" s="13"/>
    </row>
    <row r="218" spans="1:87" x14ac:dyDescent="0.25">
      <c r="A218" s="56" t="s">
        <v>394</v>
      </c>
      <c r="B218" s="30">
        <v>40.405399959999997</v>
      </c>
      <c r="C218" s="30">
        <v>-77.954962069999993</v>
      </c>
      <c r="D218" s="32">
        <v>157</v>
      </c>
      <c r="E218" s="2" t="s">
        <v>709</v>
      </c>
      <c r="F218" s="2" t="s">
        <v>812</v>
      </c>
      <c r="G218" s="2" t="s">
        <v>746</v>
      </c>
      <c r="H218" s="39" t="s">
        <v>254</v>
      </c>
      <c r="I218" s="18" t="s">
        <v>395</v>
      </c>
      <c r="J218" s="32">
        <v>17</v>
      </c>
      <c r="K218" s="19" t="s">
        <v>3</v>
      </c>
      <c r="L218" s="18">
        <v>0</v>
      </c>
      <c r="M218" s="54" t="s">
        <v>751</v>
      </c>
      <c r="N218" s="40" t="s">
        <v>751</v>
      </c>
      <c r="O218" s="40" t="s">
        <v>751</v>
      </c>
      <c r="P218" s="34">
        <v>1.97</v>
      </c>
      <c r="Q218" s="18">
        <v>100.2</v>
      </c>
      <c r="R218" s="32">
        <f>(Q218-20)/25*26</f>
        <v>83.408000000000001</v>
      </c>
      <c r="S218" s="32">
        <f>(Q218-20)/20*26</f>
        <v>104.25999999999999</v>
      </c>
      <c r="T218" s="18">
        <f>(Q218-20)/25</f>
        <v>3.2080000000000002</v>
      </c>
      <c r="U218" s="18">
        <f>(Q218-20)/20</f>
        <v>4.01</v>
      </c>
      <c r="V218" s="18">
        <f>T218-P218</f>
        <v>1.2380000000000002</v>
      </c>
      <c r="W218" s="18">
        <f>U218-P218</f>
        <v>2.04</v>
      </c>
      <c r="X218" s="18">
        <f>(V218+W218)/2</f>
        <v>1.6390000000000002</v>
      </c>
      <c r="Y218" s="52" t="s">
        <v>684</v>
      </c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</row>
    <row r="219" spans="1:87" x14ac:dyDescent="0.25">
      <c r="A219" s="16" t="s">
        <v>350</v>
      </c>
      <c r="B219" s="30">
        <v>40.504898830000002</v>
      </c>
      <c r="C219" s="30">
        <v>-77.891920799999994</v>
      </c>
      <c r="D219" s="32">
        <v>158</v>
      </c>
      <c r="E219" s="2" t="s">
        <v>710</v>
      </c>
      <c r="F219" s="2" t="s">
        <v>818</v>
      </c>
      <c r="G219" s="2" t="s">
        <v>746</v>
      </c>
      <c r="H219" s="19" t="s">
        <v>255</v>
      </c>
      <c r="I219" s="18">
        <v>-102.3</v>
      </c>
      <c r="J219" s="32">
        <v>13</v>
      </c>
      <c r="K219" s="19" t="s">
        <v>3</v>
      </c>
      <c r="L219" s="18">
        <v>0</v>
      </c>
      <c r="M219" s="54" t="s">
        <v>751</v>
      </c>
      <c r="N219" s="40" t="s">
        <v>751</v>
      </c>
      <c r="O219" s="40" t="s">
        <v>751</v>
      </c>
      <c r="P219" s="34">
        <v>2.5099999999999998</v>
      </c>
      <c r="Q219" s="18">
        <v>-102.3</v>
      </c>
      <c r="R219" s="32">
        <v>99</v>
      </c>
      <c r="S219" s="32">
        <v>115</v>
      </c>
      <c r="T219" s="18">
        <v>3.8076923076923075</v>
      </c>
      <c r="U219" s="18">
        <v>4.4230769230769234</v>
      </c>
      <c r="V219" s="18">
        <v>1.2976923076923077</v>
      </c>
      <c r="W219" s="18">
        <v>1.9130769230769236</v>
      </c>
      <c r="X219" s="18">
        <v>1.6053846153846156</v>
      </c>
      <c r="Y219" s="52" t="s">
        <v>684</v>
      </c>
    </row>
    <row r="220" spans="1:87" x14ac:dyDescent="0.25">
      <c r="A220" s="16" t="s">
        <v>351</v>
      </c>
      <c r="B220" s="30">
        <v>40.504898830000002</v>
      </c>
      <c r="C220" s="30">
        <v>-77.891920799999994</v>
      </c>
      <c r="D220" s="32">
        <v>158</v>
      </c>
      <c r="E220" s="2" t="s">
        <v>710</v>
      </c>
      <c r="F220" s="2" t="s">
        <v>818</v>
      </c>
      <c r="G220" s="2" t="s">
        <v>746</v>
      </c>
      <c r="H220" s="19" t="s">
        <v>255</v>
      </c>
      <c r="I220" s="18">
        <v>-93.1</v>
      </c>
      <c r="J220" s="32">
        <v>26</v>
      </c>
      <c r="K220" s="19" t="s">
        <v>3</v>
      </c>
      <c r="L220" s="18">
        <v>0</v>
      </c>
      <c r="M220" s="54" t="s">
        <v>751</v>
      </c>
      <c r="N220" s="40" t="s">
        <v>751</v>
      </c>
      <c r="O220" s="40" t="s">
        <v>751</v>
      </c>
      <c r="P220" s="34">
        <v>2.5099999999999998</v>
      </c>
      <c r="Q220" s="18">
        <v>-93.1</v>
      </c>
      <c r="R220" s="32">
        <v>67</v>
      </c>
      <c r="S220" s="32">
        <v>74</v>
      </c>
      <c r="T220" s="18">
        <v>2.5769230769230771</v>
      </c>
      <c r="U220" s="18">
        <v>2.8461538461538463</v>
      </c>
      <c r="V220" s="18">
        <v>9.0000000000000302E-2</v>
      </c>
      <c r="W220" s="18">
        <v>0.29000000000000004</v>
      </c>
      <c r="X220" s="18">
        <v>0.19000000000000017</v>
      </c>
      <c r="Y220" s="52" t="s">
        <v>684</v>
      </c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</row>
    <row r="221" spans="1:87" x14ac:dyDescent="0.25">
      <c r="A221" s="56" t="s">
        <v>795</v>
      </c>
      <c r="B221" s="30">
        <v>40.477389359999997</v>
      </c>
      <c r="C221" s="30">
        <v>-77.999479730000004</v>
      </c>
      <c r="D221" s="32">
        <v>156</v>
      </c>
      <c r="E221" s="2" t="s">
        <v>710</v>
      </c>
      <c r="F221" s="2" t="s">
        <v>691</v>
      </c>
      <c r="G221" s="2" t="s">
        <v>746</v>
      </c>
      <c r="H221" s="39" t="s">
        <v>254</v>
      </c>
      <c r="I221" s="54" t="s">
        <v>751</v>
      </c>
      <c r="J221" s="40" t="s">
        <v>751</v>
      </c>
      <c r="K221" s="40" t="s">
        <v>751</v>
      </c>
      <c r="L221" s="40" t="s">
        <v>751</v>
      </c>
      <c r="M221" s="54" t="s">
        <v>751</v>
      </c>
      <c r="N221" s="40" t="s">
        <v>751</v>
      </c>
      <c r="O221" s="40" t="s">
        <v>751</v>
      </c>
      <c r="P221" s="34">
        <v>2.64</v>
      </c>
      <c r="Q221" s="18">
        <v>211</v>
      </c>
      <c r="R221" s="32">
        <f>(Q221-20)/25*26</f>
        <v>198.64</v>
      </c>
      <c r="S221" s="32">
        <f>(Q221-20)/20*26</f>
        <v>248.3</v>
      </c>
      <c r="T221" s="18">
        <f>(Q221-20)/25</f>
        <v>7.64</v>
      </c>
      <c r="U221" s="18">
        <f>(Q221-20)/20</f>
        <v>9.5500000000000007</v>
      </c>
      <c r="V221" s="18">
        <f>T221-P221</f>
        <v>5</v>
      </c>
      <c r="W221" s="18">
        <f>U221-P221</f>
        <v>6.91</v>
      </c>
      <c r="X221" s="18">
        <f>(V221+W221)/2</f>
        <v>5.9550000000000001</v>
      </c>
      <c r="Y221" s="19" t="s">
        <v>688</v>
      </c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</row>
    <row r="222" spans="1:87" x14ac:dyDescent="0.25">
      <c r="A222" s="56" t="s">
        <v>401</v>
      </c>
      <c r="B222" s="30">
        <v>40.477389359999997</v>
      </c>
      <c r="C222" s="30">
        <v>-77.999479730000004</v>
      </c>
      <c r="D222" s="32">
        <v>156</v>
      </c>
      <c r="E222" s="2" t="s">
        <v>710</v>
      </c>
      <c r="F222" s="2" t="s">
        <v>818</v>
      </c>
      <c r="G222" s="2" t="s">
        <v>746</v>
      </c>
      <c r="H222" s="19" t="s">
        <v>255</v>
      </c>
      <c r="I222" s="18">
        <v>-124.4</v>
      </c>
      <c r="J222" s="32">
        <v>26</v>
      </c>
      <c r="K222" s="18" t="s">
        <v>4</v>
      </c>
      <c r="L222" s="18">
        <v>0</v>
      </c>
      <c r="M222" s="54" t="s">
        <v>751</v>
      </c>
      <c r="N222" s="40" t="s">
        <v>751</v>
      </c>
      <c r="O222" s="40" t="s">
        <v>751</v>
      </c>
      <c r="P222" s="34">
        <v>2.64</v>
      </c>
      <c r="Q222" s="54">
        <v>-124.4</v>
      </c>
      <c r="R222" s="60" t="s">
        <v>691</v>
      </c>
      <c r="S222" s="32">
        <v>237</v>
      </c>
      <c r="T222" s="60" t="s">
        <v>691</v>
      </c>
      <c r="U222" s="18">
        <v>9.115384615384615</v>
      </c>
      <c r="V222" s="60" t="s">
        <v>691</v>
      </c>
      <c r="W222" s="33">
        <v>6.6</v>
      </c>
      <c r="X222" s="60" t="s">
        <v>691</v>
      </c>
      <c r="Y222" s="52" t="s">
        <v>684</v>
      </c>
    </row>
    <row r="223" spans="1:87" x14ac:dyDescent="0.25">
      <c r="A223" s="56" t="s">
        <v>402</v>
      </c>
      <c r="B223" s="30">
        <v>40.477389359999997</v>
      </c>
      <c r="C223" s="30">
        <v>-77.999479730000004</v>
      </c>
      <c r="D223" s="32">
        <v>156</v>
      </c>
      <c r="E223" s="2" t="s">
        <v>710</v>
      </c>
      <c r="F223" s="2" t="s">
        <v>818</v>
      </c>
      <c r="G223" s="2" t="s">
        <v>746</v>
      </c>
      <c r="H223" s="39" t="s">
        <v>254</v>
      </c>
      <c r="I223" s="54" t="s">
        <v>751</v>
      </c>
      <c r="J223" s="40" t="s">
        <v>751</v>
      </c>
      <c r="K223" s="40" t="s">
        <v>751</v>
      </c>
      <c r="L223" s="40" t="s">
        <v>751</v>
      </c>
      <c r="M223" s="18">
        <v>199.9</v>
      </c>
      <c r="N223" s="32">
        <v>4</v>
      </c>
      <c r="O223" s="18" t="s">
        <v>5</v>
      </c>
      <c r="P223" s="34">
        <v>2.64</v>
      </c>
      <c r="Q223" s="18">
        <v>199.9</v>
      </c>
      <c r="R223" s="32">
        <f>(Q223-20)/25*26</f>
        <v>187.096</v>
      </c>
      <c r="S223" s="32">
        <f>(Q223-20)/20*26</f>
        <v>233.87000000000003</v>
      </c>
      <c r="T223" s="18">
        <f>(Q223-20)/25</f>
        <v>7.1960000000000006</v>
      </c>
      <c r="U223" s="18">
        <f>(Q223-20)/20</f>
        <v>8.995000000000001</v>
      </c>
      <c r="V223" s="18">
        <f>T223-P223</f>
        <v>4.5560000000000009</v>
      </c>
      <c r="W223" s="18">
        <f>U223-P223</f>
        <v>6.3550000000000004</v>
      </c>
      <c r="X223" s="18">
        <f>(V223+W223)/2</f>
        <v>5.4555000000000007</v>
      </c>
      <c r="Y223" s="52" t="s">
        <v>684</v>
      </c>
    </row>
    <row r="224" spans="1:87" x14ac:dyDescent="0.25">
      <c r="A224" s="56" t="s">
        <v>411</v>
      </c>
      <c r="B224" s="30">
        <v>40.477389359999997</v>
      </c>
      <c r="C224" s="30">
        <v>-77.999479730000004</v>
      </c>
      <c r="D224" s="32">
        <v>156</v>
      </c>
      <c r="E224" s="2" t="s">
        <v>710</v>
      </c>
      <c r="F224" s="2" t="s">
        <v>814</v>
      </c>
      <c r="G224" s="2" t="s">
        <v>746</v>
      </c>
      <c r="H224" s="39" t="s">
        <v>254</v>
      </c>
      <c r="I224" s="54" t="s">
        <v>751</v>
      </c>
      <c r="J224" s="40" t="s">
        <v>751</v>
      </c>
      <c r="K224" s="40" t="s">
        <v>751</v>
      </c>
      <c r="L224" s="40" t="s">
        <v>751</v>
      </c>
      <c r="M224" s="18" t="s">
        <v>412</v>
      </c>
      <c r="N224" s="32">
        <v>4</v>
      </c>
      <c r="O224" s="18" t="s">
        <v>3</v>
      </c>
      <c r="P224" s="34">
        <v>2.64</v>
      </c>
      <c r="Q224" s="18">
        <v>186.8</v>
      </c>
      <c r="R224" s="32">
        <f>(Q224-20)/25*26</f>
        <v>173.47200000000001</v>
      </c>
      <c r="S224" s="32">
        <f>(Q224-20)/20*26</f>
        <v>216.84</v>
      </c>
      <c r="T224" s="18">
        <f>(Q224-20)/25</f>
        <v>6.6720000000000006</v>
      </c>
      <c r="U224" s="18">
        <f>(Q224-20)/20</f>
        <v>8.34</v>
      </c>
      <c r="V224" s="18">
        <f>T224-P224</f>
        <v>4.032</v>
      </c>
      <c r="W224" s="18">
        <f>U224-P224</f>
        <v>5.6999999999999993</v>
      </c>
      <c r="X224" s="18">
        <f>(V224+W224)/2</f>
        <v>4.8659999999999997</v>
      </c>
      <c r="Y224" s="52" t="s">
        <v>684</v>
      </c>
    </row>
    <row r="225" spans="1:87" x14ac:dyDescent="0.25">
      <c r="A225" s="16" t="s">
        <v>272</v>
      </c>
      <c r="B225" s="30">
        <v>40.659742639999997</v>
      </c>
      <c r="C225" s="30">
        <v>-78.273784070000005</v>
      </c>
      <c r="D225" s="32">
        <v>145</v>
      </c>
      <c r="E225" s="2" t="s">
        <v>710</v>
      </c>
      <c r="F225" s="2" t="s">
        <v>820</v>
      </c>
      <c r="G225" s="2" t="s">
        <v>746</v>
      </c>
      <c r="H225" s="39" t="s">
        <v>254</v>
      </c>
      <c r="I225" s="54" t="s">
        <v>751</v>
      </c>
      <c r="J225" s="40" t="s">
        <v>751</v>
      </c>
      <c r="K225" s="40" t="s">
        <v>751</v>
      </c>
      <c r="L225" s="40" t="s">
        <v>751</v>
      </c>
      <c r="M225" s="18" t="s">
        <v>273</v>
      </c>
      <c r="N225" s="32">
        <v>3</v>
      </c>
      <c r="O225" s="19" t="s">
        <v>3</v>
      </c>
      <c r="P225" s="34">
        <v>2.2200000000000002</v>
      </c>
      <c r="Q225" s="18">
        <v>102.3</v>
      </c>
      <c r="R225" s="32">
        <f>(Q225-20)/25*26</f>
        <v>85.591999999999999</v>
      </c>
      <c r="S225" s="32">
        <f>(Q225-20)/20*26</f>
        <v>106.99000000000001</v>
      </c>
      <c r="T225" s="18">
        <f>(Q225-20)/25</f>
        <v>3.2919999999999998</v>
      </c>
      <c r="U225" s="18">
        <f>(Q225-20)/20</f>
        <v>4.1150000000000002</v>
      </c>
      <c r="V225" s="18">
        <f>T225-P225</f>
        <v>1.0719999999999996</v>
      </c>
      <c r="W225" s="18">
        <f>U225-P225</f>
        <v>1.895</v>
      </c>
      <c r="X225" s="18">
        <f>(V225+W225)/2</f>
        <v>1.4834999999999998</v>
      </c>
      <c r="Y225" s="52" t="s">
        <v>684</v>
      </c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</row>
    <row r="226" spans="1:87" x14ac:dyDescent="0.25">
      <c r="A226" s="56" t="s">
        <v>415</v>
      </c>
      <c r="B226" s="30">
        <v>40.486630589999997</v>
      </c>
      <c r="C226" s="30">
        <v>-78.030420210000003</v>
      </c>
      <c r="D226" s="32">
        <v>154</v>
      </c>
      <c r="E226" s="2" t="s">
        <v>711</v>
      </c>
      <c r="F226" s="2" t="s">
        <v>818</v>
      </c>
      <c r="G226" s="2" t="s">
        <v>746</v>
      </c>
      <c r="H226" s="19" t="s">
        <v>255</v>
      </c>
      <c r="I226" s="18">
        <v>-99.2</v>
      </c>
      <c r="J226" s="32">
        <v>18</v>
      </c>
      <c r="K226" s="18" t="s">
        <v>5</v>
      </c>
      <c r="L226" s="18">
        <v>0</v>
      </c>
      <c r="M226" s="54" t="s">
        <v>751</v>
      </c>
      <c r="N226" s="40" t="s">
        <v>751</v>
      </c>
      <c r="O226" s="40" t="s">
        <v>751</v>
      </c>
      <c r="P226" s="34">
        <v>3</v>
      </c>
      <c r="Q226" s="53">
        <v>-99.2</v>
      </c>
      <c r="R226" s="18">
        <v>90</v>
      </c>
      <c r="S226" s="32">
        <v>101</v>
      </c>
      <c r="T226" s="18">
        <v>3.4615384615384617</v>
      </c>
      <c r="U226" s="18">
        <v>3.8846153846153846</v>
      </c>
      <c r="V226" s="18">
        <v>0.46153846153846168</v>
      </c>
      <c r="W226" s="18">
        <v>0.88461538461538458</v>
      </c>
      <c r="X226" s="18">
        <v>0.67307692307692313</v>
      </c>
      <c r="Y226" s="52" t="s">
        <v>684</v>
      </c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</row>
    <row r="227" spans="1:87" s="2" customFormat="1" x14ac:dyDescent="0.25">
      <c r="A227" s="56" t="s">
        <v>410</v>
      </c>
      <c r="B227" s="30">
        <v>40.485148420000002</v>
      </c>
      <c r="C227" s="30">
        <v>-78.026057449999996</v>
      </c>
      <c r="D227" s="32">
        <v>155</v>
      </c>
      <c r="E227" s="2" t="s">
        <v>711</v>
      </c>
      <c r="F227" s="2" t="s">
        <v>810</v>
      </c>
      <c r="G227" s="2" t="s">
        <v>746</v>
      </c>
      <c r="H227" s="39" t="s">
        <v>254</v>
      </c>
      <c r="I227" s="54" t="s">
        <v>751</v>
      </c>
      <c r="J227" s="40" t="s">
        <v>751</v>
      </c>
      <c r="K227" s="40" t="s">
        <v>751</v>
      </c>
      <c r="L227" s="40" t="s">
        <v>751</v>
      </c>
      <c r="M227" s="18">
        <v>164</v>
      </c>
      <c r="N227" s="32">
        <v>3</v>
      </c>
      <c r="O227" s="18" t="s">
        <v>5</v>
      </c>
      <c r="P227" s="34">
        <v>2.85</v>
      </c>
      <c r="Q227" s="18">
        <v>164</v>
      </c>
      <c r="R227" s="32">
        <f>(Q227-20)/25*26</f>
        <v>149.76</v>
      </c>
      <c r="S227" s="32">
        <f>(Q227-20)/20*26</f>
        <v>187.20000000000002</v>
      </c>
      <c r="T227" s="18">
        <f>(Q227-20)/25</f>
        <v>5.76</v>
      </c>
      <c r="U227" s="18">
        <f>(Q227-20)/20</f>
        <v>7.2</v>
      </c>
      <c r="V227" s="18">
        <f>T227-P227</f>
        <v>2.9099999999999997</v>
      </c>
      <c r="W227" s="18">
        <f>U227-P227</f>
        <v>4.3499999999999996</v>
      </c>
      <c r="X227" s="18">
        <f>(V227+W227)/2</f>
        <v>3.63</v>
      </c>
      <c r="Y227" s="52" t="s">
        <v>684</v>
      </c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</row>
    <row r="228" spans="1:87" s="2" customFormat="1" x14ac:dyDescent="0.25">
      <c r="A228" s="16" t="s">
        <v>515</v>
      </c>
      <c r="B228" s="30">
        <v>40.402612769999998</v>
      </c>
      <c r="C228" s="30">
        <v>-77.854652590000001</v>
      </c>
      <c r="D228" s="32">
        <v>160</v>
      </c>
      <c r="E228" s="2" t="s">
        <v>711</v>
      </c>
      <c r="F228" s="2" t="s">
        <v>691</v>
      </c>
      <c r="G228" s="2" t="s">
        <v>746</v>
      </c>
      <c r="H228" s="19" t="s">
        <v>254</v>
      </c>
      <c r="I228" s="54" t="s">
        <v>751</v>
      </c>
      <c r="J228" s="40" t="s">
        <v>751</v>
      </c>
      <c r="K228" s="40" t="s">
        <v>751</v>
      </c>
      <c r="L228" s="40" t="s">
        <v>751</v>
      </c>
      <c r="M228" s="18">
        <v>183.2</v>
      </c>
      <c r="N228" s="32">
        <v>3</v>
      </c>
      <c r="O228" s="19" t="s">
        <v>3</v>
      </c>
      <c r="P228" s="34">
        <v>3.44</v>
      </c>
      <c r="Q228" s="18">
        <v>183.2</v>
      </c>
      <c r="R228" s="32">
        <f>(Q228-20)/25*26</f>
        <v>169.72799999999998</v>
      </c>
      <c r="S228" s="32">
        <f>(Q228-20)/20*26</f>
        <v>212.16</v>
      </c>
      <c r="T228" s="18">
        <f>(Q228-20)/25</f>
        <v>6.5279999999999996</v>
      </c>
      <c r="U228" s="18">
        <f>(Q228-20)/20</f>
        <v>8.16</v>
      </c>
      <c r="V228" s="18">
        <f>T228-P228</f>
        <v>3.0879999999999996</v>
      </c>
      <c r="W228" s="18">
        <f>U228-P228</f>
        <v>4.7200000000000006</v>
      </c>
      <c r="X228" s="18">
        <f>(V228+W228)/2</f>
        <v>3.9039999999999999</v>
      </c>
      <c r="Y228" s="52" t="s">
        <v>684</v>
      </c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</row>
    <row r="229" spans="1:87" s="2" customFormat="1" x14ac:dyDescent="0.25">
      <c r="A229" s="16" t="s">
        <v>516</v>
      </c>
      <c r="B229" s="30">
        <v>40.400317000000001</v>
      </c>
      <c r="C229" s="30">
        <v>-77.850149999999999</v>
      </c>
      <c r="D229" s="32">
        <v>161</v>
      </c>
      <c r="E229" s="2" t="s">
        <v>711</v>
      </c>
      <c r="F229" s="2" t="s">
        <v>691</v>
      </c>
      <c r="G229" s="2" t="s">
        <v>746</v>
      </c>
      <c r="H229" s="19" t="s">
        <v>254</v>
      </c>
      <c r="I229" s="54" t="s">
        <v>751</v>
      </c>
      <c r="J229" s="40" t="s">
        <v>751</v>
      </c>
      <c r="K229" s="40" t="s">
        <v>751</v>
      </c>
      <c r="L229" s="40" t="s">
        <v>751</v>
      </c>
      <c r="M229" s="18" t="s">
        <v>517</v>
      </c>
      <c r="N229" s="32">
        <v>4</v>
      </c>
      <c r="O229" s="19" t="s">
        <v>5</v>
      </c>
      <c r="P229" s="34">
        <v>3.44</v>
      </c>
      <c r="Q229" s="18">
        <v>210</v>
      </c>
      <c r="R229" s="32">
        <f>(Q229-20)/25*26</f>
        <v>197.6</v>
      </c>
      <c r="S229" s="32">
        <f>(Q229-20)/20*26</f>
        <v>247</v>
      </c>
      <c r="T229" s="18">
        <f>(Q229-20)/25</f>
        <v>7.6</v>
      </c>
      <c r="U229" s="18">
        <f>(Q229-20)/20</f>
        <v>9.5</v>
      </c>
      <c r="V229" s="18">
        <f>T229-P229</f>
        <v>4.16</v>
      </c>
      <c r="W229" s="18">
        <f>U229-P229</f>
        <v>6.0600000000000005</v>
      </c>
      <c r="X229" s="18">
        <f>(V229+W229)/2</f>
        <v>5.1100000000000003</v>
      </c>
      <c r="Y229" s="52" t="s">
        <v>692</v>
      </c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</row>
    <row r="230" spans="1:87" s="2" customFormat="1" x14ac:dyDescent="0.25">
      <c r="A230" s="16" t="s">
        <v>518</v>
      </c>
      <c r="B230" s="30">
        <v>40.400317000000001</v>
      </c>
      <c r="C230" s="30">
        <v>-77.850149999999999</v>
      </c>
      <c r="D230" s="32">
        <v>161</v>
      </c>
      <c r="E230" s="2" t="s">
        <v>711</v>
      </c>
      <c r="F230" s="2" t="s">
        <v>691</v>
      </c>
      <c r="G230" s="2" t="s">
        <v>746</v>
      </c>
      <c r="H230" s="19" t="s">
        <v>255</v>
      </c>
      <c r="I230" s="18">
        <v>-108.4</v>
      </c>
      <c r="J230" s="32">
        <v>11</v>
      </c>
      <c r="K230" s="19" t="s">
        <v>5</v>
      </c>
      <c r="L230" s="18">
        <v>0</v>
      </c>
      <c r="M230" s="54" t="s">
        <v>751</v>
      </c>
      <c r="N230" s="40" t="s">
        <v>751</v>
      </c>
      <c r="O230" s="40" t="s">
        <v>751</v>
      </c>
      <c r="P230" s="34">
        <v>3.44</v>
      </c>
      <c r="Q230" s="18">
        <v>-108.4</v>
      </c>
      <c r="R230" s="32">
        <v>137</v>
      </c>
      <c r="S230" s="32">
        <v>164</v>
      </c>
      <c r="T230" s="18">
        <v>5.2692307692307692</v>
      </c>
      <c r="U230" s="18">
        <v>6.3076923076923075</v>
      </c>
      <c r="V230" s="18">
        <v>1.8599999999999999</v>
      </c>
      <c r="W230" s="18">
        <v>2.86</v>
      </c>
      <c r="X230" s="18">
        <v>2.36</v>
      </c>
      <c r="Y230" s="52" t="s">
        <v>692</v>
      </c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</row>
    <row r="231" spans="1:87" s="2" customFormat="1" x14ac:dyDescent="0.25">
      <c r="A231" s="16" t="s">
        <v>283</v>
      </c>
      <c r="B231" s="30">
        <v>40.662257230000002</v>
      </c>
      <c r="C231" s="30">
        <v>-78.27922744</v>
      </c>
      <c r="D231" s="32">
        <v>144</v>
      </c>
      <c r="E231" s="2" t="s">
        <v>711</v>
      </c>
      <c r="F231" s="2" t="s">
        <v>811</v>
      </c>
      <c r="G231" s="2" t="s">
        <v>748</v>
      </c>
      <c r="H231" s="19" t="s">
        <v>254</v>
      </c>
      <c r="I231" s="18" t="s">
        <v>284</v>
      </c>
      <c r="J231" s="32">
        <v>1</v>
      </c>
      <c r="K231" s="19" t="s">
        <v>3</v>
      </c>
      <c r="L231" s="31" t="s">
        <v>752</v>
      </c>
      <c r="M231" s="54" t="s">
        <v>751</v>
      </c>
      <c r="N231" s="40" t="s">
        <v>751</v>
      </c>
      <c r="O231" s="40" t="s">
        <v>751</v>
      </c>
      <c r="P231" s="34">
        <v>2.42</v>
      </c>
      <c r="Q231" s="18">
        <v>119.8</v>
      </c>
      <c r="R231" s="32">
        <f>(Q231-20)/25*26</f>
        <v>103.792</v>
      </c>
      <c r="S231" s="32">
        <f>(Q231-20)/20*26</f>
        <v>129.74</v>
      </c>
      <c r="T231" s="18">
        <f>(Q231-20)/25</f>
        <v>3.992</v>
      </c>
      <c r="U231" s="18">
        <f>(Q231-20)/20</f>
        <v>4.99</v>
      </c>
      <c r="V231" s="18">
        <f>T231-P231</f>
        <v>1.5720000000000001</v>
      </c>
      <c r="W231" s="18">
        <f>U231-P231</f>
        <v>2.5700000000000003</v>
      </c>
      <c r="X231" s="18">
        <f>(V231+W231)/2</f>
        <v>2.0710000000000002</v>
      </c>
      <c r="Y231" s="52" t="s">
        <v>684</v>
      </c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</row>
    <row r="232" spans="1:87" s="2" customFormat="1" x14ac:dyDescent="0.25">
      <c r="A232" s="16" t="s">
        <v>528</v>
      </c>
      <c r="B232" s="30">
        <v>40.369780900000002</v>
      </c>
      <c r="C232" s="30">
        <v>-77.809940400000002</v>
      </c>
      <c r="D232" s="32">
        <v>162</v>
      </c>
      <c r="E232" s="2" t="s">
        <v>716</v>
      </c>
      <c r="F232" s="2" t="s">
        <v>818</v>
      </c>
      <c r="G232" s="2" t="s">
        <v>746</v>
      </c>
      <c r="H232" s="19" t="s">
        <v>254</v>
      </c>
      <c r="I232" s="54" t="s">
        <v>751</v>
      </c>
      <c r="J232" s="40" t="s">
        <v>751</v>
      </c>
      <c r="K232" s="40" t="s">
        <v>751</v>
      </c>
      <c r="L232" s="40" t="s">
        <v>751</v>
      </c>
      <c r="M232" s="18" t="s">
        <v>529</v>
      </c>
      <c r="N232" s="19">
        <v>3</v>
      </c>
      <c r="O232" s="19" t="s">
        <v>4</v>
      </c>
      <c r="P232" s="34">
        <v>4.08</v>
      </c>
      <c r="Q232" s="18">
        <v>168.8</v>
      </c>
      <c r="R232" s="32">
        <f>(Q232-20)/25*26</f>
        <v>154.75200000000001</v>
      </c>
      <c r="S232" s="32">
        <f>(Q232-20)/20*26</f>
        <v>193.44</v>
      </c>
      <c r="T232" s="18">
        <f>(Q232-20)/25</f>
        <v>5.9520000000000008</v>
      </c>
      <c r="U232" s="18">
        <f>(Q232-20)/20</f>
        <v>7.44</v>
      </c>
      <c r="V232" s="18">
        <f>T232-P232</f>
        <v>1.8720000000000008</v>
      </c>
      <c r="W232" s="18">
        <f>U232-P232</f>
        <v>3.3600000000000003</v>
      </c>
      <c r="X232" s="18">
        <f>(V232+W232)/2</f>
        <v>2.6160000000000005</v>
      </c>
      <c r="Y232" s="52" t="s">
        <v>684</v>
      </c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</row>
    <row r="233" spans="1:87" x14ac:dyDescent="0.25">
      <c r="A233" s="16" t="s">
        <v>635</v>
      </c>
      <c r="B233" s="30">
        <v>40.46424691</v>
      </c>
      <c r="C233" s="30">
        <v>-78.106167290000002</v>
      </c>
      <c r="D233" s="32">
        <v>153</v>
      </c>
      <c r="E233" s="2" t="s">
        <v>716</v>
      </c>
      <c r="F233" s="2" t="s">
        <v>813</v>
      </c>
      <c r="G233" s="2" t="s">
        <v>746</v>
      </c>
      <c r="H233" s="19" t="s">
        <v>254</v>
      </c>
      <c r="I233" s="54" t="s">
        <v>751</v>
      </c>
      <c r="J233" s="40" t="s">
        <v>751</v>
      </c>
      <c r="K233" s="40" t="s">
        <v>751</v>
      </c>
      <c r="L233" s="40" t="s">
        <v>751</v>
      </c>
      <c r="M233" s="26">
        <v>118.7</v>
      </c>
      <c r="N233" s="25">
        <v>4</v>
      </c>
      <c r="O233" s="26" t="s">
        <v>5</v>
      </c>
      <c r="P233" s="24">
        <v>3.8</v>
      </c>
      <c r="Q233" s="26">
        <v>118.7</v>
      </c>
      <c r="R233" s="32">
        <f>(Q233-20)/25*26</f>
        <v>102.648</v>
      </c>
      <c r="S233" s="32">
        <f>(Q233-20)/20*26</f>
        <v>128.31</v>
      </c>
      <c r="T233" s="18">
        <f>(Q233-20)/25</f>
        <v>3.948</v>
      </c>
      <c r="U233" s="18">
        <f>(Q233-20)/20</f>
        <v>4.9350000000000005</v>
      </c>
      <c r="V233" s="18">
        <f>T233-P233</f>
        <v>0.14800000000000013</v>
      </c>
      <c r="W233" s="18">
        <f>U233-P233</f>
        <v>1.1350000000000007</v>
      </c>
      <c r="X233" s="18">
        <f>(V233+W233)/2</f>
        <v>0.6415000000000004</v>
      </c>
      <c r="Y233" s="52" t="s">
        <v>684</v>
      </c>
    </row>
    <row r="234" spans="1:87" x14ac:dyDescent="0.25">
      <c r="A234" s="16" t="s">
        <v>556</v>
      </c>
      <c r="B234" s="30">
        <v>40.394791290000001</v>
      </c>
      <c r="C234" s="30">
        <v>-77.878878729999997</v>
      </c>
      <c r="D234" s="32">
        <v>159</v>
      </c>
      <c r="E234" s="2" t="s">
        <v>716</v>
      </c>
      <c r="F234" s="2" t="s">
        <v>812</v>
      </c>
      <c r="G234" s="2" t="s">
        <v>746</v>
      </c>
      <c r="H234" s="19" t="s">
        <v>254</v>
      </c>
      <c r="I234" s="54" t="s">
        <v>751</v>
      </c>
      <c r="J234" s="40" t="s">
        <v>751</v>
      </c>
      <c r="K234" s="40" t="s">
        <v>751</v>
      </c>
      <c r="L234" s="40" t="s">
        <v>751</v>
      </c>
      <c r="M234" s="18" t="s">
        <v>557</v>
      </c>
      <c r="N234" s="32">
        <v>11</v>
      </c>
      <c r="O234" s="19" t="s">
        <v>3</v>
      </c>
      <c r="P234" s="34">
        <v>2.87</v>
      </c>
      <c r="Q234" s="18">
        <v>119</v>
      </c>
      <c r="R234" s="32">
        <f>(Q234-20)/25*26</f>
        <v>102.96</v>
      </c>
      <c r="S234" s="32">
        <f>(Q234-20)/20*26</f>
        <v>128.70000000000002</v>
      </c>
      <c r="T234" s="18">
        <f>(Q234-20)/25</f>
        <v>3.96</v>
      </c>
      <c r="U234" s="18">
        <f>(Q234-20)/20</f>
        <v>4.95</v>
      </c>
      <c r="V234" s="18">
        <f>T234-P234</f>
        <v>1.0899999999999999</v>
      </c>
      <c r="W234" s="18">
        <f>U234-P234</f>
        <v>2.08</v>
      </c>
      <c r="X234" s="18">
        <f>(V234+W234)/2</f>
        <v>1.585</v>
      </c>
      <c r="Y234" s="52" t="s">
        <v>684</v>
      </c>
    </row>
    <row r="235" spans="1:87" x14ac:dyDescent="0.25">
      <c r="A235" s="16" t="s">
        <v>437</v>
      </c>
      <c r="B235" s="30">
        <v>40.588792050000002</v>
      </c>
      <c r="C235" s="30">
        <v>-78.094549509999993</v>
      </c>
      <c r="D235" s="32">
        <v>152</v>
      </c>
      <c r="E235" s="2" t="s">
        <v>717</v>
      </c>
      <c r="F235" s="2" t="s">
        <v>691</v>
      </c>
      <c r="G235" s="2" t="s">
        <v>746</v>
      </c>
      <c r="H235" s="19" t="s">
        <v>255</v>
      </c>
      <c r="I235" s="18">
        <v>-98.6</v>
      </c>
      <c r="J235" s="32">
        <v>3</v>
      </c>
      <c r="K235" s="19" t="s">
        <v>3</v>
      </c>
      <c r="L235" s="18">
        <v>0</v>
      </c>
      <c r="M235" s="54" t="s">
        <v>751</v>
      </c>
      <c r="N235" s="40" t="s">
        <v>751</v>
      </c>
      <c r="O235" s="40" t="s">
        <v>751</v>
      </c>
      <c r="P235" s="34">
        <v>3.86</v>
      </c>
      <c r="Q235" s="18">
        <v>-98.6</v>
      </c>
      <c r="R235" s="32">
        <v>83</v>
      </c>
      <c r="S235" s="32">
        <v>96</v>
      </c>
      <c r="T235" s="18">
        <v>3.1923076923076925</v>
      </c>
      <c r="U235" s="18">
        <v>3.6923076923076925</v>
      </c>
      <c r="V235" s="18">
        <v>-0.66769230769230736</v>
      </c>
      <c r="W235" s="18">
        <v>-0.16769230769230736</v>
      </c>
      <c r="X235" s="18">
        <v>-0.41769230769230736</v>
      </c>
      <c r="Y235" s="52" t="s">
        <v>684</v>
      </c>
    </row>
    <row r="236" spans="1:87" x14ac:dyDescent="0.25">
      <c r="A236" s="16" t="s">
        <v>619</v>
      </c>
      <c r="B236" s="30">
        <v>40.28854063</v>
      </c>
      <c r="C236" s="30">
        <v>-77.585605299999997</v>
      </c>
      <c r="D236" s="32">
        <v>163</v>
      </c>
      <c r="E236" s="2" t="s">
        <v>717</v>
      </c>
      <c r="F236" s="2" t="s">
        <v>818</v>
      </c>
      <c r="G236" s="2" t="s">
        <v>746</v>
      </c>
      <c r="H236" s="19" t="s">
        <v>254</v>
      </c>
      <c r="I236" s="54" t="s">
        <v>751</v>
      </c>
      <c r="J236" s="40" t="s">
        <v>751</v>
      </c>
      <c r="K236" s="40" t="s">
        <v>751</v>
      </c>
      <c r="L236" s="40" t="s">
        <v>751</v>
      </c>
      <c r="M236" s="18">
        <v>94.5</v>
      </c>
      <c r="N236" s="32">
        <v>5</v>
      </c>
      <c r="O236" s="19" t="s">
        <v>5</v>
      </c>
      <c r="P236" s="34">
        <v>4.6500000000000004</v>
      </c>
      <c r="Q236" s="18">
        <v>94.5</v>
      </c>
      <c r="R236" s="32">
        <f>(Q236-20)/25*26</f>
        <v>77.48</v>
      </c>
      <c r="S236" s="32">
        <f>(Q236-20)/20*26</f>
        <v>96.850000000000009</v>
      </c>
      <c r="T236" s="18">
        <f>(Q236-20)/25</f>
        <v>2.98</v>
      </c>
      <c r="U236" s="18">
        <f>(Q236-20)/20</f>
        <v>3.7250000000000001</v>
      </c>
      <c r="V236" s="18">
        <f>T236-P236</f>
        <v>-1.6700000000000004</v>
      </c>
      <c r="W236" s="18">
        <f>U236-P236</f>
        <v>-0.92500000000000027</v>
      </c>
      <c r="X236" s="18">
        <f>(V236+W236)/2</f>
        <v>-1.2975000000000003</v>
      </c>
      <c r="Y236" s="52" t="s">
        <v>684</v>
      </c>
    </row>
    <row r="237" spans="1:87" s="2" customFormat="1" x14ac:dyDescent="0.25">
      <c r="A237" s="16" t="s">
        <v>466</v>
      </c>
      <c r="B237" s="30">
        <v>40.590036949999998</v>
      </c>
      <c r="C237" s="30">
        <v>-78.239919709999995</v>
      </c>
      <c r="D237" s="32">
        <v>147</v>
      </c>
      <c r="E237" s="2" t="s">
        <v>750</v>
      </c>
      <c r="F237" s="2" t="s">
        <v>811</v>
      </c>
      <c r="G237" s="2" t="s">
        <v>747</v>
      </c>
      <c r="H237" s="19" t="s">
        <v>254</v>
      </c>
      <c r="I237" s="54" t="s">
        <v>751</v>
      </c>
      <c r="J237" s="40" t="s">
        <v>751</v>
      </c>
      <c r="K237" s="40" t="s">
        <v>751</v>
      </c>
      <c r="L237" s="40" t="s">
        <v>751</v>
      </c>
      <c r="M237" s="18" t="s">
        <v>467</v>
      </c>
      <c r="N237" s="19">
        <v>4</v>
      </c>
      <c r="O237" s="19" t="s">
        <v>3</v>
      </c>
      <c r="P237" s="34">
        <v>5.26</v>
      </c>
      <c r="Q237" s="18">
        <v>145.4</v>
      </c>
      <c r="R237" s="32">
        <f>(Q237-20)/25*26</f>
        <v>130.416</v>
      </c>
      <c r="S237" s="32">
        <f>(Q237-20)/20*26</f>
        <v>163.02000000000001</v>
      </c>
      <c r="T237" s="18">
        <f>(Q237-20)/25</f>
        <v>5.016</v>
      </c>
      <c r="U237" s="18">
        <f>(Q237-20)/20</f>
        <v>6.2700000000000005</v>
      </c>
      <c r="V237" s="18">
        <f>T237-P237</f>
        <v>-0.24399999999999977</v>
      </c>
      <c r="W237" s="18">
        <f>U237-P237</f>
        <v>1.0100000000000007</v>
      </c>
      <c r="X237" s="18">
        <f>(V237+W237)/2</f>
        <v>0.38300000000000045</v>
      </c>
      <c r="Y237" s="52" t="s">
        <v>684</v>
      </c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</row>
    <row r="238" spans="1:87" s="2" customFormat="1" x14ac:dyDescent="0.25">
      <c r="A238" s="16" t="s">
        <v>468</v>
      </c>
      <c r="B238" s="30">
        <v>40.610136500000003</v>
      </c>
      <c r="C238" s="30">
        <v>-78.190027229999998</v>
      </c>
      <c r="D238" s="32">
        <v>149</v>
      </c>
      <c r="E238" s="2" t="s">
        <v>750</v>
      </c>
      <c r="F238" s="2" t="s">
        <v>811</v>
      </c>
      <c r="G238" s="2" t="s">
        <v>747</v>
      </c>
      <c r="H238" s="19" t="s">
        <v>254</v>
      </c>
      <c r="I238" s="54" t="s">
        <v>751</v>
      </c>
      <c r="J238" s="40" t="s">
        <v>751</v>
      </c>
      <c r="K238" s="40" t="s">
        <v>751</v>
      </c>
      <c r="L238" s="40" t="s">
        <v>751</v>
      </c>
      <c r="M238" s="18" t="s">
        <v>469</v>
      </c>
      <c r="N238" s="32">
        <v>7</v>
      </c>
      <c r="O238" s="19" t="s">
        <v>5</v>
      </c>
      <c r="P238" s="34">
        <v>5.26</v>
      </c>
      <c r="Q238" s="18">
        <v>137.19999999999999</v>
      </c>
      <c r="R238" s="32">
        <f>(Q238-20)/25*26</f>
        <v>121.88799999999999</v>
      </c>
      <c r="S238" s="32">
        <f>(Q238-20)/20*26</f>
        <v>152.35999999999999</v>
      </c>
      <c r="T238" s="18">
        <f>(Q238-20)/25</f>
        <v>4.6879999999999997</v>
      </c>
      <c r="U238" s="18">
        <f>(Q238-20)/20</f>
        <v>5.8599999999999994</v>
      </c>
      <c r="V238" s="18">
        <f>T238-P238</f>
        <v>-0.57200000000000006</v>
      </c>
      <c r="W238" s="18">
        <f>U238-P238</f>
        <v>0.59999999999999964</v>
      </c>
      <c r="X238" s="18">
        <f>(V238+W238)/2</f>
        <v>1.399999999999979E-2</v>
      </c>
      <c r="Y238" s="52" t="s">
        <v>684</v>
      </c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</row>
    <row r="239" spans="1:87" s="2" customFormat="1" x14ac:dyDescent="0.25">
      <c r="A239" s="16" t="s">
        <v>470</v>
      </c>
      <c r="B239" s="30">
        <v>40.610136500000003</v>
      </c>
      <c r="C239" s="30">
        <v>-78.190027229999998</v>
      </c>
      <c r="D239" s="32">
        <v>149</v>
      </c>
      <c r="E239" s="2" t="s">
        <v>750</v>
      </c>
      <c r="F239" s="2" t="s">
        <v>819</v>
      </c>
      <c r="G239" s="2" t="s">
        <v>747</v>
      </c>
      <c r="H239" s="19" t="s">
        <v>254</v>
      </c>
      <c r="I239" s="54" t="s">
        <v>751</v>
      </c>
      <c r="J239" s="40" t="s">
        <v>751</v>
      </c>
      <c r="K239" s="40" t="s">
        <v>751</v>
      </c>
      <c r="L239" s="40" t="s">
        <v>751</v>
      </c>
      <c r="M239" s="31" t="s">
        <v>471</v>
      </c>
      <c r="N239" s="32">
        <v>9</v>
      </c>
      <c r="O239" s="19" t="s">
        <v>5</v>
      </c>
      <c r="P239" s="34">
        <v>5.26</v>
      </c>
      <c r="Q239" s="18">
        <v>154</v>
      </c>
      <c r="R239" s="32">
        <f>(Q239-20)/25*26</f>
        <v>139.36000000000001</v>
      </c>
      <c r="S239" s="32">
        <f>(Q239-20)/20*26</f>
        <v>174.20000000000002</v>
      </c>
      <c r="T239" s="18">
        <f>(Q239-20)/25</f>
        <v>5.36</v>
      </c>
      <c r="U239" s="18">
        <f>(Q239-20)/20</f>
        <v>6.7</v>
      </c>
      <c r="V239" s="18">
        <f>T239-P239</f>
        <v>0.10000000000000053</v>
      </c>
      <c r="W239" s="18">
        <f>U239-P239</f>
        <v>1.4400000000000004</v>
      </c>
      <c r="X239" s="18">
        <f>(V239+W239)/2</f>
        <v>0.77000000000000046</v>
      </c>
      <c r="Y239" s="52" t="s">
        <v>684</v>
      </c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</row>
    <row r="240" spans="1:87" s="2" customFormat="1" x14ac:dyDescent="0.25">
      <c r="A240" s="16" t="s">
        <v>648</v>
      </c>
      <c r="B240" s="30">
        <v>40.619301020000002</v>
      </c>
      <c r="C240" s="30">
        <v>-78.173370489999996</v>
      </c>
      <c r="D240" s="32">
        <v>148</v>
      </c>
      <c r="E240" s="2" t="s">
        <v>750</v>
      </c>
      <c r="F240" s="2" t="s">
        <v>811</v>
      </c>
      <c r="G240" s="2" t="s">
        <v>747</v>
      </c>
      <c r="H240" s="39" t="s">
        <v>255</v>
      </c>
      <c r="I240" s="18">
        <v>-91.4</v>
      </c>
      <c r="J240" s="32">
        <v>12</v>
      </c>
      <c r="K240" s="39" t="s">
        <v>3</v>
      </c>
      <c r="L240" s="18">
        <v>0</v>
      </c>
      <c r="M240" s="54" t="s">
        <v>751</v>
      </c>
      <c r="N240" s="40" t="s">
        <v>751</v>
      </c>
      <c r="O240" s="40" t="s">
        <v>751</v>
      </c>
      <c r="P240" s="34">
        <v>5.26</v>
      </c>
      <c r="Q240" s="18">
        <v>-91.4</v>
      </c>
      <c r="R240" s="32">
        <v>57</v>
      </c>
      <c r="S240" s="32">
        <v>65</v>
      </c>
      <c r="T240" s="18">
        <v>2.1923076923076925</v>
      </c>
      <c r="U240" s="18">
        <v>2.5</v>
      </c>
      <c r="V240" s="18">
        <v>-3.0599999999999996</v>
      </c>
      <c r="W240" s="18">
        <v>-2.76</v>
      </c>
      <c r="X240" s="18">
        <v>-2.9099999999999997</v>
      </c>
      <c r="Y240" s="52" t="s">
        <v>684</v>
      </c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</row>
    <row r="241" spans="1:87" s="2" customFormat="1" x14ac:dyDescent="0.25">
      <c r="A241" s="16" t="s">
        <v>472</v>
      </c>
      <c r="B241" s="30">
        <v>40.649761929999997</v>
      </c>
      <c r="C241" s="30">
        <v>-78.228873870000001</v>
      </c>
      <c r="D241" s="32">
        <v>146</v>
      </c>
      <c r="E241" s="2" t="s">
        <v>750</v>
      </c>
      <c r="F241" s="2" t="s">
        <v>818</v>
      </c>
      <c r="G241" s="2" t="s">
        <v>747</v>
      </c>
      <c r="H241" s="19" t="s">
        <v>254</v>
      </c>
      <c r="I241" s="54" t="s">
        <v>751</v>
      </c>
      <c r="J241" s="40" t="s">
        <v>751</v>
      </c>
      <c r="K241" s="40" t="s">
        <v>751</v>
      </c>
      <c r="L241" s="40" t="s">
        <v>751</v>
      </c>
      <c r="M241" s="31" t="s">
        <v>473</v>
      </c>
      <c r="N241" s="19">
        <v>4</v>
      </c>
      <c r="O241" s="19" t="s">
        <v>3</v>
      </c>
      <c r="P241" s="34">
        <v>5.46</v>
      </c>
      <c r="Q241" s="18">
        <v>145.19999999999999</v>
      </c>
      <c r="R241" s="32">
        <f>(Q241-20)/25*26</f>
        <v>130.20799999999997</v>
      </c>
      <c r="S241" s="32">
        <f>(Q241-20)/20*26</f>
        <v>162.76</v>
      </c>
      <c r="T241" s="18">
        <f>(Q241-20)/25</f>
        <v>5.0079999999999991</v>
      </c>
      <c r="U241" s="18">
        <f>(Q241-20)/20</f>
        <v>6.26</v>
      </c>
      <c r="V241" s="18">
        <f>T241-P241</f>
        <v>-0.45200000000000085</v>
      </c>
      <c r="W241" s="18">
        <f>U241-P241</f>
        <v>0.79999999999999982</v>
      </c>
      <c r="X241" s="18">
        <f>(V241+W241)/2</f>
        <v>0.17399999999999949</v>
      </c>
      <c r="Y241" s="52" t="s">
        <v>684</v>
      </c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</row>
    <row r="242" spans="1:87" s="2" customFormat="1" x14ac:dyDescent="0.25">
      <c r="A242" s="16" t="s">
        <v>481</v>
      </c>
      <c r="B242" s="30">
        <v>40.610648220000002</v>
      </c>
      <c r="C242" s="30">
        <v>-78.161473040000004</v>
      </c>
      <c r="D242" s="32">
        <v>150</v>
      </c>
      <c r="E242" s="2" t="s">
        <v>725</v>
      </c>
      <c r="F242" s="2" t="s">
        <v>811</v>
      </c>
      <c r="G242" s="2" t="s">
        <v>747</v>
      </c>
      <c r="H242" s="19" t="s">
        <v>254</v>
      </c>
      <c r="I242" s="54" t="s">
        <v>751</v>
      </c>
      <c r="J242" s="40" t="s">
        <v>751</v>
      </c>
      <c r="K242" s="40" t="s">
        <v>751</v>
      </c>
      <c r="L242" s="40" t="s">
        <v>751</v>
      </c>
      <c r="M242" s="31" t="s">
        <v>482</v>
      </c>
      <c r="N242" s="32">
        <v>9</v>
      </c>
      <c r="O242" s="19" t="s">
        <v>3</v>
      </c>
      <c r="P242" s="34">
        <v>5.36</v>
      </c>
      <c r="Q242" s="18">
        <v>146</v>
      </c>
      <c r="R242" s="32">
        <f>(Q242-20)/25*26</f>
        <v>131.04</v>
      </c>
      <c r="S242" s="32">
        <f>(Q242-20)/20*26</f>
        <v>163.79999999999998</v>
      </c>
      <c r="T242" s="18">
        <f>(Q242-20)/25</f>
        <v>5.04</v>
      </c>
      <c r="U242" s="18">
        <f>(Q242-20)/20</f>
        <v>6.3</v>
      </c>
      <c r="V242" s="18">
        <f>T242-P242</f>
        <v>-0.32000000000000028</v>
      </c>
      <c r="W242" s="18">
        <f>U242-P242</f>
        <v>0.9399999999999995</v>
      </c>
      <c r="X242" s="18">
        <f>(V242+W242)/2</f>
        <v>0.30999999999999961</v>
      </c>
      <c r="Y242" s="52" t="s">
        <v>684</v>
      </c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</row>
    <row r="243" spans="1:87" s="2" customFormat="1" x14ac:dyDescent="0.25">
      <c r="A243" s="16" t="s">
        <v>419</v>
      </c>
      <c r="B243" s="30">
        <v>40.604917280000002</v>
      </c>
      <c r="C243" s="30">
        <v>-78.136162940000006</v>
      </c>
      <c r="D243" s="32">
        <v>151</v>
      </c>
      <c r="E243" s="2" t="s">
        <v>725</v>
      </c>
      <c r="F243" s="2" t="s">
        <v>818</v>
      </c>
      <c r="G243" s="2" t="s">
        <v>747</v>
      </c>
      <c r="H243" s="39" t="s">
        <v>254</v>
      </c>
      <c r="I243" s="54" t="s">
        <v>751</v>
      </c>
      <c r="J243" s="40" t="s">
        <v>751</v>
      </c>
      <c r="K243" s="40" t="s">
        <v>751</v>
      </c>
      <c r="L243" s="40" t="s">
        <v>751</v>
      </c>
      <c r="M243" s="69">
        <v>170.8</v>
      </c>
      <c r="N243" s="70">
        <v>4</v>
      </c>
      <c r="O243" s="70" t="s">
        <v>4</v>
      </c>
      <c r="P243" s="34">
        <v>5.36</v>
      </c>
      <c r="Q243" s="18">
        <v>170.8</v>
      </c>
      <c r="R243" s="32">
        <f>(Q243-20)/25*26</f>
        <v>156.83199999999999</v>
      </c>
      <c r="S243" s="32">
        <f>(Q243-20)/20*26</f>
        <v>196.04000000000002</v>
      </c>
      <c r="T243" s="18">
        <f>(Q243-20)/25</f>
        <v>6.032</v>
      </c>
      <c r="U243" s="18">
        <f>(Q243-20)/20</f>
        <v>7.5400000000000009</v>
      </c>
      <c r="V243" s="18">
        <f>T243-P243</f>
        <v>0.67199999999999971</v>
      </c>
      <c r="W243" s="18">
        <f>U243-P243</f>
        <v>2.1800000000000006</v>
      </c>
      <c r="X243" s="18">
        <f>(V243+W243)/2</f>
        <v>1.4260000000000002</v>
      </c>
      <c r="Y243" s="52" t="s">
        <v>684</v>
      </c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</row>
    <row r="244" spans="1:87" s="2" customFormat="1" x14ac:dyDescent="0.25">
      <c r="A244" s="16" t="s">
        <v>477</v>
      </c>
      <c r="B244" s="30">
        <v>40.628704460000002</v>
      </c>
      <c r="C244" s="30">
        <v>-78.179374580000001</v>
      </c>
      <c r="D244" s="32">
        <v>371</v>
      </c>
      <c r="E244" s="2" t="s">
        <v>725</v>
      </c>
      <c r="F244" s="2" t="s">
        <v>818</v>
      </c>
      <c r="G244" s="2" t="s">
        <v>747</v>
      </c>
      <c r="H244" s="19" t="s">
        <v>254</v>
      </c>
      <c r="I244" s="54" t="s">
        <v>751</v>
      </c>
      <c r="J244" s="40" t="s">
        <v>751</v>
      </c>
      <c r="K244" s="40" t="s">
        <v>751</v>
      </c>
      <c r="L244" s="40" t="s">
        <v>751</v>
      </c>
      <c r="M244" s="31" t="s">
        <v>478</v>
      </c>
      <c r="N244" s="19">
        <v>7</v>
      </c>
      <c r="O244" s="19" t="s">
        <v>5</v>
      </c>
      <c r="P244" s="34">
        <v>6.11</v>
      </c>
      <c r="Q244" s="18">
        <v>147.1</v>
      </c>
      <c r="R244" s="32">
        <f>(Q244-20)/25*26</f>
        <v>132.184</v>
      </c>
      <c r="S244" s="32">
        <f>(Q244-20)/20*26</f>
        <v>165.23</v>
      </c>
      <c r="T244" s="18">
        <f>(Q244-20)/25</f>
        <v>5.0839999999999996</v>
      </c>
      <c r="U244" s="18">
        <f>(Q244-20)/20</f>
        <v>6.3549999999999995</v>
      </c>
      <c r="V244" s="18">
        <f>T244-P244</f>
        <v>-1.0260000000000007</v>
      </c>
      <c r="W244" s="18">
        <f>U244-P244</f>
        <v>0.24499999999999922</v>
      </c>
      <c r="X244" s="18">
        <f>(V244+W244)/2</f>
        <v>-0.39050000000000074</v>
      </c>
      <c r="Y244" s="52" t="s">
        <v>684</v>
      </c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</row>
    <row r="245" spans="1:87" s="1" customFormat="1" x14ac:dyDescent="0.25">
      <c r="A245" s="16"/>
      <c r="B245" s="30"/>
      <c r="C245" s="30"/>
      <c r="D245" s="32"/>
      <c r="E245" s="2"/>
      <c r="F245" s="2"/>
      <c r="G245" s="2"/>
      <c r="H245" s="19"/>
      <c r="I245" s="54"/>
      <c r="J245" s="40"/>
      <c r="K245" s="40"/>
      <c r="L245" s="54"/>
      <c r="M245" s="18"/>
      <c r="N245" s="32"/>
      <c r="O245" s="19"/>
      <c r="P245" s="68"/>
      <c r="Q245" s="18"/>
      <c r="R245" s="32"/>
      <c r="S245" s="32"/>
      <c r="T245" s="18"/>
      <c r="U245" s="18"/>
      <c r="V245" s="18"/>
      <c r="W245" s="18"/>
      <c r="X245" s="18"/>
      <c r="Y245" s="52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</row>
    <row r="246" spans="1:87" s="8" customFormat="1" ht="17.100000000000001" customHeight="1" x14ac:dyDescent="0.25">
      <c r="A246" s="51" t="s">
        <v>734</v>
      </c>
      <c r="D246" s="42"/>
      <c r="E246" s="46"/>
      <c r="F246" s="46"/>
      <c r="G246" s="46"/>
      <c r="H246" s="9"/>
      <c r="I246" s="123"/>
      <c r="J246" s="124"/>
      <c r="K246" s="13"/>
      <c r="L246" s="123"/>
      <c r="M246" s="123"/>
      <c r="N246" s="124"/>
      <c r="O246" s="13"/>
      <c r="P246" s="12"/>
      <c r="R246" s="13"/>
      <c r="S246" s="13"/>
      <c r="T246" s="13"/>
      <c r="U246" s="13"/>
      <c r="V246" s="13"/>
      <c r="W246" s="13"/>
      <c r="X246" s="13"/>
    </row>
    <row r="247" spans="1:87" x14ac:dyDescent="0.25">
      <c r="A247" s="56" t="s">
        <v>359</v>
      </c>
      <c r="B247" s="30">
        <v>40.318669999999997</v>
      </c>
      <c r="C247" s="30">
        <v>-78.127480000000006</v>
      </c>
      <c r="D247" s="32">
        <v>170</v>
      </c>
      <c r="E247" s="2" t="s">
        <v>707</v>
      </c>
      <c r="F247" s="2" t="s">
        <v>819</v>
      </c>
      <c r="G247" s="2" t="s">
        <v>746</v>
      </c>
      <c r="H247" s="39" t="s">
        <v>254</v>
      </c>
      <c r="I247" s="54" t="s">
        <v>751</v>
      </c>
      <c r="J247" s="40" t="s">
        <v>751</v>
      </c>
      <c r="K247" s="40" t="s">
        <v>751</v>
      </c>
      <c r="L247" s="40" t="s">
        <v>751</v>
      </c>
      <c r="M247" s="18">
        <v>176.5</v>
      </c>
      <c r="N247" s="32">
        <v>4</v>
      </c>
      <c r="O247" s="19" t="s">
        <v>5</v>
      </c>
      <c r="P247" s="34">
        <v>0.45</v>
      </c>
      <c r="Q247" s="18">
        <v>176.5</v>
      </c>
      <c r="R247" s="32">
        <f t="shared" ref="R247:R254" si="56">(Q247-20)/25*26</f>
        <v>162.76</v>
      </c>
      <c r="S247" s="32">
        <f t="shared" ref="S247:S254" si="57">(Q247-20)/20*26</f>
        <v>203.45000000000002</v>
      </c>
      <c r="T247" s="18">
        <f t="shared" ref="T247:T254" si="58">(Q247-20)/25</f>
        <v>6.26</v>
      </c>
      <c r="U247" s="18">
        <f t="shared" ref="U247:U254" si="59">(Q247-20)/20</f>
        <v>7.8250000000000002</v>
      </c>
      <c r="V247" s="18">
        <f t="shared" ref="V247:V254" si="60">T247-P247</f>
        <v>5.81</v>
      </c>
      <c r="W247" s="18">
        <f t="shared" ref="W247:W254" si="61">U247-P247</f>
        <v>7.375</v>
      </c>
      <c r="X247" s="18">
        <f t="shared" ref="X247:X254" si="62">(V247+W247)/2</f>
        <v>6.5924999999999994</v>
      </c>
      <c r="Y247" s="52" t="s">
        <v>684</v>
      </c>
    </row>
    <row r="248" spans="1:87" x14ac:dyDescent="0.25">
      <c r="A248" s="56" t="s">
        <v>389</v>
      </c>
      <c r="B248" s="30">
        <v>40.32014298</v>
      </c>
      <c r="C248" s="30">
        <v>-78.176267179999996</v>
      </c>
      <c r="D248" s="32">
        <v>169</v>
      </c>
      <c r="E248" s="2" t="s">
        <v>709</v>
      </c>
      <c r="F248" s="2" t="s">
        <v>811</v>
      </c>
      <c r="G248" s="2" t="s">
        <v>746</v>
      </c>
      <c r="H248" s="39" t="s">
        <v>254</v>
      </c>
      <c r="I248" s="54" t="s">
        <v>751</v>
      </c>
      <c r="J248" s="40" t="s">
        <v>751</v>
      </c>
      <c r="K248" s="40" t="s">
        <v>751</v>
      </c>
      <c r="L248" s="40" t="s">
        <v>751</v>
      </c>
      <c r="M248" s="18" t="s">
        <v>390</v>
      </c>
      <c r="N248" s="32">
        <v>2</v>
      </c>
      <c r="O248" s="19" t="s">
        <v>5</v>
      </c>
      <c r="P248" s="34">
        <v>1.93</v>
      </c>
      <c r="Q248" s="18">
        <v>119.5</v>
      </c>
      <c r="R248" s="32">
        <f t="shared" si="56"/>
        <v>103.48</v>
      </c>
      <c r="S248" s="32">
        <f t="shared" si="57"/>
        <v>129.35</v>
      </c>
      <c r="T248" s="18">
        <f t="shared" si="58"/>
        <v>3.98</v>
      </c>
      <c r="U248" s="18">
        <f t="shared" si="59"/>
        <v>4.9749999999999996</v>
      </c>
      <c r="V248" s="18">
        <f t="shared" si="60"/>
        <v>2.0499999999999998</v>
      </c>
      <c r="W248" s="18">
        <f t="shared" si="61"/>
        <v>3.0449999999999999</v>
      </c>
      <c r="X248" s="18">
        <f t="shared" si="62"/>
        <v>2.5474999999999999</v>
      </c>
      <c r="Y248" s="52" t="s">
        <v>684</v>
      </c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</row>
    <row r="249" spans="1:87" x14ac:dyDescent="0.25">
      <c r="A249" s="16" t="s">
        <v>496</v>
      </c>
      <c r="B249" s="30">
        <v>40.279415929999999</v>
      </c>
      <c r="C249" s="30">
        <v>-77.765975850000004</v>
      </c>
      <c r="D249" s="32">
        <v>172</v>
      </c>
      <c r="E249" s="2" t="s">
        <v>710</v>
      </c>
      <c r="F249" s="2" t="s">
        <v>811</v>
      </c>
      <c r="G249" s="2" t="s">
        <v>746</v>
      </c>
      <c r="H249" s="19" t="s">
        <v>254</v>
      </c>
      <c r="I249" s="54" t="s">
        <v>751</v>
      </c>
      <c r="J249" s="40" t="s">
        <v>751</v>
      </c>
      <c r="K249" s="40" t="s">
        <v>751</v>
      </c>
      <c r="L249" s="40" t="s">
        <v>751</v>
      </c>
      <c r="M249" s="18">
        <v>161.69999999999999</v>
      </c>
      <c r="N249" s="19">
        <v>7</v>
      </c>
      <c r="O249" s="19" t="s">
        <v>5</v>
      </c>
      <c r="P249" s="34">
        <v>2.91</v>
      </c>
      <c r="Q249" s="18">
        <v>161.69999999999999</v>
      </c>
      <c r="R249" s="32">
        <f t="shared" si="56"/>
        <v>147.36799999999999</v>
      </c>
      <c r="S249" s="32">
        <f t="shared" si="57"/>
        <v>184.20999999999998</v>
      </c>
      <c r="T249" s="18">
        <f t="shared" si="58"/>
        <v>5.6679999999999993</v>
      </c>
      <c r="U249" s="18">
        <f t="shared" si="59"/>
        <v>7.0849999999999991</v>
      </c>
      <c r="V249" s="18">
        <f t="shared" si="60"/>
        <v>2.7579999999999991</v>
      </c>
      <c r="W249" s="18">
        <f t="shared" si="61"/>
        <v>4.1749999999999989</v>
      </c>
      <c r="X249" s="18">
        <f t="shared" si="62"/>
        <v>3.466499999999999</v>
      </c>
      <c r="Y249" s="52" t="s">
        <v>684</v>
      </c>
    </row>
    <row r="250" spans="1:87" x14ac:dyDescent="0.25">
      <c r="A250" s="56" t="s">
        <v>406</v>
      </c>
      <c r="B250" s="30">
        <v>40.330002739999998</v>
      </c>
      <c r="C250" s="30">
        <v>-78.194482429999994</v>
      </c>
      <c r="D250" s="32">
        <v>168</v>
      </c>
      <c r="E250" s="2" t="s">
        <v>711</v>
      </c>
      <c r="F250" s="2" t="s">
        <v>818</v>
      </c>
      <c r="G250" s="2" t="s">
        <v>746</v>
      </c>
      <c r="H250" s="39" t="s">
        <v>254</v>
      </c>
      <c r="I250" s="54" t="s">
        <v>751</v>
      </c>
      <c r="J250" s="40" t="s">
        <v>751</v>
      </c>
      <c r="K250" s="40" t="s">
        <v>751</v>
      </c>
      <c r="L250" s="40" t="s">
        <v>751</v>
      </c>
      <c r="M250" s="18" t="s">
        <v>407</v>
      </c>
      <c r="N250" s="32">
        <v>6</v>
      </c>
      <c r="O250" s="19" t="s">
        <v>5</v>
      </c>
      <c r="P250" s="34">
        <v>2.83</v>
      </c>
      <c r="Q250" s="18">
        <v>198.1</v>
      </c>
      <c r="R250" s="32">
        <f t="shared" si="56"/>
        <v>185.22399999999999</v>
      </c>
      <c r="S250" s="32">
        <f t="shared" si="57"/>
        <v>231.52999999999997</v>
      </c>
      <c r="T250" s="18">
        <f t="shared" si="58"/>
        <v>7.1239999999999997</v>
      </c>
      <c r="U250" s="18">
        <f t="shared" si="59"/>
        <v>8.9049999999999994</v>
      </c>
      <c r="V250" s="18">
        <f t="shared" si="60"/>
        <v>4.2939999999999996</v>
      </c>
      <c r="W250" s="18">
        <f t="shared" si="61"/>
        <v>6.0749999999999993</v>
      </c>
      <c r="X250" s="18">
        <f t="shared" si="62"/>
        <v>5.1844999999999999</v>
      </c>
      <c r="Y250" s="52" t="s">
        <v>684</v>
      </c>
    </row>
    <row r="251" spans="1:87" x14ac:dyDescent="0.25">
      <c r="A251" s="16" t="s">
        <v>625</v>
      </c>
      <c r="B251" s="17">
        <v>40.450420540000003</v>
      </c>
      <c r="C251" s="17">
        <v>-78.353014889999997</v>
      </c>
      <c r="D251" s="25">
        <v>166</v>
      </c>
      <c r="E251" s="2" t="s">
        <v>713</v>
      </c>
      <c r="F251" s="2" t="s">
        <v>819</v>
      </c>
      <c r="G251" s="2" t="s">
        <v>747</v>
      </c>
      <c r="H251" s="19" t="s">
        <v>254</v>
      </c>
      <c r="I251" s="54" t="s">
        <v>751</v>
      </c>
      <c r="J251" s="40" t="s">
        <v>751</v>
      </c>
      <c r="K251" s="40" t="s">
        <v>751</v>
      </c>
      <c r="L251" s="40" t="s">
        <v>751</v>
      </c>
      <c r="M251" s="26">
        <v>126.9</v>
      </c>
      <c r="N251" s="25">
        <v>6</v>
      </c>
      <c r="O251" s="35" t="s">
        <v>3</v>
      </c>
      <c r="P251" s="24">
        <v>2.93</v>
      </c>
      <c r="Q251" s="19">
        <v>126.9</v>
      </c>
      <c r="R251" s="32">
        <f t="shared" si="56"/>
        <v>111.17599999999999</v>
      </c>
      <c r="S251" s="32">
        <f t="shared" si="57"/>
        <v>138.97000000000003</v>
      </c>
      <c r="T251" s="18">
        <f t="shared" si="58"/>
        <v>4.2759999999999998</v>
      </c>
      <c r="U251" s="18">
        <f t="shared" si="59"/>
        <v>5.3450000000000006</v>
      </c>
      <c r="V251" s="18">
        <f t="shared" si="60"/>
        <v>1.3459999999999996</v>
      </c>
      <c r="W251" s="18">
        <f t="shared" si="61"/>
        <v>2.4150000000000005</v>
      </c>
      <c r="X251" s="18">
        <f t="shared" si="62"/>
        <v>1.8805000000000001</v>
      </c>
      <c r="Y251" s="52" t="s">
        <v>684</v>
      </c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</row>
    <row r="252" spans="1:87" x14ac:dyDescent="0.25">
      <c r="A252" s="16" t="s">
        <v>626</v>
      </c>
      <c r="B252" s="30">
        <v>40.4930314</v>
      </c>
      <c r="C252" s="30">
        <v>-78.404651000000001</v>
      </c>
      <c r="D252" s="32">
        <v>164</v>
      </c>
      <c r="E252" s="2" t="s">
        <v>713</v>
      </c>
      <c r="F252" s="2" t="s">
        <v>813</v>
      </c>
      <c r="G252" s="2" t="s">
        <v>747</v>
      </c>
      <c r="H252" s="19" t="s">
        <v>254</v>
      </c>
      <c r="I252" s="54" t="s">
        <v>751</v>
      </c>
      <c r="J252" s="40" t="s">
        <v>751</v>
      </c>
      <c r="K252" s="40" t="s">
        <v>751</v>
      </c>
      <c r="L252" s="40" t="s">
        <v>751</v>
      </c>
      <c r="M252" s="26">
        <v>120.7</v>
      </c>
      <c r="N252" s="25">
        <v>3</v>
      </c>
      <c r="O252" s="26" t="s">
        <v>3</v>
      </c>
      <c r="P252" s="24">
        <v>2.74</v>
      </c>
      <c r="Q252" s="19">
        <v>120.7</v>
      </c>
      <c r="R252" s="32">
        <f t="shared" si="56"/>
        <v>104.72800000000001</v>
      </c>
      <c r="S252" s="32">
        <f t="shared" si="57"/>
        <v>130.91</v>
      </c>
      <c r="T252" s="18">
        <f t="shared" si="58"/>
        <v>4.0280000000000005</v>
      </c>
      <c r="U252" s="18">
        <f t="shared" si="59"/>
        <v>5.0350000000000001</v>
      </c>
      <c r="V252" s="18">
        <f t="shared" si="60"/>
        <v>1.2880000000000003</v>
      </c>
      <c r="W252" s="18">
        <f t="shared" si="61"/>
        <v>2.2949999999999999</v>
      </c>
      <c r="X252" s="18">
        <f t="shared" si="62"/>
        <v>1.7915000000000001</v>
      </c>
      <c r="Y252" s="52" t="s">
        <v>684</v>
      </c>
    </row>
    <row r="253" spans="1:87" x14ac:dyDescent="0.25">
      <c r="A253" s="16" t="s">
        <v>627</v>
      </c>
      <c r="B253" s="30">
        <v>40.418765479999998</v>
      </c>
      <c r="C253" s="30">
        <v>-78.388027640000004</v>
      </c>
      <c r="D253" s="32">
        <v>165</v>
      </c>
      <c r="E253" s="2" t="s">
        <v>713</v>
      </c>
      <c r="F253" s="2" t="s">
        <v>811</v>
      </c>
      <c r="G253" s="2" t="s">
        <v>747</v>
      </c>
      <c r="H253" s="19" t="s">
        <v>254</v>
      </c>
      <c r="I253" s="54" t="s">
        <v>751</v>
      </c>
      <c r="J253" s="40" t="s">
        <v>751</v>
      </c>
      <c r="K253" s="40" t="s">
        <v>751</v>
      </c>
      <c r="L253" s="40" t="s">
        <v>751</v>
      </c>
      <c r="M253" s="26">
        <v>126.6</v>
      </c>
      <c r="N253" s="25">
        <v>1</v>
      </c>
      <c r="O253" s="26" t="s">
        <v>3</v>
      </c>
      <c r="P253" s="24">
        <v>2.74</v>
      </c>
      <c r="Q253" s="19">
        <v>126.6</v>
      </c>
      <c r="R253" s="32">
        <f t="shared" si="56"/>
        <v>110.86399999999998</v>
      </c>
      <c r="S253" s="32">
        <f t="shared" si="57"/>
        <v>138.58000000000001</v>
      </c>
      <c r="T253" s="18">
        <f t="shared" si="58"/>
        <v>4.2639999999999993</v>
      </c>
      <c r="U253" s="18">
        <f t="shared" si="59"/>
        <v>5.33</v>
      </c>
      <c r="V253" s="18">
        <f t="shared" si="60"/>
        <v>1.5239999999999991</v>
      </c>
      <c r="W253" s="18">
        <f t="shared" si="61"/>
        <v>2.59</v>
      </c>
      <c r="X253" s="18">
        <f t="shared" si="62"/>
        <v>2.0569999999999995</v>
      </c>
      <c r="Y253" s="52" t="s">
        <v>684</v>
      </c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</row>
    <row r="254" spans="1:87" x14ac:dyDescent="0.25">
      <c r="A254" s="16" t="s">
        <v>628</v>
      </c>
      <c r="B254" s="30">
        <v>40.418765479999998</v>
      </c>
      <c r="C254" s="30">
        <v>-78.388027640000004</v>
      </c>
      <c r="D254" s="32">
        <v>166</v>
      </c>
      <c r="E254" s="2" t="s">
        <v>713</v>
      </c>
      <c r="F254" s="2" t="s">
        <v>811</v>
      </c>
      <c r="G254" s="2" t="s">
        <v>747</v>
      </c>
      <c r="H254" s="19" t="s">
        <v>254</v>
      </c>
      <c r="I254" s="54" t="s">
        <v>751</v>
      </c>
      <c r="J254" s="40" t="s">
        <v>751</v>
      </c>
      <c r="K254" s="40" t="s">
        <v>751</v>
      </c>
      <c r="L254" s="40" t="s">
        <v>751</v>
      </c>
      <c r="M254" s="26">
        <v>113.2</v>
      </c>
      <c r="N254" s="25">
        <v>5</v>
      </c>
      <c r="O254" s="26" t="s">
        <v>4</v>
      </c>
      <c r="P254" s="24">
        <v>2.74</v>
      </c>
      <c r="Q254" s="19">
        <v>113.2</v>
      </c>
      <c r="R254" s="32">
        <f t="shared" si="56"/>
        <v>96.928000000000011</v>
      </c>
      <c r="S254" s="32">
        <f t="shared" si="57"/>
        <v>121.16</v>
      </c>
      <c r="T254" s="18">
        <f t="shared" si="58"/>
        <v>3.7280000000000002</v>
      </c>
      <c r="U254" s="18">
        <f t="shared" si="59"/>
        <v>4.66</v>
      </c>
      <c r="V254" s="18">
        <f t="shared" si="60"/>
        <v>0.98799999999999999</v>
      </c>
      <c r="W254" s="18">
        <f t="shared" si="61"/>
        <v>1.92</v>
      </c>
      <c r="X254" s="18">
        <f t="shared" si="62"/>
        <v>1.454</v>
      </c>
      <c r="Y254" s="52" t="s">
        <v>684</v>
      </c>
    </row>
    <row r="255" spans="1:87" x14ac:dyDescent="0.25">
      <c r="A255" s="16" t="s">
        <v>544</v>
      </c>
      <c r="B255" s="30">
        <v>40.231459999999998</v>
      </c>
      <c r="C255" s="30">
        <v>-77.873099999999994</v>
      </c>
      <c r="D255" s="32">
        <v>171</v>
      </c>
      <c r="E255" s="2" t="s">
        <v>722</v>
      </c>
      <c r="F255" s="2" t="s">
        <v>817</v>
      </c>
      <c r="G255" s="2" t="s">
        <v>746</v>
      </c>
      <c r="H255" s="19" t="s">
        <v>255</v>
      </c>
      <c r="I255" s="18">
        <v>-123.5</v>
      </c>
      <c r="J255" s="32">
        <v>13</v>
      </c>
      <c r="K255" s="19" t="s">
        <v>3</v>
      </c>
      <c r="L255" s="18">
        <v>0</v>
      </c>
      <c r="M255" s="54" t="s">
        <v>751</v>
      </c>
      <c r="N255" s="40" t="s">
        <v>751</v>
      </c>
      <c r="O255" s="40" t="s">
        <v>751</v>
      </c>
      <c r="P255" s="34">
        <v>5.2</v>
      </c>
      <c r="Q255" s="18">
        <v>-123.5</v>
      </c>
      <c r="R255" s="32" t="s">
        <v>691</v>
      </c>
      <c r="S255" s="33">
        <v>240</v>
      </c>
      <c r="T255" s="32" t="s">
        <v>691</v>
      </c>
      <c r="U255" s="33">
        <v>9.1999999999999993</v>
      </c>
      <c r="V255" s="32" t="s">
        <v>691</v>
      </c>
      <c r="W255" s="33">
        <v>4</v>
      </c>
      <c r="X255" s="32" t="s">
        <v>691</v>
      </c>
      <c r="Y255" s="52" t="s">
        <v>684</v>
      </c>
    </row>
    <row r="256" spans="1:87" x14ac:dyDescent="0.25">
      <c r="A256" s="16" t="s">
        <v>420</v>
      </c>
      <c r="B256" s="30">
        <v>40.474880470000002</v>
      </c>
      <c r="C256" s="30">
        <v>-78.225736370000007</v>
      </c>
      <c r="D256" s="32">
        <v>167</v>
      </c>
      <c r="E256" s="2" t="s">
        <v>725</v>
      </c>
      <c r="F256" s="2" t="s">
        <v>811</v>
      </c>
      <c r="G256" s="2" t="s">
        <v>747</v>
      </c>
      <c r="H256" s="19" t="s">
        <v>254</v>
      </c>
      <c r="I256" s="54" t="s">
        <v>751</v>
      </c>
      <c r="J256" s="40" t="s">
        <v>751</v>
      </c>
      <c r="K256" s="40" t="s">
        <v>751</v>
      </c>
      <c r="L256" s="40" t="s">
        <v>751</v>
      </c>
      <c r="M256" s="18" t="s">
        <v>421</v>
      </c>
      <c r="N256" s="19">
        <v>4</v>
      </c>
      <c r="O256" s="19" t="s">
        <v>5</v>
      </c>
      <c r="P256" s="34">
        <v>5.41</v>
      </c>
      <c r="Q256" s="18">
        <v>139.5</v>
      </c>
      <c r="R256" s="32">
        <f>(Q256-20)/25*26</f>
        <v>124.28</v>
      </c>
      <c r="S256" s="32">
        <f>(Q256-20)/20*26</f>
        <v>155.35</v>
      </c>
      <c r="T256" s="18">
        <f>(Q256-20)/25</f>
        <v>4.78</v>
      </c>
      <c r="U256" s="18">
        <f>(Q256-20)/20</f>
        <v>5.9749999999999996</v>
      </c>
      <c r="V256" s="18">
        <f>T256-P256</f>
        <v>-0.62999999999999989</v>
      </c>
      <c r="W256" s="18">
        <f>U256-P256</f>
        <v>0.5649999999999995</v>
      </c>
      <c r="X256" s="18">
        <f>(V256+W256)/2</f>
        <v>-3.2500000000000195E-2</v>
      </c>
      <c r="Y256" s="52" t="s">
        <v>684</v>
      </c>
    </row>
    <row r="257" spans="1:87" s="1" customFormat="1" x14ac:dyDescent="0.25">
      <c r="A257" s="16"/>
      <c r="B257" s="30"/>
      <c r="C257" s="30"/>
      <c r="D257" s="32"/>
      <c r="E257" s="2"/>
      <c r="F257" s="2"/>
      <c r="G257" s="2"/>
      <c r="H257" s="19"/>
      <c r="I257" s="54"/>
      <c r="J257" s="40"/>
      <c r="K257" s="40"/>
      <c r="L257" s="54"/>
      <c r="M257" s="18"/>
      <c r="N257" s="32"/>
      <c r="O257" s="19"/>
      <c r="P257" s="68"/>
      <c r="Q257" s="18"/>
      <c r="R257" s="32"/>
      <c r="S257" s="32"/>
      <c r="T257" s="18"/>
      <c r="U257" s="18"/>
      <c r="V257" s="18"/>
      <c r="W257" s="18"/>
      <c r="X257" s="18"/>
      <c r="Y257" s="52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</row>
    <row r="258" spans="1:87" s="8" customFormat="1" ht="17.100000000000001" customHeight="1" x14ac:dyDescent="0.25">
      <c r="A258" s="51" t="s">
        <v>735</v>
      </c>
      <c r="D258" s="42"/>
      <c r="E258" s="46"/>
      <c r="F258" s="46"/>
      <c r="G258" s="46"/>
      <c r="H258" s="9"/>
      <c r="I258" s="123"/>
      <c r="J258" s="124"/>
      <c r="K258" s="13"/>
      <c r="L258" s="123"/>
      <c r="M258" s="123"/>
      <c r="N258" s="124"/>
      <c r="O258" s="13"/>
      <c r="P258" s="12"/>
      <c r="R258" s="13"/>
      <c r="S258" s="13"/>
      <c r="T258" s="13"/>
      <c r="U258" s="13"/>
      <c r="V258" s="13"/>
      <c r="W258" s="13"/>
      <c r="X258" s="13"/>
    </row>
    <row r="259" spans="1:87" x14ac:dyDescent="0.25">
      <c r="A259" s="29" t="s">
        <v>794</v>
      </c>
      <c r="B259" s="30">
        <v>39.6905</v>
      </c>
      <c r="C259" s="30">
        <v>-78.298599999999993</v>
      </c>
      <c r="D259" s="32">
        <v>183</v>
      </c>
      <c r="E259" s="2" t="s">
        <v>707</v>
      </c>
      <c r="F259" s="2" t="s">
        <v>691</v>
      </c>
      <c r="G259" s="2" t="s">
        <v>746</v>
      </c>
      <c r="H259" s="31" t="s">
        <v>254</v>
      </c>
      <c r="I259" s="55" t="s">
        <v>751</v>
      </c>
      <c r="J259" s="21" t="s">
        <v>751</v>
      </c>
      <c r="K259" s="21" t="s">
        <v>751</v>
      </c>
      <c r="L259" s="21" t="s">
        <v>751</v>
      </c>
      <c r="M259" s="31" t="s">
        <v>697</v>
      </c>
      <c r="N259" s="61">
        <v>21</v>
      </c>
      <c r="O259" s="31" t="s">
        <v>3</v>
      </c>
      <c r="P259" s="34">
        <v>-0.1</v>
      </c>
      <c r="Q259" s="18">
        <v>200</v>
      </c>
      <c r="R259" s="32">
        <v>181</v>
      </c>
      <c r="S259" s="32">
        <v>224</v>
      </c>
      <c r="T259" s="18">
        <v>7</v>
      </c>
      <c r="U259" s="18">
        <v>8.6</v>
      </c>
      <c r="V259" s="18">
        <v>7.1</v>
      </c>
      <c r="W259" s="18">
        <v>8.6999999999999993</v>
      </c>
      <c r="X259" s="18">
        <v>7.9</v>
      </c>
      <c r="Y259" s="52" t="s">
        <v>687</v>
      </c>
    </row>
    <row r="260" spans="1:87" x14ac:dyDescent="0.25">
      <c r="A260" s="20" t="s">
        <v>793</v>
      </c>
      <c r="B260" s="17">
        <v>40.011277262088299</v>
      </c>
      <c r="C260" s="17">
        <v>-78.138082813829996</v>
      </c>
      <c r="D260" s="25">
        <v>184</v>
      </c>
      <c r="E260" s="2" t="s">
        <v>707</v>
      </c>
      <c r="F260" s="2" t="s">
        <v>691</v>
      </c>
      <c r="G260" s="2" t="s">
        <v>746</v>
      </c>
      <c r="H260" s="47" t="s">
        <v>254</v>
      </c>
      <c r="I260" s="55" t="s">
        <v>751</v>
      </c>
      <c r="J260" s="21" t="s">
        <v>751</v>
      </c>
      <c r="K260" s="21" t="s">
        <v>751</v>
      </c>
      <c r="L260" s="21" t="s">
        <v>751</v>
      </c>
      <c r="M260" s="22" t="s">
        <v>698</v>
      </c>
      <c r="N260" s="23">
        <v>20</v>
      </c>
      <c r="O260" s="23" t="s">
        <v>3</v>
      </c>
      <c r="P260" s="24">
        <v>0.6</v>
      </c>
      <c r="Q260" s="18">
        <v>190</v>
      </c>
      <c r="R260" s="25">
        <v>177</v>
      </c>
      <c r="S260" s="25">
        <v>221</v>
      </c>
      <c r="T260" s="26">
        <v>6.8</v>
      </c>
      <c r="U260" s="26">
        <v>8.5</v>
      </c>
      <c r="V260" s="26">
        <v>6.2</v>
      </c>
      <c r="W260" s="26">
        <v>7.9</v>
      </c>
      <c r="X260" s="26">
        <v>7.1</v>
      </c>
      <c r="Y260" s="52" t="s">
        <v>687</v>
      </c>
    </row>
    <row r="261" spans="1:87" ht="18" customHeight="1" x14ac:dyDescent="0.25">
      <c r="A261" s="16" t="s">
        <v>378</v>
      </c>
      <c r="B261" s="17">
        <v>40.143228020000002</v>
      </c>
      <c r="C261" s="17">
        <v>-77.973803250000003</v>
      </c>
      <c r="D261" s="25">
        <v>185</v>
      </c>
      <c r="E261" s="3" t="s">
        <v>708</v>
      </c>
      <c r="F261" s="3" t="s">
        <v>819</v>
      </c>
      <c r="G261" s="2" t="s">
        <v>746</v>
      </c>
      <c r="H261" s="39" t="s">
        <v>254</v>
      </c>
      <c r="I261" s="55" t="s">
        <v>751</v>
      </c>
      <c r="J261" s="21" t="s">
        <v>751</v>
      </c>
      <c r="K261" s="21" t="s">
        <v>751</v>
      </c>
      <c r="L261" s="21" t="s">
        <v>751</v>
      </c>
      <c r="M261" s="26">
        <v>135.30000000000001</v>
      </c>
      <c r="N261" s="25">
        <v>6</v>
      </c>
      <c r="O261" s="35" t="s">
        <v>5</v>
      </c>
      <c r="P261" s="24">
        <v>1.38</v>
      </c>
      <c r="Q261" s="26">
        <v>135.30000000000001</v>
      </c>
      <c r="R261" s="32">
        <f>(Q261-20)/25*26</f>
        <v>119.91200000000001</v>
      </c>
      <c r="S261" s="32">
        <f>(Q261-20)/20*26</f>
        <v>149.89000000000001</v>
      </c>
      <c r="T261" s="18">
        <f>(Q261-20)/25</f>
        <v>4.6120000000000001</v>
      </c>
      <c r="U261" s="18">
        <f>(Q261-20)/20</f>
        <v>5.7650000000000006</v>
      </c>
      <c r="V261" s="18">
        <f>T261-P261</f>
        <v>3.2320000000000002</v>
      </c>
      <c r="W261" s="18">
        <f>U261-P261</f>
        <v>4.3850000000000007</v>
      </c>
      <c r="X261" s="18">
        <f>(V261+W261)/2</f>
        <v>3.8085000000000004</v>
      </c>
      <c r="Y261" s="52" t="s">
        <v>684</v>
      </c>
    </row>
    <row r="262" spans="1:87" x14ac:dyDescent="0.25">
      <c r="A262" s="56" t="s">
        <v>396</v>
      </c>
      <c r="B262" s="30">
        <v>40.24940522</v>
      </c>
      <c r="C262" s="30">
        <v>-78.229881770000006</v>
      </c>
      <c r="D262" s="32">
        <v>181</v>
      </c>
      <c r="E262" s="2" t="s">
        <v>709</v>
      </c>
      <c r="F262" s="2" t="s">
        <v>819</v>
      </c>
      <c r="G262" s="2" t="s">
        <v>746</v>
      </c>
      <c r="H262" s="39" t="s">
        <v>254</v>
      </c>
      <c r="I262" s="54" t="s">
        <v>751</v>
      </c>
      <c r="J262" s="40" t="s">
        <v>751</v>
      </c>
      <c r="K262" s="40" t="s">
        <v>751</v>
      </c>
      <c r="L262" s="21" t="s">
        <v>751</v>
      </c>
      <c r="M262" s="18" t="s">
        <v>397</v>
      </c>
      <c r="N262" s="19">
        <v>2</v>
      </c>
      <c r="O262" s="19" t="s">
        <v>3</v>
      </c>
      <c r="P262" s="34">
        <v>1.66</v>
      </c>
      <c r="Q262" s="18">
        <v>107.3</v>
      </c>
      <c r="R262" s="32">
        <f>(Q262-20)/25*26</f>
        <v>90.792000000000002</v>
      </c>
      <c r="S262" s="32">
        <f>(Q262-20)/20*26</f>
        <v>113.49000000000001</v>
      </c>
      <c r="T262" s="18">
        <f>(Q262-20)/25</f>
        <v>3.492</v>
      </c>
      <c r="U262" s="18">
        <f>(Q262-20)/20</f>
        <v>4.3650000000000002</v>
      </c>
      <c r="V262" s="18">
        <f>T262-P262</f>
        <v>1.8320000000000001</v>
      </c>
      <c r="W262" s="18">
        <f>U262-P262</f>
        <v>2.7050000000000001</v>
      </c>
      <c r="X262" s="18">
        <f>(V262+W262)/2</f>
        <v>2.2685</v>
      </c>
      <c r="Y262" s="52" t="s">
        <v>684</v>
      </c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</row>
    <row r="263" spans="1:87" x14ac:dyDescent="0.25">
      <c r="A263" s="56" t="s">
        <v>400</v>
      </c>
      <c r="B263" s="30">
        <v>40.290874170000002</v>
      </c>
      <c r="C263" s="30">
        <v>-78.223305600000003</v>
      </c>
      <c r="D263" s="32">
        <v>180</v>
      </c>
      <c r="E263" s="2" t="s">
        <v>710</v>
      </c>
      <c r="F263" s="2" t="s">
        <v>818</v>
      </c>
      <c r="G263" s="2" t="s">
        <v>746</v>
      </c>
      <c r="H263" s="39" t="s">
        <v>254</v>
      </c>
      <c r="I263" s="54" t="s">
        <v>751</v>
      </c>
      <c r="J263" s="40" t="s">
        <v>751</v>
      </c>
      <c r="K263" s="40" t="s">
        <v>751</v>
      </c>
      <c r="L263" s="21" t="s">
        <v>751</v>
      </c>
      <c r="M263" s="18">
        <v>195</v>
      </c>
      <c r="N263" s="32">
        <v>4</v>
      </c>
      <c r="O263" s="19" t="s">
        <v>5</v>
      </c>
      <c r="P263" s="34">
        <v>2.73</v>
      </c>
      <c r="Q263" s="71">
        <v>195</v>
      </c>
      <c r="R263" s="32">
        <f>(Q263-20)/25*26</f>
        <v>182</v>
      </c>
      <c r="S263" s="32">
        <f>(Q263-20)/20*26</f>
        <v>227.5</v>
      </c>
      <c r="T263" s="18">
        <f>(Q263-20)/25</f>
        <v>7</v>
      </c>
      <c r="U263" s="18">
        <f>(Q263-20)/20</f>
        <v>8.75</v>
      </c>
      <c r="V263" s="18">
        <f>T263-P263</f>
        <v>4.2699999999999996</v>
      </c>
      <c r="W263" s="18">
        <f>U263-P263</f>
        <v>6.02</v>
      </c>
      <c r="X263" s="18">
        <f>(V263+W263)/2</f>
        <v>5.1449999999999996</v>
      </c>
      <c r="Y263" s="52" t="s">
        <v>684</v>
      </c>
    </row>
    <row r="264" spans="1:87" x14ac:dyDescent="0.25">
      <c r="A264" s="16" t="s">
        <v>507</v>
      </c>
      <c r="B264" s="30">
        <v>40.074750979999997</v>
      </c>
      <c r="C264" s="30">
        <v>-77.979292240000007</v>
      </c>
      <c r="D264" s="32">
        <v>186</v>
      </c>
      <c r="E264" s="2" t="s">
        <v>711</v>
      </c>
      <c r="F264" s="2" t="s">
        <v>818</v>
      </c>
      <c r="G264" s="2" t="s">
        <v>746</v>
      </c>
      <c r="H264" s="19" t="s">
        <v>255</v>
      </c>
      <c r="I264" s="18">
        <v>-110.6</v>
      </c>
      <c r="J264" s="32">
        <v>7</v>
      </c>
      <c r="K264" s="19" t="s">
        <v>5</v>
      </c>
      <c r="L264" s="18">
        <v>0</v>
      </c>
      <c r="M264" s="54" t="s">
        <v>751</v>
      </c>
      <c r="N264" s="40" t="s">
        <v>751</v>
      </c>
      <c r="O264" s="40" t="s">
        <v>751</v>
      </c>
      <c r="P264" s="34">
        <v>3.43</v>
      </c>
      <c r="Q264" s="18">
        <v>-110.6</v>
      </c>
      <c r="R264" s="32">
        <v>141</v>
      </c>
      <c r="S264" s="32">
        <v>177</v>
      </c>
      <c r="T264" s="18">
        <v>5.4230769230769234</v>
      </c>
      <c r="U264" s="18">
        <v>6.8076923076923075</v>
      </c>
      <c r="V264" s="18">
        <v>1.9930769230769232</v>
      </c>
      <c r="W264" s="18">
        <v>3.3776923076923073</v>
      </c>
      <c r="X264" s="18">
        <v>2.6853846153846153</v>
      </c>
      <c r="Y264" s="52" t="s">
        <v>684</v>
      </c>
    </row>
    <row r="265" spans="1:87" x14ac:dyDescent="0.25">
      <c r="A265" s="56" t="s">
        <v>409</v>
      </c>
      <c r="B265" s="30">
        <v>40.215855259999998</v>
      </c>
      <c r="C265" s="30">
        <v>-78.274320309999993</v>
      </c>
      <c r="D265" s="32">
        <v>182</v>
      </c>
      <c r="E265" s="2" t="s">
        <v>711</v>
      </c>
      <c r="F265" s="2" t="s">
        <v>819</v>
      </c>
      <c r="G265" s="2" t="s">
        <v>746</v>
      </c>
      <c r="H265" s="19" t="s">
        <v>255</v>
      </c>
      <c r="I265" s="18">
        <v>-126.5</v>
      </c>
      <c r="J265" s="32">
        <v>10</v>
      </c>
      <c r="K265" s="18" t="s">
        <v>4</v>
      </c>
      <c r="L265" s="18">
        <v>0</v>
      </c>
      <c r="M265" s="54" t="s">
        <v>751</v>
      </c>
      <c r="N265" s="40" t="s">
        <v>751</v>
      </c>
      <c r="O265" s="40" t="s">
        <v>751</v>
      </c>
      <c r="P265" s="34">
        <v>3.13</v>
      </c>
      <c r="Q265" s="53">
        <v>-126.5</v>
      </c>
      <c r="R265" s="58" t="s">
        <v>691</v>
      </c>
      <c r="S265" s="32">
        <v>264</v>
      </c>
      <c r="T265" s="58" t="s">
        <v>691</v>
      </c>
      <c r="U265" s="18">
        <v>10.153846153846153</v>
      </c>
      <c r="V265" s="58" t="s">
        <v>691</v>
      </c>
      <c r="W265" s="33">
        <v>7.1</v>
      </c>
      <c r="X265" s="58" t="s">
        <v>691</v>
      </c>
      <c r="Y265" s="52" t="s">
        <v>684</v>
      </c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</row>
    <row r="266" spans="1:87" x14ac:dyDescent="0.25">
      <c r="A266" s="16" t="s">
        <v>281</v>
      </c>
      <c r="B266" s="30">
        <v>40.325231690000003</v>
      </c>
      <c r="C266" s="30">
        <v>-78.439748829999999</v>
      </c>
      <c r="D266" s="32">
        <v>173</v>
      </c>
      <c r="E266" s="2" t="s">
        <v>711</v>
      </c>
      <c r="F266" s="2" t="s">
        <v>819</v>
      </c>
      <c r="G266" s="2" t="s">
        <v>747</v>
      </c>
      <c r="H266" s="19" t="s">
        <v>254</v>
      </c>
      <c r="I266" s="18" t="s">
        <v>282</v>
      </c>
      <c r="J266" s="32">
        <v>12</v>
      </c>
      <c r="K266" s="19" t="s">
        <v>3</v>
      </c>
      <c r="L266" s="31" t="s">
        <v>752</v>
      </c>
      <c r="M266" s="55" t="s">
        <v>751</v>
      </c>
      <c r="N266" s="21" t="s">
        <v>751</v>
      </c>
      <c r="O266" s="21" t="s">
        <v>751</v>
      </c>
      <c r="P266" s="34">
        <v>2.85</v>
      </c>
      <c r="Q266" s="18">
        <v>114.1</v>
      </c>
      <c r="R266" s="32">
        <f>(Q266-20)/25*26</f>
        <v>97.86399999999999</v>
      </c>
      <c r="S266" s="32">
        <f>(Q266-20)/20*26</f>
        <v>122.33</v>
      </c>
      <c r="T266" s="18">
        <f>(Q266-20)/25</f>
        <v>3.7639999999999998</v>
      </c>
      <c r="U266" s="18">
        <f>(Q266-20)/20</f>
        <v>4.7050000000000001</v>
      </c>
      <c r="V266" s="18">
        <f>T266-P266</f>
        <v>0.9139999999999997</v>
      </c>
      <c r="W266" s="18">
        <f>U266-P266</f>
        <v>1.855</v>
      </c>
      <c r="X266" s="18">
        <f>(V266+W266)/2</f>
        <v>1.3844999999999998</v>
      </c>
      <c r="Y266" s="52" t="s">
        <v>684</v>
      </c>
    </row>
    <row r="267" spans="1:87" x14ac:dyDescent="0.25">
      <c r="A267" s="16" t="s">
        <v>633</v>
      </c>
      <c r="B267" s="17">
        <v>40.267859999999999</v>
      </c>
      <c r="C267" s="17">
        <v>-78.461060000000003</v>
      </c>
      <c r="D267" s="25">
        <v>174</v>
      </c>
      <c r="E267" s="2" t="s">
        <v>713</v>
      </c>
      <c r="F267" s="2" t="s">
        <v>811</v>
      </c>
      <c r="G267" s="2" t="s">
        <v>747</v>
      </c>
      <c r="H267" s="19" t="s">
        <v>254</v>
      </c>
      <c r="I267" s="54" t="s">
        <v>751</v>
      </c>
      <c r="J267" s="40" t="s">
        <v>751</v>
      </c>
      <c r="K267" s="40" t="s">
        <v>751</v>
      </c>
      <c r="L267" s="21" t="s">
        <v>751</v>
      </c>
      <c r="M267" s="26" t="s">
        <v>634</v>
      </c>
      <c r="N267" s="35">
        <v>8</v>
      </c>
      <c r="O267" s="35" t="s">
        <v>3</v>
      </c>
      <c r="P267" s="24">
        <v>3.25</v>
      </c>
      <c r="Q267" s="26">
        <v>108</v>
      </c>
      <c r="R267" s="32">
        <f>(Q267-20)/25*26</f>
        <v>91.52</v>
      </c>
      <c r="S267" s="32">
        <f>(Q267-20)/20*26</f>
        <v>114.4</v>
      </c>
      <c r="T267" s="18">
        <f>(Q267-20)/25</f>
        <v>3.52</v>
      </c>
      <c r="U267" s="18">
        <f>(Q267-20)/20</f>
        <v>4.4000000000000004</v>
      </c>
      <c r="V267" s="18">
        <f>T267-P267</f>
        <v>0.27</v>
      </c>
      <c r="W267" s="18">
        <f>U267-P267</f>
        <v>1.1500000000000004</v>
      </c>
      <c r="X267" s="18">
        <f>(V267+W267)/2</f>
        <v>0.71000000000000019</v>
      </c>
      <c r="Y267" s="52" t="s">
        <v>684</v>
      </c>
    </row>
    <row r="268" spans="1:87" s="4" customFormat="1" x14ac:dyDescent="0.25">
      <c r="A268" s="36" t="s">
        <v>573</v>
      </c>
      <c r="B268" s="30">
        <v>40.143127640000003</v>
      </c>
      <c r="C268" s="30">
        <v>-78.333280400000007</v>
      </c>
      <c r="D268" s="32">
        <v>379</v>
      </c>
      <c r="E268" s="2" t="s">
        <v>717</v>
      </c>
      <c r="F268" s="2" t="s">
        <v>811</v>
      </c>
      <c r="G268" s="2" t="s">
        <v>746</v>
      </c>
      <c r="H268" s="18" t="s">
        <v>255</v>
      </c>
      <c r="I268" s="18">
        <v>-128.19999999999999</v>
      </c>
      <c r="J268" s="32">
        <v>8</v>
      </c>
      <c r="K268" s="18" t="s">
        <v>5</v>
      </c>
      <c r="L268" s="18">
        <v>0</v>
      </c>
      <c r="M268" s="54" t="s">
        <v>751</v>
      </c>
      <c r="N268" s="40" t="s">
        <v>751</v>
      </c>
      <c r="O268" s="40" t="s">
        <v>751</v>
      </c>
      <c r="P268" s="34">
        <v>4.03</v>
      </c>
      <c r="Q268" s="18">
        <v>-128.19999999999999</v>
      </c>
      <c r="R268" s="32" t="s">
        <v>691</v>
      </c>
      <c r="S268" s="33">
        <v>284</v>
      </c>
      <c r="T268" s="32" t="s">
        <v>691</v>
      </c>
      <c r="U268" s="33">
        <v>10.9</v>
      </c>
      <c r="V268" s="32" t="s">
        <v>691</v>
      </c>
      <c r="W268" s="33">
        <v>6.9</v>
      </c>
      <c r="X268" s="32" t="s">
        <v>691</v>
      </c>
      <c r="Y268" s="52" t="s">
        <v>684</v>
      </c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</row>
    <row r="269" spans="1:87" x14ac:dyDescent="0.25">
      <c r="A269" s="36" t="s">
        <v>575</v>
      </c>
      <c r="B269" s="30">
        <v>40.29672918</v>
      </c>
      <c r="C269" s="30">
        <v>-78.258118600000003</v>
      </c>
      <c r="D269" s="32">
        <v>178</v>
      </c>
      <c r="E269" s="2" t="s">
        <v>718</v>
      </c>
      <c r="F269" s="2" t="s">
        <v>819</v>
      </c>
      <c r="G269" s="2" t="s">
        <v>746</v>
      </c>
      <c r="H269" s="39" t="s">
        <v>254</v>
      </c>
      <c r="I269" s="54" t="s">
        <v>751</v>
      </c>
      <c r="J269" s="40" t="s">
        <v>751</v>
      </c>
      <c r="K269" s="40" t="s">
        <v>751</v>
      </c>
      <c r="L269" s="21" t="s">
        <v>751</v>
      </c>
      <c r="M269" s="18">
        <v>159</v>
      </c>
      <c r="N269" s="32">
        <v>2</v>
      </c>
      <c r="O269" s="19" t="s">
        <v>3</v>
      </c>
      <c r="P269" s="34">
        <v>4.2270000000000003</v>
      </c>
      <c r="Q269" s="18">
        <v>159</v>
      </c>
      <c r="R269" s="32">
        <f>(Q269-20)/25*26</f>
        <v>144.56</v>
      </c>
      <c r="S269" s="32">
        <f>(Q269-20)/20*26</f>
        <v>180.70000000000002</v>
      </c>
      <c r="T269" s="18">
        <f>(Q269-20)/25</f>
        <v>5.56</v>
      </c>
      <c r="U269" s="18">
        <f>(Q269-20)/20</f>
        <v>6.95</v>
      </c>
      <c r="V269" s="18">
        <f>T269-P269</f>
        <v>1.3329999999999993</v>
      </c>
      <c r="W269" s="18">
        <f>U269-P269</f>
        <v>2.7229999999999999</v>
      </c>
      <c r="X269" s="18">
        <f>(V269+W269)/2</f>
        <v>2.0279999999999996</v>
      </c>
      <c r="Y269" s="52" t="s">
        <v>684</v>
      </c>
    </row>
    <row r="270" spans="1:87" x14ac:dyDescent="0.25">
      <c r="A270" s="16" t="s">
        <v>650</v>
      </c>
      <c r="B270" s="17">
        <v>40.119567080000003</v>
      </c>
      <c r="C270" s="17">
        <v>-77.684005089999999</v>
      </c>
      <c r="D270" s="25">
        <v>187</v>
      </c>
      <c r="E270" s="2" t="s">
        <v>718</v>
      </c>
      <c r="F270" s="2" t="s">
        <v>819</v>
      </c>
      <c r="G270" s="2" t="s">
        <v>746</v>
      </c>
      <c r="H270" s="19" t="s">
        <v>254</v>
      </c>
      <c r="I270" s="54" t="s">
        <v>751</v>
      </c>
      <c r="J270" s="40" t="s">
        <v>751</v>
      </c>
      <c r="K270" s="40" t="s">
        <v>751</v>
      </c>
      <c r="L270" s="21" t="s">
        <v>751</v>
      </c>
      <c r="M270" s="26" t="s">
        <v>651</v>
      </c>
      <c r="N270" s="35">
        <v>2</v>
      </c>
      <c r="O270" s="35" t="s">
        <v>3</v>
      </c>
      <c r="P270" s="24">
        <v>4.9000000000000004</v>
      </c>
      <c r="Q270" s="19">
        <v>188.7</v>
      </c>
      <c r="R270" s="32">
        <f>(Q270-20)/25*26</f>
        <v>175.44799999999998</v>
      </c>
      <c r="S270" s="32">
        <f>(Q270-20)/20*26</f>
        <v>219.30999999999997</v>
      </c>
      <c r="T270" s="18">
        <f>(Q270-20)/25</f>
        <v>6.7479999999999993</v>
      </c>
      <c r="U270" s="18">
        <f>(Q270-20)/20</f>
        <v>8.4349999999999987</v>
      </c>
      <c r="V270" s="18">
        <f>T270-P270</f>
        <v>1.847999999999999</v>
      </c>
      <c r="W270" s="18">
        <f>U270-P270</f>
        <v>3.5349999999999984</v>
      </c>
      <c r="X270" s="18">
        <f>(V270+W270)/2</f>
        <v>2.6914999999999987</v>
      </c>
      <c r="Y270" s="52" t="s">
        <v>684</v>
      </c>
    </row>
    <row r="271" spans="1:87" x14ac:dyDescent="0.25">
      <c r="A271" s="36" t="s">
        <v>579</v>
      </c>
      <c r="B271" s="30">
        <v>40.18859458</v>
      </c>
      <c r="C271" s="30">
        <v>-78.301154679999996</v>
      </c>
      <c r="D271" s="32">
        <v>179</v>
      </c>
      <c r="E271" s="2" t="s">
        <v>720</v>
      </c>
      <c r="F271" s="2" t="s">
        <v>813</v>
      </c>
      <c r="G271" s="2" t="s">
        <v>746</v>
      </c>
      <c r="H271" s="19" t="s">
        <v>254</v>
      </c>
      <c r="I271" s="54" t="s">
        <v>751</v>
      </c>
      <c r="J271" s="40" t="s">
        <v>751</v>
      </c>
      <c r="K271" s="40" t="s">
        <v>751</v>
      </c>
      <c r="L271" s="21" t="s">
        <v>751</v>
      </c>
      <c r="M271" s="18">
        <v>113.7</v>
      </c>
      <c r="N271" s="19">
        <v>3</v>
      </c>
      <c r="O271" s="19" t="s">
        <v>5</v>
      </c>
      <c r="P271" s="19">
        <v>4.63</v>
      </c>
      <c r="Q271" s="18">
        <v>113.7</v>
      </c>
      <c r="R271" s="32">
        <f>(Q271-20)/25*26</f>
        <v>97.448000000000008</v>
      </c>
      <c r="S271" s="32">
        <f>(Q271-20)/20*26</f>
        <v>121.81000000000002</v>
      </c>
      <c r="T271" s="18">
        <f>(Q271-20)/25</f>
        <v>3.7480000000000002</v>
      </c>
      <c r="U271" s="18">
        <f>(Q271-20)/20</f>
        <v>4.6850000000000005</v>
      </c>
      <c r="V271" s="18">
        <f>T271-P271</f>
        <v>-0.88199999999999967</v>
      </c>
      <c r="W271" s="18">
        <f>U271-P271</f>
        <v>5.5000000000000604E-2</v>
      </c>
      <c r="X271" s="18">
        <f>(V271+W271)/2</f>
        <v>-0.41349999999999953</v>
      </c>
      <c r="Y271" s="52" t="s">
        <v>684</v>
      </c>
    </row>
    <row r="272" spans="1:87" x14ac:dyDescent="0.25">
      <c r="A272" s="16" t="s">
        <v>623</v>
      </c>
      <c r="B272" s="30">
        <v>40.129762229999997</v>
      </c>
      <c r="C272" s="30">
        <v>-77.764786790000002</v>
      </c>
      <c r="D272" s="32">
        <v>188</v>
      </c>
      <c r="E272" s="2" t="s">
        <v>722</v>
      </c>
      <c r="F272" s="2" t="s">
        <v>813</v>
      </c>
      <c r="G272" s="2" t="s">
        <v>747</v>
      </c>
      <c r="H272" s="19" t="s">
        <v>255</v>
      </c>
      <c r="I272" s="18">
        <v>-90.3</v>
      </c>
      <c r="J272" s="32">
        <v>22</v>
      </c>
      <c r="K272" s="19" t="s">
        <v>5</v>
      </c>
      <c r="L272" s="18">
        <v>0</v>
      </c>
      <c r="M272" s="54" t="s">
        <v>751</v>
      </c>
      <c r="N272" s="40" t="s">
        <v>751</v>
      </c>
      <c r="O272" s="40" t="s">
        <v>751</v>
      </c>
      <c r="P272" s="34">
        <v>5.55</v>
      </c>
      <c r="Q272" s="18">
        <v>-90.3</v>
      </c>
      <c r="R272" s="32">
        <v>60</v>
      </c>
      <c r="S272" s="32">
        <v>65</v>
      </c>
      <c r="T272" s="18">
        <v>2.3076923076923075</v>
      </c>
      <c r="U272" s="18">
        <v>2.5</v>
      </c>
      <c r="V272" s="18">
        <v>-3.2423076923076923</v>
      </c>
      <c r="W272" s="18">
        <v>-3.05</v>
      </c>
      <c r="X272" s="18">
        <v>-3.1461538461538461</v>
      </c>
      <c r="Y272" s="52" t="s">
        <v>684</v>
      </c>
    </row>
    <row r="273" spans="1:87" x14ac:dyDescent="0.25">
      <c r="A273" s="16" t="s">
        <v>624</v>
      </c>
      <c r="B273" s="30">
        <v>40.129762229999997</v>
      </c>
      <c r="C273" s="30">
        <v>-77.764786790000002</v>
      </c>
      <c r="D273" s="32">
        <v>188</v>
      </c>
      <c r="E273" s="2" t="s">
        <v>722</v>
      </c>
      <c r="F273" s="2" t="s">
        <v>818</v>
      </c>
      <c r="G273" s="2" t="s">
        <v>747</v>
      </c>
      <c r="H273" s="19" t="s">
        <v>255</v>
      </c>
      <c r="I273" s="18">
        <v>-98.8</v>
      </c>
      <c r="J273" s="32">
        <v>32</v>
      </c>
      <c r="K273" s="19" t="s">
        <v>101</v>
      </c>
      <c r="L273" s="18">
        <v>0</v>
      </c>
      <c r="M273" s="54" t="s">
        <v>751</v>
      </c>
      <c r="N273" s="40" t="s">
        <v>751</v>
      </c>
      <c r="O273" s="40" t="s">
        <v>751</v>
      </c>
      <c r="P273" s="34">
        <v>5.55</v>
      </c>
      <c r="Q273" s="18">
        <v>-98.8</v>
      </c>
      <c r="R273" s="32">
        <v>84</v>
      </c>
      <c r="S273" s="32">
        <v>97</v>
      </c>
      <c r="T273" s="18">
        <v>3.2307692307692308</v>
      </c>
      <c r="U273" s="18">
        <v>3.7307692307692308</v>
      </c>
      <c r="V273" s="18">
        <v>-2.319230769230769</v>
      </c>
      <c r="W273" s="18">
        <v>-1.819230769230769</v>
      </c>
      <c r="X273" s="18">
        <v>-2.069230769230769</v>
      </c>
      <c r="Y273" s="52" t="s">
        <v>684</v>
      </c>
    </row>
    <row r="274" spans="1:87" x14ac:dyDescent="0.25">
      <c r="A274" s="16" t="s">
        <v>417</v>
      </c>
      <c r="B274" s="30">
        <v>40.303522919999999</v>
      </c>
      <c r="C274" s="30">
        <v>-78.274616750000007</v>
      </c>
      <c r="D274" s="32">
        <v>177</v>
      </c>
      <c r="E274" s="2" t="s">
        <v>750</v>
      </c>
      <c r="F274" s="2" t="s">
        <v>810</v>
      </c>
      <c r="G274" s="2" t="s">
        <v>747</v>
      </c>
      <c r="H274" s="39" t="s">
        <v>254</v>
      </c>
      <c r="I274" s="54" t="s">
        <v>751</v>
      </c>
      <c r="J274" s="40" t="s">
        <v>751</v>
      </c>
      <c r="K274" s="40" t="s">
        <v>751</v>
      </c>
      <c r="L274" s="21" t="s">
        <v>751</v>
      </c>
      <c r="M274" s="18" t="s">
        <v>418</v>
      </c>
      <c r="N274" s="32">
        <v>4</v>
      </c>
      <c r="O274" s="19" t="s">
        <v>5</v>
      </c>
      <c r="P274" s="34">
        <v>5.43</v>
      </c>
      <c r="Q274" s="18">
        <v>139</v>
      </c>
      <c r="R274" s="32">
        <f>(Q274-20)/25*26</f>
        <v>123.75999999999999</v>
      </c>
      <c r="S274" s="32">
        <f>(Q274-20)/20*26</f>
        <v>154.70000000000002</v>
      </c>
      <c r="T274" s="18">
        <f>(Q274-20)/25</f>
        <v>4.76</v>
      </c>
      <c r="U274" s="18">
        <f>(Q274-20)/20</f>
        <v>5.95</v>
      </c>
      <c r="V274" s="18">
        <f>T274-P274</f>
        <v>-0.66999999999999993</v>
      </c>
      <c r="W274" s="18">
        <f>U274-P274</f>
        <v>0.52000000000000046</v>
      </c>
      <c r="X274" s="18">
        <f>(V274+W274)/2</f>
        <v>-7.4999999999999734E-2</v>
      </c>
      <c r="Y274" s="52" t="s">
        <v>684</v>
      </c>
    </row>
    <row r="275" spans="1:87" x14ac:dyDescent="0.25">
      <c r="A275" s="16" t="s">
        <v>425</v>
      </c>
      <c r="B275" s="30">
        <v>40.197988350000003</v>
      </c>
      <c r="C275" s="30">
        <v>-78.392153759999999</v>
      </c>
      <c r="D275" s="32">
        <v>176</v>
      </c>
      <c r="E275" s="2" t="s">
        <v>750</v>
      </c>
      <c r="F275" s="2" t="s">
        <v>813</v>
      </c>
      <c r="G275" s="2" t="s">
        <v>747</v>
      </c>
      <c r="H275" s="19" t="s">
        <v>254</v>
      </c>
      <c r="I275" s="54" t="s">
        <v>751</v>
      </c>
      <c r="J275" s="40" t="s">
        <v>751</v>
      </c>
      <c r="K275" s="40" t="s">
        <v>751</v>
      </c>
      <c r="L275" s="21" t="s">
        <v>751</v>
      </c>
      <c r="M275" s="18">
        <v>136</v>
      </c>
      <c r="N275" s="32">
        <v>3</v>
      </c>
      <c r="O275" s="19" t="s">
        <v>5</v>
      </c>
      <c r="P275" s="34">
        <v>5.83</v>
      </c>
      <c r="Q275" s="18">
        <v>136</v>
      </c>
      <c r="R275" s="32">
        <f>(Q275-20)/25*26</f>
        <v>120.63999999999999</v>
      </c>
      <c r="S275" s="32">
        <f>(Q275-20)/20*26</f>
        <v>150.79999999999998</v>
      </c>
      <c r="T275" s="18">
        <f>(Q275-20)/25</f>
        <v>4.6399999999999997</v>
      </c>
      <c r="U275" s="18">
        <f>(Q275-20)/20</f>
        <v>5.8</v>
      </c>
      <c r="V275" s="18">
        <f>T275-P275</f>
        <v>-1.1900000000000004</v>
      </c>
      <c r="W275" s="18">
        <f>U275-P275</f>
        <v>-3.0000000000000249E-2</v>
      </c>
      <c r="X275" s="18">
        <f>(V275+W275)/2</f>
        <v>-0.61000000000000032</v>
      </c>
      <c r="Y275" s="52" t="s">
        <v>684</v>
      </c>
    </row>
    <row r="276" spans="1:87" x14ac:dyDescent="0.25">
      <c r="A276" s="16" t="s">
        <v>422</v>
      </c>
      <c r="B276" s="30">
        <v>40.32705</v>
      </c>
      <c r="C276" s="30">
        <v>-78.390140000000002</v>
      </c>
      <c r="D276" s="32">
        <v>175</v>
      </c>
      <c r="E276" s="2" t="s">
        <v>750</v>
      </c>
      <c r="F276" s="2" t="s">
        <v>811</v>
      </c>
      <c r="G276" s="2" t="s">
        <v>747</v>
      </c>
      <c r="H276" s="19" t="s">
        <v>254</v>
      </c>
      <c r="I276" s="54" t="s">
        <v>751</v>
      </c>
      <c r="J276" s="40" t="s">
        <v>751</v>
      </c>
      <c r="K276" s="40" t="s">
        <v>751</v>
      </c>
      <c r="L276" s="21" t="s">
        <v>751</v>
      </c>
      <c r="M276" s="18" t="s">
        <v>423</v>
      </c>
      <c r="N276" s="19">
        <v>2</v>
      </c>
      <c r="O276" s="19" t="s">
        <v>3</v>
      </c>
      <c r="P276" s="34">
        <v>5.63</v>
      </c>
      <c r="Q276" s="18">
        <v>165</v>
      </c>
      <c r="R276" s="32">
        <f>(Q276-20)/25*26</f>
        <v>150.79999999999998</v>
      </c>
      <c r="S276" s="32">
        <f>(Q276-20)/20*26</f>
        <v>188.5</v>
      </c>
      <c r="T276" s="18">
        <f>(Q276-20)/25</f>
        <v>5.8</v>
      </c>
      <c r="U276" s="18">
        <f>(Q276-20)/20</f>
        <v>7.25</v>
      </c>
      <c r="V276" s="18">
        <f>T276-P276</f>
        <v>0.16999999999999993</v>
      </c>
      <c r="W276" s="18">
        <f>U276-P276</f>
        <v>1.62</v>
      </c>
      <c r="X276" s="18">
        <f>(V276+W276)/2</f>
        <v>0.89500000000000002</v>
      </c>
      <c r="Y276" s="52" t="s">
        <v>684</v>
      </c>
    </row>
    <row r="277" spans="1:87" s="4" customFormat="1" x14ac:dyDescent="0.25">
      <c r="A277" s="16" t="s">
        <v>424</v>
      </c>
      <c r="B277" s="30">
        <v>40.32705</v>
      </c>
      <c r="C277" s="30">
        <v>-78.390140000000002</v>
      </c>
      <c r="D277" s="32">
        <v>175</v>
      </c>
      <c r="E277" s="2" t="s">
        <v>750</v>
      </c>
      <c r="F277" s="2" t="s">
        <v>814</v>
      </c>
      <c r="G277" s="2" t="s">
        <v>747</v>
      </c>
      <c r="H277" s="19" t="s">
        <v>254</v>
      </c>
      <c r="I277" s="54" t="s">
        <v>751</v>
      </c>
      <c r="J277" s="40" t="s">
        <v>751</v>
      </c>
      <c r="K277" s="40" t="s">
        <v>751</v>
      </c>
      <c r="L277" s="21" t="s">
        <v>751</v>
      </c>
      <c r="M277" s="18">
        <v>137.4</v>
      </c>
      <c r="N277" s="19">
        <v>2</v>
      </c>
      <c r="O277" s="19" t="s">
        <v>3</v>
      </c>
      <c r="P277" s="34">
        <v>5.63</v>
      </c>
      <c r="Q277" s="18">
        <v>137</v>
      </c>
      <c r="R277" s="32">
        <f>(Q277-20)/25*26</f>
        <v>121.67999999999999</v>
      </c>
      <c r="S277" s="32">
        <f>(Q277-20)/20*26</f>
        <v>152.1</v>
      </c>
      <c r="T277" s="18">
        <f>(Q277-20)/25</f>
        <v>4.68</v>
      </c>
      <c r="U277" s="18">
        <f>(Q277-20)/20</f>
        <v>5.85</v>
      </c>
      <c r="V277" s="18">
        <f>T277-P277</f>
        <v>-0.95000000000000018</v>
      </c>
      <c r="W277" s="18">
        <f>U277-P277</f>
        <v>0.21999999999999975</v>
      </c>
      <c r="X277" s="18">
        <f>(V277+W277)/2</f>
        <v>-0.36500000000000021</v>
      </c>
      <c r="Y277" s="52" t="s">
        <v>684</v>
      </c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</row>
    <row r="278" spans="1:87" s="1" customFormat="1" x14ac:dyDescent="0.25">
      <c r="A278" s="16"/>
      <c r="B278" s="30"/>
      <c r="C278" s="30"/>
      <c r="D278" s="32"/>
      <c r="E278" s="2"/>
      <c r="F278" s="2"/>
      <c r="G278" s="2"/>
      <c r="H278" s="19"/>
      <c r="I278" s="54"/>
      <c r="J278" s="40"/>
      <c r="K278" s="40"/>
      <c r="L278" s="54"/>
      <c r="M278" s="18"/>
      <c r="N278" s="32"/>
      <c r="O278" s="19"/>
      <c r="P278" s="68"/>
      <c r="Q278" s="18"/>
      <c r="R278" s="32"/>
      <c r="S278" s="32"/>
      <c r="T278" s="18"/>
      <c r="U278" s="18"/>
      <c r="V278" s="18"/>
      <c r="W278" s="18"/>
      <c r="X278" s="18"/>
      <c r="Y278" s="52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</row>
    <row r="279" spans="1:87" s="8" customFormat="1" ht="17.100000000000001" customHeight="1" x14ac:dyDescent="0.25">
      <c r="A279" s="51" t="s">
        <v>736</v>
      </c>
      <c r="D279" s="42"/>
      <c r="E279" s="46"/>
      <c r="F279" s="46"/>
      <c r="G279" s="46"/>
      <c r="H279" s="9"/>
      <c r="I279" s="123"/>
      <c r="J279" s="124"/>
      <c r="K279" s="13"/>
      <c r="L279" s="123"/>
      <c r="M279" s="123"/>
      <c r="N279" s="124"/>
      <c r="O279" s="13"/>
      <c r="P279" s="12"/>
      <c r="R279" s="13"/>
      <c r="S279" s="13"/>
      <c r="T279" s="13"/>
      <c r="U279" s="13"/>
      <c r="V279" s="13"/>
      <c r="W279" s="13"/>
      <c r="X279" s="13"/>
    </row>
    <row r="280" spans="1:87" x14ac:dyDescent="0.25">
      <c r="A280" s="16" t="s">
        <v>360</v>
      </c>
      <c r="B280" s="17">
        <v>39.801376400000002</v>
      </c>
      <c r="C280" s="17">
        <v>-78.253949120000001</v>
      </c>
      <c r="D280" s="25">
        <v>205</v>
      </c>
      <c r="E280" s="3" t="s">
        <v>708</v>
      </c>
      <c r="F280" s="3" t="s">
        <v>818</v>
      </c>
      <c r="G280" s="2" t="s">
        <v>746</v>
      </c>
      <c r="H280" s="39" t="s">
        <v>254</v>
      </c>
      <c r="I280" s="55" t="s">
        <v>751</v>
      </c>
      <c r="J280" s="21" t="s">
        <v>751</v>
      </c>
      <c r="K280" s="21" t="s">
        <v>751</v>
      </c>
      <c r="L280" s="21" t="s">
        <v>751</v>
      </c>
      <c r="M280" s="26">
        <v>127.1</v>
      </c>
      <c r="N280" s="35">
        <v>5</v>
      </c>
      <c r="O280" s="35" t="s">
        <v>5</v>
      </c>
      <c r="P280" s="24">
        <v>0.85</v>
      </c>
      <c r="Q280" s="120">
        <v>127.1</v>
      </c>
      <c r="R280" s="32">
        <f t="shared" ref="R280:R292" si="63">(Q280-20)/25*26</f>
        <v>111.384</v>
      </c>
      <c r="S280" s="32">
        <f t="shared" ref="S280:S292" si="64">(Q280-20)/20*26</f>
        <v>139.22999999999999</v>
      </c>
      <c r="T280" s="18">
        <f t="shared" ref="T280:T292" si="65">(Q280-20)/25</f>
        <v>4.2839999999999998</v>
      </c>
      <c r="U280" s="18">
        <f t="shared" ref="U280:U292" si="66">(Q280-20)/20</f>
        <v>5.3549999999999995</v>
      </c>
      <c r="V280" s="18">
        <f t="shared" ref="V280:V292" si="67">T280-P280</f>
        <v>3.4339999999999997</v>
      </c>
      <c r="W280" s="18">
        <f t="shared" ref="W280:W292" si="68">U280-P280</f>
        <v>4.5049999999999999</v>
      </c>
      <c r="X280" s="18">
        <f t="shared" ref="X280:X292" si="69">(V280+W280)/2</f>
        <v>3.9695</v>
      </c>
      <c r="Y280" s="52" t="s">
        <v>684</v>
      </c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</row>
    <row r="281" spans="1:87" x14ac:dyDescent="0.25">
      <c r="A281" s="16" t="s">
        <v>791</v>
      </c>
      <c r="B281" s="17">
        <v>40.012726999999998</v>
      </c>
      <c r="C281" s="17">
        <v>-78.316554999999994</v>
      </c>
      <c r="D281" s="25">
        <v>199</v>
      </c>
      <c r="E281" s="3" t="s">
        <v>708</v>
      </c>
      <c r="F281" s="3" t="s">
        <v>691</v>
      </c>
      <c r="G281" s="2" t="s">
        <v>746</v>
      </c>
      <c r="H281" s="39" t="s">
        <v>254</v>
      </c>
      <c r="I281" s="55" t="s">
        <v>751</v>
      </c>
      <c r="J281" s="21" t="s">
        <v>751</v>
      </c>
      <c r="K281" s="21" t="s">
        <v>751</v>
      </c>
      <c r="L281" s="55">
        <v>2</v>
      </c>
      <c r="M281" s="67" t="s">
        <v>365</v>
      </c>
      <c r="N281" s="35">
        <v>15</v>
      </c>
      <c r="O281" s="35" t="s">
        <v>3</v>
      </c>
      <c r="P281" s="24">
        <v>1.6</v>
      </c>
      <c r="Q281" s="120">
        <v>175</v>
      </c>
      <c r="R281" s="32">
        <f t="shared" si="63"/>
        <v>161.20000000000002</v>
      </c>
      <c r="S281" s="32">
        <f t="shared" si="64"/>
        <v>201.5</v>
      </c>
      <c r="T281" s="18">
        <f t="shared" si="65"/>
        <v>6.2</v>
      </c>
      <c r="U281" s="18">
        <f t="shared" si="66"/>
        <v>7.75</v>
      </c>
      <c r="V281" s="18">
        <f t="shared" si="67"/>
        <v>4.5999999999999996</v>
      </c>
      <c r="W281" s="18">
        <f t="shared" si="68"/>
        <v>6.15</v>
      </c>
      <c r="X281" s="18">
        <f t="shared" si="69"/>
        <v>5.375</v>
      </c>
      <c r="Y281" s="52" t="s">
        <v>687</v>
      </c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</row>
    <row r="282" spans="1:87" x14ac:dyDescent="0.25">
      <c r="A282" s="16" t="s">
        <v>366</v>
      </c>
      <c r="B282" s="17">
        <v>39.99698334</v>
      </c>
      <c r="C282" s="17">
        <v>-78.261361219999998</v>
      </c>
      <c r="D282" s="25">
        <v>203</v>
      </c>
      <c r="E282" s="3" t="s">
        <v>708</v>
      </c>
      <c r="F282" s="3" t="s">
        <v>817</v>
      </c>
      <c r="G282" s="2" t="s">
        <v>746</v>
      </c>
      <c r="H282" s="39" t="s">
        <v>254</v>
      </c>
      <c r="I282" s="55" t="s">
        <v>751</v>
      </c>
      <c r="J282" s="21" t="s">
        <v>751</v>
      </c>
      <c r="K282" s="21" t="s">
        <v>751</v>
      </c>
      <c r="L282" s="21" t="s">
        <v>751</v>
      </c>
      <c r="M282" s="26">
        <v>128.19999999999999</v>
      </c>
      <c r="N282" s="25">
        <v>2</v>
      </c>
      <c r="O282" s="35" t="s">
        <v>5</v>
      </c>
      <c r="P282" s="24">
        <v>0.99</v>
      </c>
      <c r="Q282" s="120">
        <v>128.19999999999999</v>
      </c>
      <c r="R282" s="32">
        <f t="shared" si="63"/>
        <v>112.52799999999999</v>
      </c>
      <c r="S282" s="32">
        <f t="shared" si="64"/>
        <v>140.65999999999997</v>
      </c>
      <c r="T282" s="18">
        <f t="shared" si="65"/>
        <v>4.3279999999999994</v>
      </c>
      <c r="U282" s="18">
        <f t="shared" si="66"/>
        <v>5.4099999999999993</v>
      </c>
      <c r="V282" s="18">
        <f t="shared" si="67"/>
        <v>3.3379999999999992</v>
      </c>
      <c r="W282" s="18">
        <f t="shared" si="68"/>
        <v>4.419999999999999</v>
      </c>
      <c r="X282" s="18">
        <f t="shared" si="69"/>
        <v>3.8789999999999991</v>
      </c>
      <c r="Y282" s="52" t="s">
        <v>684</v>
      </c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</row>
    <row r="283" spans="1:87" x14ac:dyDescent="0.25">
      <c r="A283" s="16" t="s">
        <v>367</v>
      </c>
      <c r="B283" s="17">
        <v>39.993050699999998</v>
      </c>
      <c r="C283" s="17">
        <v>-78.276803900000004</v>
      </c>
      <c r="D283" s="25">
        <v>200</v>
      </c>
      <c r="E283" s="3" t="s">
        <v>708</v>
      </c>
      <c r="F283" s="3" t="s">
        <v>819</v>
      </c>
      <c r="G283" s="2" t="s">
        <v>746</v>
      </c>
      <c r="H283" s="39" t="s">
        <v>254</v>
      </c>
      <c r="I283" s="55" t="s">
        <v>751</v>
      </c>
      <c r="J283" s="21" t="s">
        <v>751</v>
      </c>
      <c r="K283" s="21" t="s">
        <v>751</v>
      </c>
      <c r="L283" s="21" t="s">
        <v>751</v>
      </c>
      <c r="M283" s="26" t="s">
        <v>368</v>
      </c>
      <c r="N283" s="25">
        <v>3</v>
      </c>
      <c r="O283" s="35" t="s">
        <v>3</v>
      </c>
      <c r="P283" s="24">
        <v>0.89</v>
      </c>
      <c r="Q283" s="120">
        <v>122.5</v>
      </c>
      <c r="R283" s="32">
        <f t="shared" si="63"/>
        <v>106.6</v>
      </c>
      <c r="S283" s="32">
        <f t="shared" si="64"/>
        <v>133.25</v>
      </c>
      <c r="T283" s="18">
        <f t="shared" si="65"/>
        <v>4.0999999999999996</v>
      </c>
      <c r="U283" s="18">
        <f t="shared" si="66"/>
        <v>5.125</v>
      </c>
      <c r="V283" s="18">
        <f t="shared" si="67"/>
        <v>3.2099999999999995</v>
      </c>
      <c r="W283" s="18">
        <f t="shared" si="68"/>
        <v>4.2350000000000003</v>
      </c>
      <c r="X283" s="18">
        <f t="shared" si="69"/>
        <v>3.7225000000000001</v>
      </c>
      <c r="Y283" s="52" t="s">
        <v>684</v>
      </c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</row>
    <row r="284" spans="1:87" x14ac:dyDescent="0.25">
      <c r="A284" s="16" t="s">
        <v>792</v>
      </c>
      <c r="B284" s="17">
        <v>39.998185999999997</v>
      </c>
      <c r="C284" s="17">
        <v>-78.263343000000006</v>
      </c>
      <c r="D284" s="25">
        <v>202</v>
      </c>
      <c r="E284" s="3" t="s">
        <v>708</v>
      </c>
      <c r="F284" s="3" t="s">
        <v>691</v>
      </c>
      <c r="G284" s="2" t="s">
        <v>746</v>
      </c>
      <c r="H284" s="39" t="s">
        <v>254</v>
      </c>
      <c r="I284" s="55" t="s">
        <v>751</v>
      </c>
      <c r="J284" s="21" t="s">
        <v>751</v>
      </c>
      <c r="K284" s="21" t="s">
        <v>751</v>
      </c>
      <c r="L284" s="55">
        <v>2</v>
      </c>
      <c r="M284" s="67" t="s">
        <v>369</v>
      </c>
      <c r="N284" s="35">
        <v>14</v>
      </c>
      <c r="O284" s="35" t="s">
        <v>3</v>
      </c>
      <c r="P284" s="24">
        <v>1.3</v>
      </c>
      <c r="Q284" s="120">
        <v>170</v>
      </c>
      <c r="R284" s="32">
        <f t="shared" si="63"/>
        <v>156</v>
      </c>
      <c r="S284" s="32">
        <f t="shared" si="64"/>
        <v>195</v>
      </c>
      <c r="T284" s="18">
        <f t="shared" si="65"/>
        <v>6</v>
      </c>
      <c r="U284" s="18">
        <f t="shared" si="66"/>
        <v>7.5</v>
      </c>
      <c r="V284" s="18">
        <f t="shared" si="67"/>
        <v>4.7</v>
      </c>
      <c r="W284" s="18">
        <f t="shared" si="68"/>
        <v>6.2</v>
      </c>
      <c r="X284" s="18">
        <f t="shared" si="69"/>
        <v>5.45</v>
      </c>
      <c r="Y284" s="52" t="s">
        <v>687</v>
      </c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</row>
    <row r="285" spans="1:87" x14ac:dyDescent="0.25">
      <c r="A285" s="16" t="s">
        <v>370</v>
      </c>
      <c r="B285" s="17">
        <v>39.95720833</v>
      </c>
      <c r="C285" s="17">
        <v>-78.253387770000003</v>
      </c>
      <c r="D285" s="25">
        <v>204</v>
      </c>
      <c r="E285" s="3" t="s">
        <v>708</v>
      </c>
      <c r="F285" s="3" t="s">
        <v>819</v>
      </c>
      <c r="G285" s="2" t="s">
        <v>746</v>
      </c>
      <c r="H285" s="39" t="s">
        <v>254</v>
      </c>
      <c r="I285" s="55" t="s">
        <v>751</v>
      </c>
      <c r="J285" s="21" t="s">
        <v>751</v>
      </c>
      <c r="K285" s="21" t="s">
        <v>751</v>
      </c>
      <c r="L285" s="21" t="s">
        <v>751</v>
      </c>
      <c r="M285" s="26">
        <v>135.9</v>
      </c>
      <c r="N285" s="25">
        <v>5</v>
      </c>
      <c r="O285" s="35" t="s">
        <v>5</v>
      </c>
      <c r="P285" s="24">
        <v>0.99</v>
      </c>
      <c r="Q285" s="120">
        <v>135.9</v>
      </c>
      <c r="R285" s="32">
        <f t="shared" si="63"/>
        <v>120.536</v>
      </c>
      <c r="S285" s="32">
        <f t="shared" si="64"/>
        <v>150.66999999999999</v>
      </c>
      <c r="T285" s="18">
        <f t="shared" si="65"/>
        <v>4.6360000000000001</v>
      </c>
      <c r="U285" s="18">
        <f t="shared" si="66"/>
        <v>5.7949999999999999</v>
      </c>
      <c r="V285" s="18">
        <f t="shared" si="67"/>
        <v>3.6459999999999999</v>
      </c>
      <c r="W285" s="18">
        <f t="shared" si="68"/>
        <v>4.8049999999999997</v>
      </c>
      <c r="X285" s="18">
        <f t="shared" si="69"/>
        <v>4.2255000000000003</v>
      </c>
      <c r="Y285" s="52" t="s">
        <v>684</v>
      </c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</row>
    <row r="286" spans="1:87" x14ac:dyDescent="0.25">
      <c r="A286" s="16" t="s">
        <v>371</v>
      </c>
      <c r="B286" s="17">
        <v>39.95720833</v>
      </c>
      <c r="C286" s="17">
        <v>-78.253387770000003</v>
      </c>
      <c r="D286" s="25">
        <v>204</v>
      </c>
      <c r="E286" s="3" t="s">
        <v>708</v>
      </c>
      <c r="F286" s="3" t="s">
        <v>814</v>
      </c>
      <c r="G286" s="2" t="s">
        <v>746</v>
      </c>
      <c r="H286" s="39" t="s">
        <v>254</v>
      </c>
      <c r="I286" s="55" t="s">
        <v>751</v>
      </c>
      <c r="J286" s="21" t="s">
        <v>751</v>
      </c>
      <c r="K286" s="21" t="s">
        <v>751</v>
      </c>
      <c r="L286" s="21" t="s">
        <v>751</v>
      </c>
      <c r="M286" s="26">
        <v>138</v>
      </c>
      <c r="N286" s="25">
        <v>3</v>
      </c>
      <c r="O286" s="35" t="s">
        <v>5</v>
      </c>
      <c r="P286" s="24">
        <v>0.99</v>
      </c>
      <c r="Q286" s="120">
        <v>138</v>
      </c>
      <c r="R286" s="32">
        <f t="shared" si="63"/>
        <v>122.72</v>
      </c>
      <c r="S286" s="32">
        <f t="shared" si="64"/>
        <v>153.4</v>
      </c>
      <c r="T286" s="18">
        <f t="shared" si="65"/>
        <v>4.72</v>
      </c>
      <c r="U286" s="18">
        <f t="shared" si="66"/>
        <v>5.9</v>
      </c>
      <c r="V286" s="18">
        <f t="shared" si="67"/>
        <v>3.7299999999999995</v>
      </c>
      <c r="W286" s="18">
        <f t="shared" si="68"/>
        <v>4.91</v>
      </c>
      <c r="X286" s="18">
        <f t="shared" si="69"/>
        <v>4.32</v>
      </c>
      <c r="Y286" s="52" t="s">
        <v>684</v>
      </c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</row>
    <row r="287" spans="1:87" x14ac:dyDescent="0.25">
      <c r="A287" s="16" t="s">
        <v>372</v>
      </c>
      <c r="B287" s="17">
        <v>39.946934929999998</v>
      </c>
      <c r="C287" s="17">
        <v>-78.309313650000007</v>
      </c>
      <c r="D287" s="25">
        <v>201</v>
      </c>
      <c r="E287" s="3" t="s">
        <v>708</v>
      </c>
      <c r="F287" s="3" t="s">
        <v>813</v>
      </c>
      <c r="G287" s="2" t="s">
        <v>746</v>
      </c>
      <c r="H287" s="39" t="s">
        <v>254</v>
      </c>
      <c r="I287" s="55" t="s">
        <v>751</v>
      </c>
      <c r="J287" s="21" t="s">
        <v>751</v>
      </c>
      <c r="K287" s="21" t="s">
        <v>751</v>
      </c>
      <c r="L287" s="21" t="s">
        <v>751</v>
      </c>
      <c r="M287" s="26" t="s">
        <v>373</v>
      </c>
      <c r="N287" s="25">
        <v>5</v>
      </c>
      <c r="O287" s="35" t="s">
        <v>5</v>
      </c>
      <c r="P287" s="24">
        <v>0.89</v>
      </c>
      <c r="Q287" s="120">
        <v>138.69999999999999</v>
      </c>
      <c r="R287" s="32">
        <f t="shared" si="63"/>
        <v>123.44799999999998</v>
      </c>
      <c r="S287" s="32">
        <f t="shared" si="64"/>
        <v>154.31</v>
      </c>
      <c r="T287" s="18">
        <f t="shared" si="65"/>
        <v>4.7479999999999993</v>
      </c>
      <c r="U287" s="18">
        <f t="shared" si="66"/>
        <v>5.9349999999999996</v>
      </c>
      <c r="V287" s="18">
        <f t="shared" si="67"/>
        <v>3.8579999999999992</v>
      </c>
      <c r="W287" s="18">
        <f t="shared" si="68"/>
        <v>5.0449999999999999</v>
      </c>
      <c r="X287" s="18">
        <f t="shared" si="69"/>
        <v>4.4514999999999993</v>
      </c>
      <c r="Y287" s="52" t="s">
        <v>684</v>
      </c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</row>
    <row r="288" spans="1:87" x14ac:dyDescent="0.25">
      <c r="A288" s="16" t="s">
        <v>374</v>
      </c>
      <c r="B288" s="17">
        <v>39.946934929999998</v>
      </c>
      <c r="C288" s="17">
        <v>-78.309313650000007</v>
      </c>
      <c r="D288" s="25">
        <v>201</v>
      </c>
      <c r="E288" s="3" t="s">
        <v>708</v>
      </c>
      <c r="F288" s="3" t="s">
        <v>814</v>
      </c>
      <c r="G288" s="2" t="s">
        <v>746</v>
      </c>
      <c r="H288" s="39" t="s">
        <v>254</v>
      </c>
      <c r="I288" s="55" t="s">
        <v>751</v>
      </c>
      <c r="J288" s="21" t="s">
        <v>751</v>
      </c>
      <c r="K288" s="21" t="s">
        <v>751</v>
      </c>
      <c r="L288" s="21" t="s">
        <v>751</v>
      </c>
      <c r="M288" s="26" t="s">
        <v>375</v>
      </c>
      <c r="N288" s="25">
        <v>3</v>
      </c>
      <c r="O288" s="35" t="s">
        <v>5</v>
      </c>
      <c r="P288" s="24">
        <v>0.89</v>
      </c>
      <c r="Q288" s="120">
        <v>109.4</v>
      </c>
      <c r="R288" s="32">
        <f t="shared" si="63"/>
        <v>92.975999999999999</v>
      </c>
      <c r="S288" s="32">
        <f t="shared" si="64"/>
        <v>116.22000000000001</v>
      </c>
      <c r="T288" s="18">
        <f t="shared" si="65"/>
        <v>3.5760000000000001</v>
      </c>
      <c r="U288" s="18">
        <f t="shared" si="66"/>
        <v>4.4700000000000006</v>
      </c>
      <c r="V288" s="18">
        <f t="shared" si="67"/>
        <v>2.6859999999999999</v>
      </c>
      <c r="W288" s="18">
        <f t="shared" si="68"/>
        <v>3.5800000000000005</v>
      </c>
      <c r="X288" s="18">
        <f t="shared" si="69"/>
        <v>3.133</v>
      </c>
      <c r="Y288" s="52" t="s">
        <v>684</v>
      </c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</row>
    <row r="289" spans="1:87" x14ac:dyDescent="0.25">
      <c r="A289" s="16" t="s">
        <v>376</v>
      </c>
      <c r="B289" s="17">
        <v>39.946934929999998</v>
      </c>
      <c r="C289" s="17">
        <v>-78.309313650000007</v>
      </c>
      <c r="D289" s="25">
        <v>201</v>
      </c>
      <c r="E289" s="3" t="s">
        <v>708</v>
      </c>
      <c r="F289" s="3" t="s">
        <v>817</v>
      </c>
      <c r="G289" s="2" t="s">
        <v>746</v>
      </c>
      <c r="H289" s="39" t="s">
        <v>254</v>
      </c>
      <c r="I289" s="55" t="s">
        <v>751</v>
      </c>
      <c r="J289" s="21" t="s">
        <v>751</v>
      </c>
      <c r="K289" s="21" t="s">
        <v>751</v>
      </c>
      <c r="L289" s="21" t="s">
        <v>751</v>
      </c>
      <c r="M289" s="26">
        <v>176.2</v>
      </c>
      <c r="N289" s="25">
        <v>2</v>
      </c>
      <c r="O289" s="35" t="s">
        <v>5</v>
      </c>
      <c r="P289" s="24">
        <v>0.89</v>
      </c>
      <c r="Q289" s="120">
        <v>176.2</v>
      </c>
      <c r="R289" s="32">
        <f t="shared" si="63"/>
        <v>162.44799999999998</v>
      </c>
      <c r="S289" s="32">
        <f t="shared" si="64"/>
        <v>203.06</v>
      </c>
      <c r="T289" s="18">
        <f t="shared" si="65"/>
        <v>6.2479999999999993</v>
      </c>
      <c r="U289" s="18">
        <f t="shared" si="66"/>
        <v>7.81</v>
      </c>
      <c r="V289" s="18">
        <f t="shared" si="67"/>
        <v>5.3579999999999997</v>
      </c>
      <c r="W289" s="18">
        <f t="shared" si="68"/>
        <v>6.92</v>
      </c>
      <c r="X289" s="18">
        <f t="shared" si="69"/>
        <v>6.1389999999999993</v>
      </c>
      <c r="Y289" s="52" t="s">
        <v>684</v>
      </c>
    </row>
    <row r="290" spans="1:87" x14ac:dyDescent="0.25">
      <c r="A290" s="16" t="s">
        <v>377</v>
      </c>
      <c r="B290" s="17">
        <v>39.795586829999998</v>
      </c>
      <c r="C290" s="17">
        <v>-78.225123359999998</v>
      </c>
      <c r="D290" s="25">
        <v>206</v>
      </c>
      <c r="E290" s="3" t="s">
        <v>708</v>
      </c>
      <c r="F290" s="3" t="s">
        <v>819</v>
      </c>
      <c r="G290" s="2" t="s">
        <v>746</v>
      </c>
      <c r="H290" s="39" t="s">
        <v>254</v>
      </c>
      <c r="I290" s="55" t="s">
        <v>751</v>
      </c>
      <c r="J290" s="21" t="s">
        <v>751</v>
      </c>
      <c r="K290" s="21" t="s">
        <v>751</v>
      </c>
      <c r="L290" s="21" t="s">
        <v>751</v>
      </c>
      <c r="M290" s="26">
        <v>132.1</v>
      </c>
      <c r="N290" s="25">
        <v>4</v>
      </c>
      <c r="O290" s="35" t="s">
        <v>5</v>
      </c>
      <c r="P290" s="24">
        <v>1.18</v>
      </c>
      <c r="Q290" s="120">
        <v>132.1</v>
      </c>
      <c r="R290" s="32">
        <f t="shared" si="63"/>
        <v>116.584</v>
      </c>
      <c r="S290" s="32">
        <f t="shared" si="64"/>
        <v>145.72999999999999</v>
      </c>
      <c r="T290" s="18">
        <f t="shared" si="65"/>
        <v>4.484</v>
      </c>
      <c r="U290" s="18">
        <f t="shared" si="66"/>
        <v>5.6049999999999995</v>
      </c>
      <c r="V290" s="18">
        <f t="shared" si="67"/>
        <v>3.3040000000000003</v>
      </c>
      <c r="W290" s="18">
        <f t="shared" si="68"/>
        <v>4.4249999999999998</v>
      </c>
      <c r="X290" s="18">
        <f t="shared" si="69"/>
        <v>3.8645</v>
      </c>
      <c r="Y290" s="52" t="s">
        <v>684</v>
      </c>
    </row>
    <row r="291" spans="1:87" x14ac:dyDescent="0.25">
      <c r="A291" s="16" t="s">
        <v>320</v>
      </c>
      <c r="B291" s="30">
        <v>39.985987729999998</v>
      </c>
      <c r="C291" s="30">
        <v>-78.045084320000001</v>
      </c>
      <c r="D291" s="32">
        <v>212</v>
      </c>
      <c r="E291" s="2" t="s">
        <v>709</v>
      </c>
      <c r="F291" s="2" t="s">
        <v>818</v>
      </c>
      <c r="G291" s="2" t="s">
        <v>746</v>
      </c>
      <c r="H291" s="19" t="s">
        <v>254</v>
      </c>
      <c r="I291" s="54" t="s">
        <v>751</v>
      </c>
      <c r="J291" s="40" t="s">
        <v>751</v>
      </c>
      <c r="K291" s="40" t="s">
        <v>751</v>
      </c>
      <c r="L291" s="21" t="s">
        <v>751</v>
      </c>
      <c r="M291" s="18">
        <v>137.1</v>
      </c>
      <c r="N291" s="32">
        <v>7</v>
      </c>
      <c r="O291" s="19" t="s">
        <v>3</v>
      </c>
      <c r="P291" s="34">
        <v>1.93</v>
      </c>
      <c r="Q291" s="121">
        <v>137.1</v>
      </c>
      <c r="R291" s="32">
        <f t="shared" si="63"/>
        <v>121.78400000000001</v>
      </c>
      <c r="S291" s="32">
        <f t="shared" si="64"/>
        <v>152.22999999999999</v>
      </c>
      <c r="T291" s="18">
        <f t="shared" si="65"/>
        <v>4.6840000000000002</v>
      </c>
      <c r="U291" s="18">
        <f t="shared" si="66"/>
        <v>5.8549999999999995</v>
      </c>
      <c r="V291" s="18">
        <f t="shared" si="67"/>
        <v>2.7540000000000004</v>
      </c>
      <c r="W291" s="18">
        <f t="shared" si="68"/>
        <v>3.9249999999999998</v>
      </c>
      <c r="X291" s="18">
        <f t="shared" si="69"/>
        <v>3.3395000000000001</v>
      </c>
      <c r="Y291" s="52" t="s">
        <v>684</v>
      </c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</row>
    <row r="292" spans="1:87" x14ac:dyDescent="0.25">
      <c r="A292" s="16" t="s">
        <v>268</v>
      </c>
      <c r="B292" s="30">
        <v>40.041056449999999</v>
      </c>
      <c r="C292" s="30">
        <v>-78.705587159999993</v>
      </c>
      <c r="D292" s="32">
        <v>368</v>
      </c>
      <c r="E292" s="2" t="s">
        <v>709</v>
      </c>
      <c r="F292" s="2" t="s">
        <v>818</v>
      </c>
      <c r="G292" s="2" t="s">
        <v>746</v>
      </c>
      <c r="H292" s="39" t="s">
        <v>254</v>
      </c>
      <c r="I292" s="54" t="s">
        <v>751</v>
      </c>
      <c r="J292" s="40" t="s">
        <v>751</v>
      </c>
      <c r="K292" s="40" t="s">
        <v>751</v>
      </c>
      <c r="L292" s="21" t="s">
        <v>751</v>
      </c>
      <c r="M292" s="18">
        <v>116.5</v>
      </c>
      <c r="N292" s="19">
        <v>7</v>
      </c>
      <c r="O292" s="19" t="s">
        <v>5</v>
      </c>
      <c r="P292" s="34">
        <v>1.6</v>
      </c>
      <c r="Q292" s="121">
        <v>116.5</v>
      </c>
      <c r="R292" s="32">
        <f t="shared" si="63"/>
        <v>100.36</v>
      </c>
      <c r="S292" s="32">
        <f t="shared" si="64"/>
        <v>125.45</v>
      </c>
      <c r="T292" s="18">
        <f t="shared" si="65"/>
        <v>3.86</v>
      </c>
      <c r="U292" s="18">
        <f t="shared" si="66"/>
        <v>4.8250000000000002</v>
      </c>
      <c r="V292" s="18">
        <f t="shared" si="67"/>
        <v>2.2599999999999998</v>
      </c>
      <c r="W292" s="18">
        <f t="shared" si="68"/>
        <v>3.2250000000000001</v>
      </c>
      <c r="X292" s="18">
        <f t="shared" si="69"/>
        <v>2.7424999999999997</v>
      </c>
      <c r="Y292" s="52" t="s">
        <v>684</v>
      </c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</row>
    <row r="293" spans="1:87" x14ac:dyDescent="0.25">
      <c r="A293" s="56" t="s">
        <v>405</v>
      </c>
      <c r="B293" s="30">
        <v>40.056307709999999</v>
      </c>
      <c r="C293" s="30">
        <v>-78.347008709999997</v>
      </c>
      <c r="D293" s="32">
        <v>369</v>
      </c>
      <c r="E293" s="2" t="s">
        <v>711</v>
      </c>
      <c r="F293" s="2" t="s">
        <v>818</v>
      </c>
      <c r="G293" s="2" t="s">
        <v>746</v>
      </c>
      <c r="H293" s="19" t="s">
        <v>255</v>
      </c>
      <c r="I293" s="18">
        <v>-111.9</v>
      </c>
      <c r="J293" s="32">
        <v>3</v>
      </c>
      <c r="K293" s="39" t="s">
        <v>3</v>
      </c>
      <c r="L293" s="18">
        <v>0</v>
      </c>
      <c r="M293" s="54" t="s">
        <v>751</v>
      </c>
      <c r="N293" s="40" t="s">
        <v>751</v>
      </c>
      <c r="O293" s="40" t="s">
        <v>751</v>
      </c>
      <c r="P293" s="34">
        <v>2.88</v>
      </c>
      <c r="Q293" s="121">
        <v>-111.9</v>
      </c>
      <c r="R293" s="32">
        <v>160</v>
      </c>
      <c r="S293" s="32">
        <v>191</v>
      </c>
      <c r="T293" s="18">
        <v>6.1538461538461542</v>
      </c>
      <c r="U293" s="18">
        <v>7.3461538461538458</v>
      </c>
      <c r="V293" s="18">
        <v>3.2738461538461543</v>
      </c>
      <c r="W293" s="18">
        <v>4.4661538461538459</v>
      </c>
      <c r="X293" s="18">
        <v>3.87</v>
      </c>
      <c r="Y293" s="52" t="s">
        <v>684</v>
      </c>
    </row>
    <row r="294" spans="1:87" x14ac:dyDescent="0.25">
      <c r="A294" s="16" t="s">
        <v>274</v>
      </c>
      <c r="B294" s="30">
        <v>40.153338079999997</v>
      </c>
      <c r="C294" s="30">
        <v>-78.512041030000006</v>
      </c>
      <c r="D294" s="32">
        <v>192</v>
      </c>
      <c r="E294" s="2" t="s">
        <v>711</v>
      </c>
      <c r="F294" s="2" t="s">
        <v>811</v>
      </c>
      <c r="G294" s="2" t="s">
        <v>746</v>
      </c>
      <c r="H294" s="19" t="s">
        <v>254</v>
      </c>
      <c r="I294" s="54" t="s">
        <v>751</v>
      </c>
      <c r="J294" s="40" t="s">
        <v>751</v>
      </c>
      <c r="K294" s="40" t="s">
        <v>751</v>
      </c>
      <c r="L294" s="21" t="s">
        <v>751</v>
      </c>
      <c r="M294" s="18" t="s">
        <v>275</v>
      </c>
      <c r="N294" s="19">
        <v>6</v>
      </c>
      <c r="O294" s="19" t="s">
        <v>3</v>
      </c>
      <c r="P294" s="34">
        <v>2.89</v>
      </c>
      <c r="Q294" s="121">
        <v>105.5</v>
      </c>
      <c r="R294" s="32">
        <f>(Q294-20)/25*26</f>
        <v>88.92</v>
      </c>
      <c r="S294" s="32">
        <f>(Q294-20)/20*26</f>
        <v>111.15</v>
      </c>
      <c r="T294" s="18">
        <f>(Q294-20)/25</f>
        <v>3.42</v>
      </c>
      <c r="U294" s="18">
        <f>(Q294-20)/20</f>
        <v>4.2750000000000004</v>
      </c>
      <c r="V294" s="18">
        <f>T294-P294</f>
        <v>0.5299999999999998</v>
      </c>
      <c r="W294" s="18">
        <f>U294-P294</f>
        <v>1.3850000000000002</v>
      </c>
      <c r="X294" s="18">
        <f>(V294+W294)/2</f>
        <v>0.95750000000000002</v>
      </c>
      <c r="Y294" s="52" t="s">
        <v>684</v>
      </c>
    </row>
    <row r="295" spans="1:87" x14ac:dyDescent="0.25">
      <c r="A295" s="16" t="s">
        <v>277</v>
      </c>
      <c r="B295" s="30">
        <v>40.120801640000003</v>
      </c>
      <c r="C295" s="30">
        <v>-78.578083660000004</v>
      </c>
      <c r="D295" s="32">
        <v>190</v>
      </c>
      <c r="E295" s="2" t="s">
        <v>711</v>
      </c>
      <c r="F295" s="2" t="s">
        <v>812</v>
      </c>
      <c r="G295" s="2" t="s">
        <v>746</v>
      </c>
      <c r="H295" s="19" t="s">
        <v>255</v>
      </c>
      <c r="I295" s="18">
        <v>-100.5</v>
      </c>
      <c r="J295" s="32">
        <v>24</v>
      </c>
      <c r="K295" s="19" t="s">
        <v>3</v>
      </c>
      <c r="L295" s="18">
        <v>0</v>
      </c>
      <c r="M295" s="54" t="s">
        <v>751</v>
      </c>
      <c r="N295" s="40" t="s">
        <v>751</v>
      </c>
      <c r="O295" s="40" t="s">
        <v>751</v>
      </c>
      <c r="P295" s="34">
        <v>2.87</v>
      </c>
      <c r="Q295" s="121">
        <v>-100.5</v>
      </c>
      <c r="R295" s="32">
        <v>108</v>
      </c>
      <c r="S295" s="32">
        <v>125</v>
      </c>
      <c r="T295" s="18">
        <v>4.1538461538461542</v>
      </c>
      <c r="U295" s="18">
        <v>4.8076923076923075</v>
      </c>
      <c r="V295" s="18">
        <v>1.2838461538461541</v>
      </c>
      <c r="W295" s="18">
        <v>1.9376923076923074</v>
      </c>
      <c r="X295" s="18">
        <v>1.6107692307692307</v>
      </c>
      <c r="Y295" s="52" t="s">
        <v>684</v>
      </c>
    </row>
    <row r="296" spans="1:87" x14ac:dyDescent="0.25">
      <c r="A296" s="16" t="s">
        <v>278</v>
      </c>
      <c r="B296" s="30">
        <v>40.07585606</v>
      </c>
      <c r="C296" s="30">
        <v>-78.602368260000006</v>
      </c>
      <c r="D296" s="32">
        <v>189</v>
      </c>
      <c r="E296" s="2" t="s">
        <v>711</v>
      </c>
      <c r="F296" s="2" t="s">
        <v>820</v>
      </c>
      <c r="G296" s="2" t="s">
        <v>747</v>
      </c>
      <c r="H296" s="19" t="s">
        <v>254</v>
      </c>
      <c r="I296" s="54" t="s">
        <v>751</v>
      </c>
      <c r="J296" s="40" t="s">
        <v>751</v>
      </c>
      <c r="K296" s="40" t="s">
        <v>751</v>
      </c>
      <c r="L296" s="21" t="s">
        <v>751</v>
      </c>
      <c r="M296" s="18" t="s">
        <v>279</v>
      </c>
      <c r="N296" s="19">
        <v>7</v>
      </c>
      <c r="O296" s="19" t="s">
        <v>3</v>
      </c>
      <c r="P296" s="34">
        <v>2.9</v>
      </c>
      <c r="Q296" s="121">
        <v>110</v>
      </c>
      <c r="R296" s="32">
        <f>(Q296-20)/25*26</f>
        <v>93.600000000000009</v>
      </c>
      <c r="S296" s="32">
        <f>(Q296-20)/20*26</f>
        <v>117</v>
      </c>
      <c r="T296" s="18">
        <f>(Q296-20)/25</f>
        <v>3.6</v>
      </c>
      <c r="U296" s="18">
        <f>(Q296-20)/20</f>
        <v>4.5</v>
      </c>
      <c r="V296" s="18">
        <f>T296-P296</f>
        <v>0.70000000000000018</v>
      </c>
      <c r="W296" s="18">
        <f>U296-P296</f>
        <v>1.6</v>
      </c>
      <c r="X296" s="18">
        <f>(V296+W296)/2</f>
        <v>1.1500000000000001</v>
      </c>
      <c r="Y296" s="52" t="s">
        <v>684</v>
      </c>
    </row>
    <row r="297" spans="1:87" x14ac:dyDescent="0.25">
      <c r="A297" s="16" t="s">
        <v>321</v>
      </c>
      <c r="B297" s="30">
        <v>39.857778000000003</v>
      </c>
      <c r="C297" s="30">
        <v>-78.041777999999994</v>
      </c>
      <c r="D297" s="32">
        <v>213</v>
      </c>
      <c r="E297" s="2" t="s">
        <v>711</v>
      </c>
      <c r="F297" s="2" t="s">
        <v>819</v>
      </c>
      <c r="G297" s="2" t="s">
        <v>746</v>
      </c>
      <c r="H297" s="19" t="s">
        <v>255</v>
      </c>
      <c r="I297" s="18">
        <v>-101.5</v>
      </c>
      <c r="J297" s="32">
        <v>8</v>
      </c>
      <c r="K297" s="19" t="s">
        <v>3</v>
      </c>
      <c r="L297" s="18">
        <v>0</v>
      </c>
      <c r="M297" s="54" t="s">
        <v>751</v>
      </c>
      <c r="N297" s="40" t="s">
        <v>751</v>
      </c>
      <c r="O297" s="40" t="s">
        <v>751</v>
      </c>
      <c r="P297" s="34">
        <v>3.53</v>
      </c>
      <c r="Q297" s="121">
        <v>-101.5</v>
      </c>
      <c r="R297" s="32">
        <v>102</v>
      </c>
      <c r="S297" s="32">
        <v>119</v>
      </c>
      <c r="T297" s="18">
        <v>3.9230769230769229</v>
      </c>
      <c r="U297" s="18">
        <v>4.5769230769230766</v>
      </c>
      <c r="V297" s="18">
        <v>0.37000000000000011</v>
      </c>
      <c r="W297" s="18">
        <v>1.0699999999999998</v>
      </c>
      <c r="X297" s="18">
        <v>0.72</v>
      </c>
      <c r="Y297" s="52" t="s">
        <v>684</v>
      </c>
    </row>
    <row r="298" spans="1:87" x14ac:dyDescent="0.25">
      <c r="A298" s="16" t="s">
        <v>322</v>
      </c>
      <c r="B298" s="30">
        <v>39.760644200000002</v>
      </c>
      <c r="C298" s="30">
        <v>-78.019573609999995</v>
      </c>
      <c r="D298" s="32">
        <v>216</v>
      </c>
      <c r="E298" s="2" t="s">
        <v>711</v>
      </c>
      <c r="F298" s="2" t="s">
        <v>819</v>
      </c>
      <c r="G298" s="2" t="s">
        <v>746</v>
      </c>
      <c r="H298" s="19" t="s">
        <v>255</v>
      </c>
      <c r="I298" s="18">
        <v>-110.1</v>
      </c>
      <c r="J298" s="32">
        <v>90</v>
      </c>
      <c r="K298" s="19" t="s">
        <v>3</v>
      </c>
      <c r="L298" s="18">
        <v>0</v>
      </c>
      <c r="M298" s="54" t="s">
        <v>751</v>
      </c>
      <c r="N298" s="40" t="s">
        <v>751</v>
      </c>
      <c r="O298" s="40" t="s">
        <v>751</v>
      </c>
      <c r="P298" s="34">
        <v>3.51</v>
      </c>
      <c r="Q298" s="121">
        <v>-110.1</v>
      </c>
      <c r="R298" s="32">
        <v>161</v>
      </c>
      <c r="S298" s="32">
        <v>199</v>
      </c>
      <c r="T298" s="18">
        <v>6.1923076923076925</v>
      </c>
      <c r="U298" s="18">
        <v>7.6538461538461542</v>
      </c>
      <c r="V298" s="18">
        <v>2.6823076923076927</v>
      </c>
      <c r="W298" s="18">
        <v>4.1438461538461544</v>
      </c>
      <c r="X298" s="18">
        <v>3.4130769230769236</v>
      </c>
      <c r="Y298" s="52" t="s">
        <v>684</v>
      </c>
    </row>
    <row r="299" spans="1:87" x14ac:dyDescent="0.25">
      <c r="A299" s="16" t="s">
        <v>271</v>
      </c>
      <c r="B299" s="30">
        <v>39.974043139999999</v>
      </c>
      <c r="C299" s="30">
        <v>-78.629810640000002</v>
      </c>
      <c r="D299" s="32">
        <v>191</v>
      </c>
      <c r="E299" s="2" t="s">
        <v>711</v>
      </c>
      <c r="F299" s="2" t="s">
        <v>691</v>
      </c>
      <c r="G299" s="2" t="s">
        <v>746</v>
      </c>
      <c r="H299" s="39" t="s">
        <v>254</v>
      </c>
      <c r="I299" s="54" t="s">
        <v>751</v>
      </c>
      <c r="J299" s="40" t="s">
        <v>751</v>
      </c>
      <c r="K299" s="40" t="s">
        <v>751</v>
      </c>
      <c r="L299" s="21" t="s">
        <v>751</v>
      </c>
      <c r="M299" s="18" t="s">
        <v>270</v>
      </c>
      <c r="N299" s="32">
        <v>5</v>
      </c>
      <c r="O299" s="19" t="s">
        <v>3</v>
      </c>
      <c r="P299" s="34">
        <v>3.17</v>
      </c>
      <c r="Q299" s="121">
        <v>97.7</v>
      </c>
      <c r="R299" s="32">
        <f>(Q299-20)/25*26</f>
        <v>80.808000000000007</v>
      </c>
      <c r="S299" s="32">
        <f>(Q299-20)/20*26</f>
        <v>101.01</v>
      </c>
      <c r="T299" s="18">
        <f>(Q299-20)/25</f>
        <v>3.1080000000000001</v>
      </c>
      <c r="U299" s="18">
        <f>(Q299-20)/20</f>
        <v>3.8850000000000002</v>
      </c>
      <c r="V299" s="18">
        <f>T299-P299</f>
        <v>-6.1999999999999833E-2</v>
      </c>
      <c r="W299" s="18">
        <f>U299-P299</f>
        <v>0.7150000000000003</v>
      </c>
      <c r="X299" s="18">
        <f>(V299+W299)/2</f>
        <v>0.32650000000000023</v>
      </c>
      <c r="Y299" s="52" t="s">
        <v>684</v>
      </c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</row>
    <row r="300" spans="1:87" x14ac:dyDescent="0.25">
      <c r="A300" s="56" t="s">
        <v>413</v>
      </c>
      <c r="B300" s="30">
        <v>39.98070929</v>
      </c>
      <c r="C300" s="30">
        <v>-78.386819399999993</v>
      </c>
      <c r="D300" s="32">
        <v>198</v>
      </c>
      <c r="E300" s="2" t="s">
        <v>711</v>
      </c>
      <c r="F300" s="2" t="s">
        <v>818</v>
      </c>
      <c r="G300" s="2" t="s">
        <v>746</v>
      </c>
      <c r="H300" s="19" t="s">
        <v>255</v>
      </c>
      <c r="I300" s="18">
        <v>-106</v>
      </c>
      <c r="J300" s="32">
        <v>4</v>
      </c>
      <c r="K300" s="19" t="s">
        <v>3</v>
      </c>
      <c r="L300" s="18">
        <v>0</v>
      </c>
      <c r="M300" s="54" t="s">
        <v>751</v>
      </c>
      <c r="N300" s="40" t="s">
        <v>751</v>
      </c>
      <c r="O300" s="40" t="s">
        <v>751</v>
      </c>
      <c r="P300" s="34">
        <v>3.14</v>
      </c>
      <c r="Q300" s="122">
        <v>-106</v>
      </c>
      <c r="R300" s="32">
        <v>124</v>
      </c>
      <c r="S300" s="32">
        <v>145</v>
      </c>
      <c r="T300" s="18">
        <v>4.7692307692307692</v>
      </c>
      <c r="U300" s="18">
        <v>5.5769230769230766</v>
      </c>
      <c r="V300" s="18">
        <v>1.629230769230769</v>
      </c>
      <c r="W300" s="18">
        <v>2.4369230769230765</v>
      </c>
      <c r="X300" s="18">
        <v>2.0330769230769228</v>
      </c>
      <c r="Y300" s="52" t="s">
        <v>684</v>
      </c>
    </row>
    <row r="301" spans="1:87" s="2" customFormat="1" x14ac:dyDescent="0.25">
      <c r="A301" s="56" t="s">
        <v>414</v>
      </c>
      <c r="B301" s="30">
        <v>39.98070929</v>
      </c>
      <c r="C301" s="30">
        <v>-78.386819399999993</v>
      </c>
      <c r="D301" s="32">
        <v>198</v>
      </c>
      <c r="E301" s="2" t="s">
        <v>711</v>
      </c>
      <c r="F301" s="2" t="s">
        <v>819</v>
      </c>
      <c r="G301" s="2" t="s">
        <v>746</v>
      </c>
      <c r="H301" s="39" t="s">
        <v>254</v>
      </c>
      <c r="I301" s="54" t="s">
        <v>751</v>
      </c>
      <c r="J301" s="40" t="s">
        <v>751</v>
      </c>
      <c r="K301" s="40" t="s">
        <v>751</v>
      </c>
      <c r="L301" s="40" t="s">
        <v>751</v>
      </c>
      <c r="M301" s="18">
        <v>200</v>
      </c>
      <c r="N301" s="32">
        <v>2</v>
      </c>
      <c r="O301" s="19" t="s">
        <v>3</v>
      </c>
      <c r="P301" s="34">
        <v>3.14</v>
      </c>
      <c r="Q301" s="121">
        <v>200</v>
      </c>
      <c r="R301" s="32">
        <f>(Q301-20)/25*26</f>
        <v>187.20000000000002</v>
      </c>
      <c r="S301" s="32">
        <f>(Q301-20)/20*26</f>
        <v>234</v>
      </c>
      <c r="T301" s="18">
        <f>(Q301-20)/25</f>
        <v>7.2</v>
      </c>
      <c r="U301" s="18">
        <f>(Q301-20)/20</f>
        <v>9</v>
      </c>
      <c r="V301" s="18">
        <f>T301-P301</f>
        <v>4.0600000000000005</v>
      </c>
      <c r="W301" s="18">
        <f>U301-P301</f>
        <v>5.8599999999999994</v>
      </c>
      <c r="X301" s="18">
        <f>(V301+W301)/2</f>
        <v>4.96</v>
      </c>
      <c r="Y301" s="52" t="s">
        <v>684</v>
      </c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</row>
    <row r="302" spans="1:87" x14ac:dyDescent="0.25">
      <c r="A302" s="16" t="s">
        <v>324</v>
      </c>
      <c r="B302" s="30">
        <v>39.953951400000001</v>
      </c>
      <c r="C302" s="30">
        <v>-78.094427589999995</v>
      </c>
      <c r="D302" s="32">
        <v>208</v>
      </c>
      <c r="E302" s="2" t="s">
        <v>711</v>
      </c>
      <c r="F302" s="2" t="s">
        <v>813</v>
      </c>
      <c r="G302" s="2" t="s">
        <v>746</v>
      </c>
      <c r="H302" s="19" t="s">
        <v>255</v>
      </c>
      <c r="I302" s="18">
        <v>-120.2</v>
      </c>
      <c r="J302" s="32">
        <v>12</v>
      </c>
      <c r="K302" s="19" t="s">
        <v>3</v>
      </c>
      <c r="L302" s="18">
        <v>0</v>
      </c>
      <c r="M302" s="54" t="s">
        <v>751</v>
      </c>
      <c r="N302" s="40" t="s">
        <v>751</v>
      </c>
      <c r="O302" s="40" t="s">
        <v>751</v>
      </c>
      <c r="P302" s="34">
        <v>3.53</v>
      </c>
      <c r="Q302" s="121">
        <v>-120.2</v>
      </c>
      <c r="R302" s="32">
        <v>206</v>
      </c>
      <c r="S302" s="32">
        <v>260</v>
      </c>
      <c r="T302" s="18">
        <v>7.9230769230769234</v>
      </c>
      <c r="U302" s="18">
        <v>10</v>
      </c>
      <c r="V302" s="18">
        <v>4.393076923076924</v>
      </c>
      <c r="W302" s="18">
        <v>6.4700000000000006</v>
      </c>
      <c r="X302" s="18">
        <v>5.4315384615384623</v>
      </c>
      <c r="Y302" s="52" t="s">
        <v>684</v>
      </c>
    </row>
    <row r="303" spans="1:87" x14ac:dyDescent="0.25">
      <c r="A303" s="16" t="s">
        <v>325</v>
      </c>
      <c r="B303" s="30">
        <v>39.956499739999998</v>
      </c>
      <c r="C303" s="30">
        <v>-78.104330079999997</v>
      </c>
      <c r="D303" s="32">
        <v>207</v>
      </c>
      <c r="E303" s="2" t="s">
        <v>711</v>
      </c>
      <c r="F303" s="2" t="s">
        <v>813</v>
      </c>
      <c r="G303" s="2" t="s">
        <v>746</v>
      </c>
      <c r="H303" s="19" t="s">
        <v>255</v>
      </c>
      <c r="I303" s="18">
        <v>-117.9</v>
      </c>
      <c r="J303" s="32">
        <v>4</v>
      </c>
      <c r="K303" s="19" t="s">
        <v>3</v>
      </c>
      <c r="L303" s="18">
        <v>0</v>
      </c>
      <c r="M303" s="54" t="s">
        <v>751</v>
      </c>
      <c r="N303" s="40" t="s">
        <v>751</v>
      </c>
      <c r="O303" s="40" t="s">
        <v>751</v>
      </c>
      <c r="P303" s="34">
        <v>3.53</v>
      </c>
      <c r="Q303" s="121">
        <v>-117.9</v>
      </c>
      <c r="R303" s="32">
        <v>192</v>
      </c>
      <c r="S303" s="32">
        <v>235</v>
      </c>
      <c r="T303" s="18">
        <v>7.384615384615385</v>
      </c>
      <c r="U303" s="18">
        <v>9.0384615384615383</v>
      </c>
      <c r="V303" s="18">
        <v>3.8700000000000006</v>
      </c>
      <c r="W303" s="18">
        <v>5.4700000000000006</v>
      </c>
      <c r="X303" s="18">
        <v>4.6700000000000008</v>
      </c>
      <c r="Y303" s="52" t="s">
        <v>684</v>
      </c>
    </row>
    <row r="304" spans="1:87" x14ac:dyDescent="0.25">
      <c r="A304" s="16" t="s">
        <v>749</v>
      </c>
      <c r="B304" s="30">
        <v>39.760529579999996</v>
      </c>
      <c r="C304" s="30">
        <v>-78.165843519999996</v>
      </c>
      <c r="D304" s="32">
        <v>211</v>
      </c>
      <c r="E304" s="2" t="s">
        <v>711</v>
      </c>
      <c r="F304" s="2" t="s">
        <v>819</v>
      </c>
      <c r="G304" s="2" t="s">
        <v>748</v>
      </c>
      <c r="H304" s="19" t="s">
        <v>254</v>
      </c>
      <c r="I304" s="54" t="s">
        <v>751</v>
      </c>
      <c r="J304" s="40" t="s">
        <v>751</v>
      </c>
      <c r="K304" s="40" t="s">
        <v>751</v>
      </c>
      <c r="L304" s="40" t="s">
        <v>751</v>
      </c>
      <c r="M304" s="18" t="s">
        <v>326</v>
      </c>
      <c r="N304" s="32">
        <v>3</v>
      </c>
      <c r="O304" s="19" t="s">
        <v>5</v>
      </c>
      <c r="P304" s="34">
        <v>3.53</v>
      </c>
      <c r="Q304" s="121">
        <v>132.80000000000001</v>
      </c>
      <c r="R304" s="32">
        <f>(Q304-20)/25*26</f>
        <v>117.31200000000001</v>
      </c>
      <c r="S304" s="32">
        <f>(Q304-20)/20*26</f>
        <v>146.64000000000001</v>
      </c>
      <c r="T304" s="18">
        <f>(Q304-20)/25</f>
        <v>4.5120000000000005</v>
      </c>
      <c r="U304" s="18">
        <f>(Q304-20)/20</f>
        <v>5.6400000000000006</v>
      </c>
      <c r="V304" s="18">
        <f>T304-P304</f>
        <v>0.98200000000000065</v>
      </c>
      <c r="W304" s="18">
        <f>U304-P304</f>
        <v>2.1100000000000008</v>
      </c>
      <c r="X304" s="18">
        <f>(V304+W304)/2</f>
        <v>1.5460000000000007</v>
      </c>
      <c r="Y304" s="52" t="s">
        <v>684</v>
      </c>
    </row>
    <row r="305" spans="1:87" x14ac:dyDescent="0.25">
      <c r="A305" s="16" t="s">
        <v>636</v>
      </c>
      <c r="B305" s="30">
        <v>39.748342999999998</v>
      </c>
      <c r="C305" s="30">
        <v>-78.172590999999997</v>
      </c>
      <c r="D305" s="32">
        <v>210</v>
      </c>
      <c r="E305" s="2" t="s">
        <v>712</v>
      </c>
      <c r="F305" s="2" t="s">
        <v>814</v>
      </c>
      <c r="G305" s="2" t="s">
        <v>747</v>
      </c>
      <c r="H305" s="19" t="s">
        <v>254</v>
      </c>
      <c r="I305" s="54" t="s">
        <v>751</v>
      </c>
      <c r="J305" s="40" t="s">
        <v>751</v>
      </c>
      <c r="K305" s="40" t="s">
        <v>751</v>
      </c>
      <c r="L305" s="40" t="s">
        <v>751</v>
      </c>
      <c r="M305" s="18" t="s">
        <v>637</v>
      </c>
      <c r="N305" s="32">
        <v>5</v>
      </c>
      <c r="O305" s="19" t="s">
        <v>3</v>
      </c>
      <c r="P305" s="34">
        <v>3.65</v>
      </c>
      <c r="Q305" s="121">
        <v>165.1</v>
      </c>
      <c r="R305" s="32">
        <f>(Q305-20)/25*26</f>
        <v>150.904</v>
      </c>
      <c r="S305" s="32">
        <f>(Q305-20)/20*26</f>
        <v>188.63</v>
      </c>
      <c r="T305" s="18">
        <f>(Q305-20)/25</f>
        <v>5.8039999999999994</v>
      </c>
      <c r="U305" s="18">
        <f>(Q305-20)/20</f>
        <v>7.2549999999999999</v>
      </c>
      <c r="V305" s="18">
        <f>T305-P305</f>
        <v>2.1539999999999995</v>
      </c>
      <c r="W305" s="18">
        <f>U305-P305</f>
        <v>3.605</v>
      </c>
      <c r="X305" s="18">
        <f>(V305+W305)/2</f>
        <v>2.8794999999999997</v>
      </c>
      <c r="Y305" s="52" t="s">
        <v>684</v>
      </c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</row>
    <row r="306" spans="1:87" x14ac:dyDescent="0.25">
      <c r="A306" s="16" t="s">
        <v>629</v>
      </c>
      <c r="B306" s="17">
        <v>40.147313930000003</v>
      </c>
      <c r="C306" s="17">
        <v>-78.510426480000007</v>
      </c>
      <c r="D306" s="25">
        <v>193</v>
      </c>
      <c r="E306" s="2" t="s">
        <v>713</v>
      </c>
      <c r="F306" s="2" t="s">
        <v>817</v>
      </c>
      <c r="G306" s="2" t="s">
        <v>747</v>
      </c>
      <c r="H306" s="19" t="s">
        <v>254</v>
      </c>
      <c r="I306" s="54" t="s">
        <v>751</v>
      </c>
      <c r="J306" s="40" t="s">
        <v>751</v>
      </c>
      <c r="K306" s="40" t="s">
        <v>751</v>
      </c>
      <c r="L306" s="40" t="s">
        <v>751</v>
      </c>
      <c r="M306" s="26" t="s">
        <v>630</v>
      </c>
      <c r="N306" s="35">
        <v>4</v>
      </c>
      <c r="O306" s="35" t="s">
        <v>3</v>
      </c>
      <c r="P306" s="24">
        <v>3.29</v>
      </c>
      <c r="Q306" s="120">
        <v>142</v>
      </c>
      <c r="R306" s="32">
        <f>(Q306-20)/25*26</f>
        <v>126.88</v>
      </c>
      <c r="S306" s="32">
        <f>(Q306-20)/20*26</f>
        <v>158.6</v>
      </c>
      <c r="T306" s="18">
        <f>(Q306-20)/25</f>
        <v>4.88</v>
      </c>
      <c r="U306" s="18">
        <f>(Q306-20)/20</f>
        <v>6.1</v>
      </c>
      <c r="V306" s="18">
        <f>T306-P306</f>
        <v>1.5899999999999999</v>
      </c>
      <c r="W306" s="18">
        <f>U306-P306</f>
        <v>2.8099999999999996</v>
      </c>
      <c r="X306" s="18">
        <f>(V306+W306)/2</f>
        <v>2.1999999999999997</v>
      </c>
      <c r="Y306" s="52" t="s">
        <v>684</v>
      </c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</row>
    <row r="307" spans="1:87" x14ac:dyDescent="0.25">
      <c r="A307" s="16" t="s">
        <v>631</v>
      </c>
      <c r="B307" s="17">
        <v>40.147313930000003</v>
      </c>
      <c r="C307" s="17">
        <v>-78.510426480000007</v>
      </c>
      <c r="D307" s="25">
        <v>193</v>
      </c>
      <c r="E307" s="2" t="s">
        <v>713</v>
      </c>
      <c r="F307" s="2" t="s">
        <v>811</v>
      </c>
      <c r="G307" s="2" t="s">
        <v>747</v>
      </c>
      <c r="H307" s="19" t="s">
        <v>254</v>
      </c>
      <c r="I307" s="54" t="s">
        <v>751</v>
      </c>
      <c r="J307" s="40" t="s">
        <v>751</v>
      </c>
      <c r="K307" s="40" t="s">
        <v>751</v>
      </c>
      <c r="L307" s="40" t="s">
        <v>751</v>
      </c>
      <c r="M307" s="26" t="s">
        <v>632</v>
      </c>
      <c r="N307" s="35">
        <v>6</v>
      </c>
      <c r="O307" s="35" t="s">
        <v>3</v>
      </c>
      <c r="P307" s="24">
        <v>3.29</v>
      </c>
      <c r="Q307" s="120">
        <v>133</v>
      </c>
      <c r="R307" s="32">
        <f>(Q307-20)/25*26</f>
        <v>117.51999999999998</v>
      </c>
      <c r="S307" s="32">
        <f>(Q307-20)/20*26</f>
        <v>146.9</v>
      </c>
      <c r="T307" s="18">
        <f>(Q307-20)/25</f>
        <v>4.5199999999999996</v>
      </c>
      <c r="U307" s="18">
        <f>(Q307-20)/20</f>
        <v>5.65</v>
      </c>
      <c r="V307" s="18">
        <f>T307-P307</f>
        <v>1.2299999999999995</v>
      </c>
      <c r="W307" s="18">
        <f>U307-P307</f>
        <v>2.3600000000000003</v>
      </c>
      <c r="X307" s="18">
        <f>(V307+W307)/2</f>
        <v>1.7949999999999999</v>
      </c>
      <c r="Y307" s="52" t="s">
        <v>684</v>
      </c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</row>
    <row r="308" spans="1:87" x14ac:dyDescent="0.25">
      <c r="A308" s="20" t="s">
        <v>699</v>
      </c>
      <c r="B308" s="14">
        <v>40.008398</v>
      </c>
      <c r="C308" s="14">
        <v>-78.380325999999997</v>
      </c>
      <c r="D308" s="43">
        <v>197</v>
      </c>
      <c r="E308" s="2" t="s">
        <v>713</v>
      </c>
      <c r="F308" s="2" t="s">
        <v>817</v>
      </c>
      <c r="G308" s="2" t="s">
        <v>747</v>
      </c>
      <c r="H308" s="47" t="s">
        <v>254</v>
      </c>
      <c r="I308" s="55" t="s">
        <v>751</v>
      </c>
      <c r="J308" s="21" t="s">
        <v>751</v>
      </c>
      <c r="K308" s="21" t="s">
        <v>751</v>
      </c>
      <c r="L308" s="40" t="s">
        <v>751</v>
      </c>
      <c r="M308" s="55" t="s">
        <v>700</v>
      </c>
      <c r="N308" s="21">
        <v>9</v>
      </c>
      <c r="O308" s="21" t="s">
        <v>3</v>
      </c>
      <c r="P308" s="24">
        <v>3.33</v>
      </c>
      <c r="Q308" s="121">
        <v>138</v>
      </c>
      <c r="R308" s="35">
        <v>123</v>
      </c>
      <c r="S308" s="35">
        <v>153</v>
      </c>
      <c r="T308" s="26">
        <v>4.7</v>
      </c>
      <c r="U308" s="26">
        <v>5.9</v>
      </c>
      <c r="V308" s="26">
        <v>1.4</v>
      </c>
      <c r="W308" s="26">
        <v>2.6</v>
      </c>
      <c r="X308" s="26">
        <v>2</v>
      </c>
      <c r="Y308" s="52" t="s">
        <v>684</v>
      </c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</row>
    <row r="309" spans="1:87" x14ac:dyDescent="0.25">
      <c r="A309" s="16" t="s">
        <v>638</v>
      </c>
      <c r="B309" s="30">
        <v>39.754524449999998</v>
      </c>
      <c r="C309" s="30">
        <v>-78.179507650000005</v>
      </c>
      <c r="D309" s="32">
        <v>209</v>
      </c>
      <c r="E309" s="2" t="s">
        <v>713</v>
      </c>
      <c r="F309" s="2" t="s">
        <v>813</v>
      </c>
      <c r="G309" s="2" t="s">
        <v>747</v>
      </c>
      <c r="H309" s="19" t="s">
        <v>254</v>
      </c>
      <c r="I309" s="54" t="s">
        <v>751</v>
      </c>
      <c r="J309" s="40" t="s">
        <v>751</v>
      </c>
      <c r="K309" s="40" t="s">
        <v>751</v>
      </c>
      <c r="L309" s="40" t="s">
        <v>751</v>
      </c>
      <c r="M309" s="18">
        <v>135</v>
      </c>
      <c r="N309" s="32">
        <v>3</v>
      </c>
      <c r="O309" s="19" t="s">
        <v>3</v>
      </c>
      <c r="P309" s="34">
        <v>3.83</v>
      </c>
      <c r="Q309" s="121">
        <v>135</v>
      </c>
      <c r="R309" s="32">
        <f>(Q309-20)/25*26</f>
        <v>119.6</v>
      </c>
      <c r="S309" s="32">
        <f>(Q309-20)/20*26</f>
        <v>149.5</v>
      </c>
      <c r="T309" s="18">
        <f>(Q309-20)/25</f>
        <v>4.5999999999999996</v>
      </c>
      <c r="U309" s="18">
        <f>(Q309-20)/20</f>
        <v>5.75</v>
      </c>
      <c r="V309" s="18">
        <f t="shared" ref="V309:V315" si="70">T309-P309</f>
        <v>0.76999999999999957</v>
      </c>
      <c r="W309" s="18">
        <f t="shared" ref="W309:W315" si="71">U309-P309</f>
        <v>1.92</v>
      </c>
      <c r="X309" s="18">
        <f t="shared" ref="X309:X315" si="72">(V309+W309)/2</f>
        <v>1.3449999999999998</v>
      </c>
      <c r="Y309" s="52" t="s">
        <v>684</v>
      </c>
    </row>
    <row r="310" spans="1:87" x14ac:dyDescent="0.25">
      <c r="A310" s="36" t="s">
        <v>641</v>
      </c>
      <c r="B310" s="30">
        <v>39.999209999999998</v>
      </c>
      <c r="C310" s="30">
        <v>-78.504693000000003</v>
      </c>
      <c r="D310" s="32">
        <v>195</v>
      </c>
      <c r="E310" s="2" t="s">
        <v>713</v>
      </c>
      <c r="F310" s="2" t="s">
        <v>818</v>
      </c>
      <c r="G310" s="2" t="s">
        <v>747</v>
      </c>
      <c r="H310" s="19" t="s">
        <v>254</v>
      </c>
      <c r="I310" s="54" t="s">
        <v>751</v>
      </c>
      <c r="J310" s="40" t="s">
        <v>751</v>
      </c>
      <c r="K310" s="40" t="s">
        <v>751</v>
      </c>
      <c r="L310" s="40" t="s">
        <v>751</v>
      </c>
      <c r="M310" s="18" t="s">
        <v>642</v>
      </c>
      <c r="N310" s="19">
        <v>4</v>
      </c>
      <c r="O310" s="19" t="s">
        <v>3</v>
      </c>
      <c r="P310" s="34">
        <v>3.29</v>
      </c>
      <c r="Q310" s="121">
        <v>113.1</v>
      </c>
      <c r="R310" s="32">
        <f>(Q310-20)/25*26</f>
        <v>96.823999999999998</v>
      </c>
      <c r="S310" s="32">
        <f>(Q310-20)/20*26</f>
        <v>121.02999999999999</v>
      </c>
      <c r="T310" s="18">
        <f>(Q310-20)/25</f>
        <v>3.7239999999999998</v>
      </c>
      <c r="U310" s="18">
        <f>(Q310-20)/20</f>
        <v>4.6549999999999994</v>
      </c>
      <c r="V310" s="18">
        <f t="shared" si="70"/>
        <v>0.43399999999999972</v>
      </c>
      <c r="W310" s="18">
        <f t="shared" si="71"/>
        <v>1.3649999999999993</v>
      </c>
      <c r="X310" s="18">
        <f t="shared" si="72"/>
        <v>0.89949999999999952</v>
      </c>
      <c r="Y310" s="52" t="s">
        <v>684</v>
      </c>
    </row>
    <row r="311" spans="1:87" x14ac:dyDescent="0.25">
      <c r="A311" s="36" t="s">
        <v>643</v>
      </c>
      <c r="B311" s="30">
        <v>39.999209999999998</v>
      </c>
      <c r="C311" s="30">
        <v>-78.504693000000003</v>
      </c>
      <c r="D311" s="32">
        <v>195</v>
      </c>
      <c r="E311" s="2" t="s">
        <v>713</v>
      </c>
      <c r="F311" s="2" t="s">
        <v>818</v>
      </c>
      <c r="G311" s="2" t="s">
        <v>747</v>
      </c>
      <c r="H311" s="19" t="s">
        <v>254</v>
      </c>
      <c r="I311" s="54" t="s">
        <v>751</v>
      </c>
      <c r="J311" s="40" t="s">
        <v>751</v>
      </c>
      <c r="K311" s="40" t="s">
        <v>751</v>
      </c>
      <c r="L311" s="40" t="s">
        <v>751</v>
      </c>
      <c r="M311" s="18">
        <v>138</v>
      </c>
      <c r="N311" s="19">
        <v>3</v>
      </c>
      <c r="O311" s="19" t="s">
        <v>3</v>
      </c>
      <c r="P311" s="34">
        <v>3.29</v>
      </c>
      <c r="Q311" s="121">
        <v>138</v>
      </c>
      <c r="R311" s="32">
        <f>(Q311-20)/25*26</f>
        <v>122.72</v>
      </c>
      <c r="S311" s="32">
        <f>(Q311-20)/20*26</f>
        <v>153.4</v>
      </c>
      <c r="T311" s="18">
        <f>(Q311-20)/25</f>
        <v>4.72</v>
      </c>
      <c r="U311" s="18">
        <f>(Q311-20)/20</f>
        <v>5.9</v>
      </c>
      <c r="V311" s="18">
        <f t="shared" si="70"/>
        <v>1.4299999999999997</v>
      </c>
      <c r="W311" s="18">
        <f t="shared" si="71"/>
        <v>2.6100000000000003</v>
      </c>
      <c r="X311" s="18">
        <f t="shared" si="72"/>
        <v>2.02</v>
      </c>
      <c r="Y311" s="52" t="s">
        <v>684</v>
      </c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</row>
    <row r="312" spans="1:87" x14ac:dyDescent="0.25">
      <c r="A312" s="16" t="s">
        <v>785</v>
      </c>
      <c r="B312" s="17">
        <v>39.866300000000003</v>
      </c>
      <c r="C312" s="17">
        <v>-78.035899999999998</v>
      </c>
      <c r="D312" s="25">
        <v>214</v>
      </c>
      <c r="E312" s="2" t="s">
        <v>718</v>
      </c>
      <c r="F312" s="2" t="s">
        <v>691</v>
      </c>
      <c r="G312" s="2" t="s">
        <v>746</v>
      </c>
      <c r="H312" s="19" t="s">
        <v>254</v>
      </c>
      <c r="I312" s="54" t="s">
        <v>751</v>
      </c>
      <c r="J312" s="40" t="s">
        <v>751</v>
      </c>
      <c r="K312" s="40" t="s">
        <v>751</v>
      </c>
      <c r="L312" s="40" t="s">
        <v>751</v>
      </c>
      <c r="M312" s="26" t="s">
        <v>652</v>
      </c>
      <c r="N312" s="35">
        <v>15</v>
      </c>
      <c r="O312" s="35" t="s">
        <v>5</v>
      </c>
      <c r="P312" s="24">
        <v>3.53</v>
      </c>
      <c r="Q312" s="121">
        <v>212</v>
      </c>
      <c r="R312" s="32">
        <f>(Q312-20)/25*26</f>
        <v>199.68</v>
      </c>
      <c r="S312" s="32">
        <f>(Q312-20)/20*26</f>
        <v>249.6</v>
      </c>
      <c r="T312" s="18">
        <f>(Q312-20)/25</f>
        <v>7.68</v>
      </c>
      <c r="U312" s="18">
        <f>(Q312-20)/20</f>
        <v>9.6</v>
      </c>
      <c r="V312" s="18">
        <f t="shared" si="70"/>
        <v>4.1500000000000004</v>
      </c>
      <c r="W312" s="18">
        <f t="shared" si="71"/>
        <v>6.07</v>
      </c>
      <c r="X312" s="18">
        <f t="shared" si="72"/>
        <v>5.1100000000000003</v>
      </c>
      <c r="Y312" s="19" t="s">
        <v>689</v>
      </c>
    </row>
    <row r="313" spans="1:87" x14ac:dyDescent="0.25">
      <c r="A313" s="16" t="s">
        <v>649</v>
      </c>
      <c r="B313" s="17">
        <v>39.869269889999998</v>
      </c>
      <c r="C313" s="17">
        <v>-77.956634550000004</v>
      </c>
      <c r="D313" s="25">
        <v>215</v>
      </c>
      <c r="E313" s="2" t="s">
        <v>718</v>
      </c>
      <c r="F313" s="2" t="s">
        <v>812</v>
      </c>
      <c r="G313" s="2" t="s">
        <v>746</v>
      </c>
      <c r="H313" s="19" t="s">
        <v>254</v>
      </c>
      <c r="I313" s="54" t="s">
        <v>751</v>
      </c>
      <c r="J313" s="40" t="s">
        <v>751</v>
      </c>
      <c r="K313" s="40" t="s">
        <v>751</v>
      </c>
      <c r="L313" s="40" t="s">
        <v>751</v>
      </c>
      <c r="M313" s="26">
        <v>173.6</v>
      </c>
      <c r="N313" s="25">
        <v>6</v>
      </c>
      <c r="O313" s="35" t="s">
        <v>5</v>
      </c>
      <c r="P313" s="24">
        <v>4.79</v>
      </c>
      <c r="Q313" s="121">
        <v>173.6</v>
      </c>
      <c r="R313" s="32">
        <f>(Q313-20)/25*26</f>
        <v>159.744</v>
      </c>
      <c r="S313" s="32">
        <f>(Q313-20)/20*26</f>
        <v>199.68</v>
      </c>
      <c r="T313" s="18">
        <f>(Q313-20)/25</f>
        <v>6.1440000000000001</v>
      </c>
      <c r="U313" s="18">
        <f>(Q313-20)/20</f>
        <v>7.68</v>
      </c>
      <c r="V313" s="18">
        <f t="shared" si="70"/>
        <v>1.3540000000000001</v>
      </c>
      <c r="W313" s="18">
        <f t="shared" si="71"/>
        <v>2.8899999999999997</v>
      </c>
      <c r="X313" s="18">
        <f t="shared" si="72"/>
        <v>2.1219999999999999</v>
      </c>
      <c r="Y313" s="52" t="s">
        <v>684</v>
      </c>
    </row>
    <row r="314" spans="1:87" x14ac:dyDescent="0.25">
      <c r="A314" s="16" t="s">
        <v>576</v>
      </c>
      <c r="B314" s="30">
        <v>39.938991209999998</v>
      </c>
      <c r="C314" s="30">
        <v>-78.637476820000003</v>
      </c>
      <c r="D314" s="32">
        <v>194</v>
      </c>
      <c r="E314" s="2" t="s">
        <v>719</v>
      </c>
      <c r="F314" s="2" t="s">
        <v>819</v>
      </c>
      <c r="G314" s="2" t="s">
        <v>746</v>
      </c>
      <c r="H314" s="19" t="s">
        <v>255</v>
      </c>
      <c r="I314" s="18">
        <v>-98.8</v>
      </c>
      <c r="J314" s="32">
        <v>8</v>
      </c>
      <c r="K314" s="19" t="s">
        <v>5</v>
      </c>
      <c r="L314" s="18">
        <v>0</v>
      </c>
      <c r="M314" s="54" t="s">
        <v>751</v>
      </c>
      <c r="N314" s="40" t="s">
        <v>751</v>
      </c>
      <c r="O314" s="40" t="s">
        <v>751</v>
      </c>
      <c r="P314" s="34">
        <v>4.47</v>
      </c>
      <c r="Q314" s="121">
        <v>-98.8</v>
      </c>
      <c r="R314" s="32">
        <v>84</v>
      </c>
      <c r="S314" s="32">
        <v>97</v>
      </c>
      <c r="T314" s="18">
        <f>R314/26</f>
        <v>3.2307692307692308</v>
      </c>
      <c r="U314" s="18">
        <f>S314/26</f>
        <v>3.7307692307692308</v>
      </c>
      <c r="V314" s="18">
        <f t="shared" si="70"/>
        <v>-1.2392307692307689</v>
      </c>
      <c r="W314" s="18">
        <f t="shared" si="71"/>
        <v>-0.73923076923076891</v>
      </c>
      <c r="X314" s="18">
        <f t="shared" si="72"/>
        <v>-0.98923076923076891</v>
      </c>
      <c r="Y314" s="52" t="s">
        <v>684</v>
      </c>
    </row>
    <row r="315" spans="1:87" x14ac:dyDescent="0.25">
      <c r="A315" s="36" t="s">
        <v>577</v>
      </c>
      <c r="B315" s="30">
        <v>40.011037479999999</v>
      </c>
      <c r="C315" s="30">
        <v>-78.399631799999995</v>
      </c>
      <c r="D315" s="32">
        <v>196</v>
      </c>
      <c r="E315" s="2" t="s">
        <v>719</v>
      </c>
      <c r="F315" s="2" t="s">
        <v>819</v>
      </c>
      <c r="G315" s="2" t="s">
        <v>746</v>
      </c>
      <c r="H315" s="19" t="s">
        <v>254</v>
      </c>
      <c r="I315" s="54" t="s">
        <v>751</v>
      </c>
      <c r="J315" s="40" t="s">
        <v>751</v>
      </c>
      <c r="K315" s="40" t="s">
        <v>751</v>
      </c>
      <c r="L315" s="40" t="s">
        <v>751</v>
      </c>
      <c r="M315" s="18" t="s">
        <v>578</v>
      </c>
      <c r="N315" s="32">
        <v>2</v>
      </c>
      <c r="O315" s="19" t="s">
        <v>3</v>
      </c>
      <c r="P315" s="34">
        <v>4.7300000000000004</v>
      </c>
      <c r="Q315" s="121">
        <v>202</v>
      </c>
      <c r="R315" s="32">
        <f>(Q315-20)/25*26</f>
        <v>189.28</v>
      </c>
      <c r="S315" s="32">
        <f>(Q315-20)/20*26</f>
        <v>236.6</v>
      </c>
      <c r="T315" s="18">
        <f>(Q315-20)/25</f>
        <v>7.28</v>
      </c>
      <c r="U315" s="18">
        <f>(Q315-20)/20</f>
        <v>9.1</v>
      </c>
      <c r="V315" s="18">
        <f t="shared" si="70"/>
        <v>2.5499999999999998</v>
      </c>
      <c r="W315" s="18">
        <f t="shared" si="71"/>
        <v>4.3699999999999992</v>
      </c>
      <c r="X315" s="18">
        <f t="shared" si="72"/>
        <v>3.4599999999999995</v>
      </c>
      <c r="Y315" s="52" t="s">
        <v>684</v>
      </c>
    </row>
    <row r="316" spans="1:87" s="1" customFormat="1" x14ac:dyDescent="0.25">
      <c r="A316" s="16"/>
      <c r="B316" s="30"/>
      <c r="C316" s="30"/>
      <c r="D316" s="32"/>
      <c r="E316" s="2"/>
      <c r="F316" s="2"/>
      <c r="G316" s="2"/>
      <c r="H316" s="19"/>
      <c r="I316" s="54"/>
      <c r="J316" s="40"/>
      <c r="K316" s="40"/>
      <c r="L316" s="40"/>
      <c r="M316" s="18"/>
      <c r="N316" s="32"/>
      <c r="O316" s="19"/>
      <c r="P316" s="68"/>
      <c r="Q316" s="18"/>
      <c r="R316" s="32"/>
      <c r="S316" s="32"/>
      <c r="T316" s="18"/>
      <c r="U316" s="18"/>
      <c r="V316" s="18"/>
      <c r="W316" s="18"/>
      <c r="X316" s="18"/>
      <c r="Y316" s="52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</row>
    <row r="317" spans="1:87" s="8" customFormat="1" ht="17.100000000000001" customHeight="1" x14ac:dyDescent="0.25">
      <c r="A317" s="51" t="s">
        <v>737</v>
      </c>
      <c r="D317" s="42"/>
      <c r="E317" s="46"/>
      <c r="F317" s="46"/>
      <c r="G317" s="46"/>
      <c r="H317" s="9"/>
      <c r="I317" s="123"/>
      <c r="J317" s="124"/>
      <c r="K317" s="13"/>
      <c r="L317" s="13"/>
      <c r="M317" s="123"/>
      <c r="N317" s="124"/>
      <c r="O317" s="13"/>
      <c r="P317" s="12"/>
      <c r="R317" s="13"/>
      <c r="S317" s="13"/>
      <c r="T317" s="13"/>
      <c r="U317" s="13"/>
      <c r="V317" s="13"/>
      <c r="W317" s="13"/>
      <c r="X317" s="13"/>
    </row>
    <row r="318" spans="1:87" s="2" customFormat="1" x14ac:dyDescent="0.25">
      <c r="A318" s="56" t="s">
        <v>788</v>
      </c>
      <c r="B318" s="30">
        <v>39.719900000000003</v>
      </c>
      <c r="C318" s="30">
        <v>-78.284300000000002</v>
      </c>
      <c r="D318" s="32">
        <v>229</v>
      </c>
      <c r="E318" s="2" t="s">
        <v>707</v>
      </c>
      <c r="F318" s="2" t="s">
        <v>691</v>
      </c>
      <c r="G318" s="2" t="s">
        <v>746</v>
      </c>
      <c r="H318" s="19" t="s">
        <v>255</v>
      </c>
      <c r="I318" s="55">
        <v>-107.5</v>
      </c>
      <c r="J318" s="21">
        <v>68</v>
      </c>
      <c r="K318" s="21" t="s">
        <v>3</v>
      </c>
      <c r="L318" s="22">
        <v>2</v>
      </c>
      <c r="M318" s="54" t="s">
        <v>751</v>
      </c>
      <c r="N318" s="40" t="s">
        <v>751</v>
      </c>
      <c r="O318" s="40" t="s">
        <v>751</v>
      </c>
      <c r="P318" s="34">
        <v>0.6</v>
      </c>
      <c r="Q318" s="18">
        <v>-107.5</v>
      </c>
      <c r="R318" s="32">
        <v>139</v>
      </c>
      <c r="S318" s="32">
        <v>166</v>
      </c>
      <c r="T318" s="18">
        <v>5.3</v>
      </c>
      <c r="U318" s="18">
        <v>6.4</v>
      </c>
      <c r="V318" s="18">
        <v>4.7</v>
      </c>
      <c r="W318" s="18">
        <v>5.8</v>
      </c>
      <c r="X318" s="18">
        <f>(V318+W318)/2</f>
        <v>5.25</v>
      </c>
      <c r="Y318" s="52" t="s">
        <v>686</v>
      </c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</row>
    <row r="319" spans="1:87" s="28" customFormat="1" ht="18.95" customHeight="1" x14ac:dyDescent="0.25">
      <c r="A319" s="56" t="s">
        <v>787</v>
      </c>
      <c r="B319" s="30">
        <v>39.69088</v>
      </c>
      <c r="C319" s="30">
        <v>-78.298730000000006</v>
      </c>
      <c r="D319" s="32">
        <v>228</v>
      </c>
      <c r="E319" s="2" t="s">
        <v>707</v>
      </c>
      <c r="F319" s="2" t="s">
        <v>691</v>
      </c>
      <c r="G319" s="2" t="s">
        <v>746</v>
      </c>
      <c r="H319" s="19" t="s">
        <v>255</v>
      </c>
      <c r="I319" s="18">
        <v>-116.8</v>
      </c>
      <c r="J319" s="40">
        <v>21</v>
      </c>
      <c r="K319" s="40" t="s">
        <v>3</v>
      </c>
      <c r="L319" s="22">
        <v>2</v>
      </c>
      <c r="M319" s="55" t="s">
        <v>751</v>
      </c>
      <c r="N319" s="21" t="s">
        <v>751</v>
      </c>
      <c r="O319" s="21" t="s">
        <v>751</v>
      </c>
      <c r="P319" s="34">
        <v>0.6</v>
      </c>
      <c r="Q319" s="53">
        <v>-116.8</v>
      </c>
      <c r="R319" s="32">
        <v>181</v>
      </c>
      <c r="S319" s="32">
        <v>224</v>
      </c>
      <c r="T319" s="18">
        <v>6.2692307692307692</v>
      </c>
      <c r="U319" s="18">
        <v>7.6538461538461542</v>
      </c>
      <c r="V319" s="18">
        <v>5.7</v>
      </c>
      <c r="W319" s="18">
        <v>7.1000000000000005</v>
      </c>
      <c r="X319" s="18">
        <v>6.4</v>
      </c>
      <c r="Y319" s="52" t="s">
        <v>686</v>
      </c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</row>
    <row r="320" spans="1:87" x14ac:dyDescent="0.25">
      <c r="A320" s="56" t="s">
        <v>358</v>
      </c>
      <c r="B320" s="30">
        <v>39.689199119999998</v>
      </c>
      <c r="C320" s="30">
        <v>-78.300057890000005</v>
      </c>
      <c r="D320" s="32">
        <v>364</v>
      </c>
      <c r="E320" s="2" t="s">
        <v>707</v>
      </c>
      <c r="F320" s="2" t="s">
        <v>810</v>
      </c>
      <c r="G320" s="2" t="s">
        <v>746</v>
      </c>
      <c r="H320" s="19" t="s">
        <v>254</v>
      </c>
      <c r="I320" s="55" t="s">
        <v>751</v>
      </c>
      <c r="J320" s="21" t="s">
        <v>751</v>
      </c>
      <c r="K320" s="21" t="s">
        <v>751</v>
      </c>
      <c r="L320" s="21" t="s">
        <v>751</v>
      </c>
      <c r="M320" s="18">
        <v>193.5</v>
      </c>
      <c r="N320" s="19">
        <v>8</v>
      </c>
      <c r="O320" s="19" t="s">
        <v>4</v>
      </c>
      <c r="P320" s="34">
        <v>0.56999999999999995</v>
      </c>
      <c r="Q320" s="18">
        <v>193.5</v>
      </c>
      <c r="R320" s="32">
        <f>(Q320-20)/25*26</f>
        <v>180.44</v>
      </c>
      <c r="S320" s="32">
        <f>(Q320-20)/20*26</f>
        <v>225.55</v>
      </c>
      <c r="T320" s="18">
        <f>(Q320-20)/25</f>
        <v>6.94</v>
      </c>
      <c r="U320" s="18">
        <f>(Q320-20)/20</f>
        <v>8.6750000000000007</v>
      </c>
      <c r="V320" s="18">
        <f>T320-P320</f>
        <v>6.37</v>
      </c>
      <c r="W320" s="18">
        <f>U320-P320</f>
        <v>8.1050000000000004</v>
      </c>
      <c r="X320" s="18">
        <f>(V320+W320)/2</f>
        <v>7.2375000000000007</v>
      </c>
      <c r="Y320" s="52" t="s">
        <v>684</v>
      </c>
    </row>
    <row r="321" spans="1:87" x14ac:dyDescent="0.25">
      <c r="A321" s="16" t="s">
        <v>786</v>
      </c>
      <c r="B321" s="30">
        <v>39.622458000000002</v>
      </c>
      <c r="C321" s="30">
        <v>-78.091121999999999</v>
      </c>
      <c r="D321" s="32">
        <v>233</v>
      </c>
      <c r="E321" s="2" t="s">
        <v>707</v>
      </c>
      <c r="F321" s="2" t="s">
        <v>691</v>
      </c>
      <c r="G321" s="2" t="s">
        <v>746</v>
      </c>
      <c r="H321" s="19" t="s">
        <v>255</v>
      </c>
      <c r="I321" s="18">
        <v>-117</v>
      </c>
      <c r="J321" s="32">
        <v>21</v>
      </c>
      <c r="K321" s="19" t="s">
        <v>3</v>
      </c>
      <c r="L321" s="22">
        <v>2</v>
      </c>
      <c r="M321" s="54" t="s">
        <v>751</v>
      </c>
      <c r="N321" s="40" t="s">
        <v>751</v>
      </c>
      <c r="O321" s="40" t="s">
        <v>751</v>
      </c>
      <c r="P321" s="34">
        <v>0.61</v>
      </c>
      <c r="Q321" s="18">
        <v>-117</v>
      </c>
      <c r="R321" s="32">
        <v>188</v>
      </c>
      <c r="S321" s="32">
        <v>232</v>
      </c>
      <c r="T321" s="18">
        <v>7</v>
      </c>
      <c r="U321" s="18">
        <v>8.9</v>
      </c>
      <c r="V321" s="18">
        <v>6.4</v>
      </c>
      <c r="W321" s="18">
        <v>8.3000000000000007</v>
      </c>
      <c r="X321" s="18">
        <v>7.3</v>
      </c>
      <c r="Y321" s="52" t="s">
        <v>687</v>
      </c>
    </row>
    <row r="322" spans="1:87" ht="15.95" customHeight="1" x14ac:dyDescent="0.25">
      <c r="A322" s="72" t="s">
        <v>789</v>
      </c>
      <c r="B322" s="73">
        <v>39.503599999999999</v>
      </c>
      <c r="C322" s="73">
        <v>-78.142700000000005</v>
      </c>
      <c r="D322" s="43">
        <v>235</v>
      </c>
      <c r="E322" s="2" t="s">
        <v>707</v>
      </c>
      <c r="F322" s="2" t="s">
        <v>691</v>
      </c>
      <c r="G322" s="2" t="s">
        <v>746</v>
      </c>
      <c r="H322" s="47" t="s">
        <v>255</v>
      </c>
      <c r="I322" s="55">
        <v>-103</v>
      </c>
      <c r="J322" s="21">
        <v>21</v>
      </c>
      <c r="K322" s="21" t="s">
        <v>3</v>
      </c>
      <c r="L322" s="22">
        <v>2</v>
      </c>
      <c r="M322" s="55" t="s">
        <v>751</v>
      </c>
      <c r="N322" s="21" t="s">
        <v>751</v>
      </c>
      <c r="O322" s="21" t="s">
        <v>751</v>
      </c>
      <c r="P322" s="24">
        <v>0.61</v>
      </c>
      <c r="Q322" s="18">
        <v>-103</v>
      </c>
      <c r="R322" s="25">
        <v>118</v>
      </c>
      <c r="S322" s="25">
        <v>140</v>
      </c>
      <c r="T322" s="26">
        <v>4.5</v>
      </c>
      <c r="U322" s="26">
        <v>5.4</v>
      </c>
      <c r="V322" s="26">
        <v>3.9</v>
      </c>
      <c r="W322" s="26">
        <v>4.8</v>
      </c>
      <c r="X322" s="26">
        <v>4.3</v>
      </c>
      <c r="Y322" s="74"/>
    </row>
    <row r="323" spans="1:87" x14ac:dyDescent="0.25">
      <c r="A323" s="72" t="s">
        <v>790</v>
      </c>
      <c r="B323" s="73">
        <v>39.503999999999998</v>
      </c>
      <c r="C323" s="73">
        <v>-78.150300000000001</v>
      </c>
      <c r="D323" s="43">
        <v>234</v>
      </c>
      <c r="E323" s="2" t="s">
        <v>707</v>
      </c>
      <c r="F323" s="2" t="s">
        <v>691</v>
      </c>
      <c r="G323" s="2" t="s">
        <v>746</v>
      </c>
      <c r="H323" s="47" t="s">
        <v>255</v>
      </c>
      <c r="I323" s="55">
        <v>-107</v>
      </c>
      <c r="J323" s="21">
        <v>22</v>
      </c>
      <c r="K323" s="21" t="s">
        <v>3</v>
      </c>
      <c r="L323" s="22">
        <v>2</v>
      </c>
      <c r="M323" s="55" t="s">
        <v>751</v>
      </c>
      <c r="N323" s="21" t="s">
        <v>751</v>
      </c>
      <c r="O323" s="21" t="s">
        <v>751</v>
      </c>
      <c r="P323" s="24">
        <v>0.61</v>
      </c>
      <c r="Q323" s="18">
        <v>-107</v>
      </c>
      <c r="R323" s="25">
        <v>138</v>
      </c>
      <c r="S323" s="25">
        <v>163</v>
      </c>
      <c r="T323" s="26">
        <v>5.3</v>
      </c>
      <c r="U323" s="26">
        <v>6.3</v>
      </c>
      <c r="V323" s="26">
        <v>4.7</v>
      </c>
      <c r="W323" s="26">
        <v>5.7</v>
      </c>
      <c r="X323" s="26">
        <v>5.2</v>
      </c>
      <c r="Y323" s="74"/>
    </row>
    <row r="324" spans="1:87" ht="20.100000000000001" customHeight="1" x14ac:dyDescent="0.25">
      <c r="A324" s="16" t="s">
        <v>361</v>
      </c>
      <c r="B324" s="17">
        <v>39.795093719999997</v>
      </c>
      <c r="C324" s="17">
        <v>-78.312933909999998</v>
      </c>
      <c r="D324" s="25">
        <v>229</v>
      </c>
      <c r="E324" s="3" t="s">
        <v>708</v>
      </c>
      <c r="F324" s="3" t="s">
        <v>811</v>
      </c>
      <c r="G324" s="2" t="s">
        <v>746</v>
      </c>
      <c r="H324" s="39" t="s">
        <v>254</v>
      </c>
      <c r="I324" s="21" t="s">
        <v>751</v>
      </c>
      <c r="J324" s="21" t="s">
        <v>751</v>
      </c>
      <c r="K324" s="21" t="s">
        <v>751</v>
      </c>
      <c r="L324" s="21" t="s">
        <v>751</v>
      </c>
      <c r="M324" s="26">
        <v>155.1</v>
      </c>
      <c r="N324" s="35">
        <v>5</v>
      </c>
      <c r="O324" s="35" t="s">
        <v>5</v>
      </c>
      <c r="P324" s="24">
        <v>0.85</v>
      </c>
      <c r="Q324" s="26">
        <v>155.1</v>
      </c>
      <c r="R324" s="32">
        <f>(Q324-20)/25*26</f>
        <v>140.50399999999999</v>
      </c>
      <c r="S324" s="32">
        <f>(Q324-20)/20*26</f>
        <v>175.63</v>
      </c>
      <c r="T324" s="18">
        <f>(Q324-20)/25</f>
        <v>5.4039999999999999</v>
      </c>
      <c r="U324" s="18">
        <f>(Q324-20)/20</f>
        <v>6.7549999999999999</v>
      </c>
      <c r="V324" s="18">
        <f>T324-P324</f>
        <v>4.5540000000000003</v>
      </c>
      <c r="W324" s="18">
        <f>U324-P324</f>
        <v>5.9050000000000002</v>
      </c>
      <c r="X324" s="18">
        <f>(V324+W324)/2</f>
        <v>5.2294999999999998</v>
      </c>
      <c r="Y324" s="52" t="s">
        <v>684</v>
      </c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</row>
    <row r="325" spans="1:87" s="2" customFormat="1" ht="20.100000000000001" customHeight="1" x14ac:dyDescent="0.25">
      <c r="A325" s="16" t="s">
        <v>703</v>
      </c>
      <c r="B325" s="17">
        <v>39.795093719999997</v>
      </c>
      <c r="C325" s="17">
        <v>-78.312933909999998</v>
      </c>
      <c r="D325" s="25">
        <v>229</v>
      </c>
      <c r="E325" s="3" t="s">
        <v>708</v>
      </c>
      <c r="F325" s="3" t="s">
        <v>819</v>
      </c>
      <c r="G325" s="2" t="s">
        <v>746</v>
      </c>
      <c r="H325" s="39" t="s">
        <v>254</v>
      </c>
      <c r="I325" s="21" t="s">
        <v>751</v>
      </c>
      <c r="J325" s="21" t="s">
        <v>751</v>
      </c>
      <c r="K325" s="21" t="s">
        <v>751</v>
      </c>
      <c r="L325" s="21" t="s">
        <v>751</v>
      </c>
      <c r="M325" s="26">
        <v>145.80000000000001</v>
      </c>
      <c r="N325" s="35">
        <v>4</v>
      </c>
      <c r="O325" s="35" t="s">
        <v>4</v>
      </c>
      <c r="P325" s="24">
        <v>0.85</v>
      </c>
      <c r="Q325" s="26">
        <v>145.80000000000001</v>
      </c>
      <c r="R325" s="32">
        <v>131</v>
      </c>
      <c r="S325" s="32">
        <v>164</v>
      </c>
      <c r="T325" s="18">
        <v>5</v>
      </c>
      <c r="U325" s="18">
        <v>6.3</v>
      </c>
      <c r="V325" s="18">
        <v>4.2</v>
      </c>
      <c r="W325" s="18">
        <v>5.4</v>
      </c>
      <c r="X325" s="18">
        <v>4.8</v>
      </c>
      <c r="Y325" s="52" t="s">
        <v>684</v>
      </c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</row>
    <row r="326" spans="1:87" s="2" customFormat="1" x14ac:dyDescent="0.25">
      <c r="A326" s="16" t="s">
        <v>362</v>
      </c>
      <c r="B326" s="17">
        <v>39.80885722</v>
      </c>
      <c r="C326" s="17">
        <v>-78.337162520000007</v>
      </c>
      <c r="D326" s="25">
        <v>224</v>
      </c>
      <c r="E326" s="3" t="s">
        <v>708</v>
      </c>
      <c r="F326" s="3" t="s">
        <v>811</v>
      </c>
      <c r="G326" s="2" t="s">
        <v>746</v>
      </c>
      <c r="H326" s="39" t="s">
        <v>254</v>
      </c>
      <c r="I326" s="21" t="s">
        <v>751</v>
      </c>
      <c r="J326" s="21" t="s">
        <v>751</v>
      </c>
      <c r="K326" s="21" t="s">
        <v>751</v>
      </c>
      <c r="L326" s="21" t="s">
        <v>751</v>
      </c>
      <c r="M326" s="26">
        <v>132.69999999999999</v>
      </c>
      <c r="N326" s="35">
        <v>3</v>
      </c>
      <c r="O326" s="35" t="s">
        <v>4</v>
      </c>
      <c r="P326" s="24">
        <v>2.17</v>
      </c>
      <c r="Q326" s="26">
        <v>132.69999999999999</v>
      </c>
      <c r="R326" s="32">
        <f t="shared" ref="R326:R340" si="73">(Q326-20)/25*26</f>
        <v>117.20799999999997</v>
      </c>
      <c r="S326" s="32">
        <f t="shared" ref="S326:S340" si="74">(Q326-20)/20*26</f>
        <v>146.51</v>
      </c>
      <c r="T326" s="18">
        <f t="shared" ref="T326:T340" si="75">(Q326-20)/25</f>
        <v>4.5079999999999991</v>
      </c>
      <c r="U326" s="18">
        <f t="shared" ref="U326:U340" si="76">(Q326-20)/20</f>
        <v>5.6349999999999998</v>
      </c>
      <c r="V326" s="18">
        <f t="shared" ref="V326:V340" si="77">T326-P326</f>
        <v>2.3379999999999992</v>
      </c>
      <c r="W326" s="18">
        <f t="shared" ref="W326:W340" si="78">U326-P326</f>
        <v>3.4649999999999999</v>
      </c>
      <c r="X326" s="18">
        <f t="shared" ref="X326:X340" si="79">(V326+W326)/2</f>
        <v>2.9014999999999995</v>
      </c>
      <c r="Y326" s="52" t="s">
        <v>684</v>
      </c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</row>
    <row r="327" spans="1:87" s="2" customFormat="1" x14ac:dyDescent="0.25">
      <c r="A327" s="16" t="s">
        <v>363</v>
      </c>
      <c r="B327" s="17">
        <v>39.80885722</v>
      </c>
      <c r="C327" s="17">
        <v>-78.337162520000007</v>
      </c>
      <c r="D327" s="25">
        <v>224</v>
      </c>
      <c r="E327" s="3" t="s">
        <v>708</v>
      </c>
      <c r="F327" s="3" t="s">
        <v>812</v>
      </c>
      <c r="G327" s="2" t="s">
        <v>746</v>
      </c>
      <c r="H327" s="39" t="s">
        <v>254</v>
      </c>
      <c r="I327" s="21" t="s">
        <v>751</v>
      </c>
      <c r="J327" s="21" t="s">
        <v>751</v>
      </c>
      <c r="K327" s="21" t="s">
        <v>751</v>
      </c>
      <c r="L327" s="21" t="s">
        <v>751</v>
      </c>
      <c r="M327" s="26">
        <v>136.80000000000001</v>
      </c>
      <c r="N327" s="35">
        <v>5</v>
      </c>
      <c r="O327" s="35" t="s">
        <v>5</v>
      </c>
      <c r="P327" s="24">
        <v>2.17</v>
      </c>
      <c r="Q327" s="26">
        <v>136.80000000000001</v>
      </c>
      <c r="R327" s="32">
        <f t="shared" si="73"/>
        <v>121.47200000000001</v>
      </c>
      <c r="S327" s="32">
        <f t="shared" si="74"/>
        <v>151.84000000000003</v>
      </c>
      <c r="T327" s="18">
        <f t="shared" si="75"/>
        <v>4.6720000000000006</v>
      </c>
      <c r="U327" s="18">
        <f t="shared" si="76"/>
        <v>5.8400000000000007</v>
      </c>
      <c r="V327" s="18">
        <f t="shared" si="77"/>
        <v>2.5020000000000007</v>
      </c>
      <c r="W327" s="18">
        <f t="shared" si="78"/>
        <v>3.6700000000000008</v>
      </c>
      <c r="X327" s="18">
        <f t="shared" si="79"/>
        <v>3.0860000000000007</v>
      </c>
      <c r="Y327" s="52" t="s">
        <v>684</v>
      </c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</row>
    <row r="328" spans="1:87" s="2" customFormat="1" x14ac:dyDescent="0.25">
      <c r="A328" s="16" t="s">
        <v>364</v>
      </c>
      <c r="B328" s="17">
        <v>39.821192930000002</v>
      </c>
      <c r="C328" s="17">
        <v>-78.448956870000004</v>
      </c>
      <c r="D328" s="25">
        <v>222</v>
      </c>
      <c r="E328" s="3" t="s">
        <v>708</v>
      </c>
      <c r="F328" s="3" t="s">
        <v>818</v>
      </c>
      <c r="G328" s="2" t="s">
        <v>746</v>
      </c>
      <c r="H328" s="39" t="s">
        <v>254</v>
      </c>
      <c r="I328" s="21" t="s">
        <v>751</v>
      </c>
      <c r="J328" s="21" t="s">
        <v>751</v>
      </c>
      <c r="K328" s="21" t="s">
        <v>751</v>
      </c>
      <c r="L328" s="21" t="s">
        <v>751</v>
      </c>
      <c r="M328" s="26">
        <v>150.19999999999999</v>
      </c>
      <c r="N328" s="25">
        <v>7</v>
      </c>
      <c r="O328" s="35" t="s">
        <v>3</v>
      </c>
      <c r="P328" s="24">
        <v>1.29</v>
      </c>
      <c r="Q328" s="26">
        <v>150.19999999999999</v>
      </c>
      <c r="R328" s="32">
        <f t="shared" si="73"/>
        <v>135.40799999999999</v>
      </c>
      <c r="S328" s="32">
        <f t="shared" si="74"/>
        <v>169.26</v>
      </c>
      <c r="T328" s="18">
        <f t="shared" si="75"/>
        <v>5.2079999999999993</v>
      </c>
      <c r="U328" s="18">
        <f t="shared" si="76"/>
        <v>6.51</v>
      </c>
      <c r="V328" s="18">
        <f t="shared" si="77"/>
        <v>3.9179999999999993</v>
      </c>
      <c r="W328" s="18">
        <f t="shared" si="78"/>
        <v>5.22</v>
      </c>
      <c r="X328" s="18">
        <f t="shared" si="79"/>
        <v>4.5689999999999991</v>
      </c>
      <c r="Y328" s="52" t="s">
        <v>684</v>
      </c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</row>
    <row r="329" spans="1:87" x14ac:dyDescent="0.25">
      <c r="A329" s="16" t="s">
        <v>316</v>
      </c>
      <c r="B329" s="30">
        <v>39.643237820000003</v>
      </c>
      <c r="C329" s="30">
        <v>-78.095332540000001</v>
      </c>
      <c r="D329" s="32">
        <v>232</v>
      </c>
      <c r="E329" s="3" t="s">
        <v>708</v>
      </c>
      <c r="F329" s="3" t="s">
        <v>813</v>
      </c>
      <c r="G329" s="2" t="s">
        <v>746</v>
      </c>
      <c r="H329" s="19" t="s">
        <v>254</v>
      </c>
      <c r="I329" s="21" t="s">
        <v>751</v>
      </c>
      <c r="J329" s="21" t="s">
        <v>751</v>
      </c>
      <c r="K329" s="21" t="s">
        <v>751</v>
      </c>
      <c r="L329" s="21" t="s">
        <v>751</v>
      </c>
      <c r="M329" s="18">
        <v>107.5</v>
      </c>
      <c r="N329" s="32">
        <v>5</v>
      </c>
      <c r="O329" s="19" t="s">
        <v>5</v>
      </c>
      <c r="P329" s="34">
        <v>2</v>
      </c>
      <c r="Q329" s="18">
        <v>107.5</v>
      </c>
      <c r="R329" s="32">
        <f t="shared" si="73"/>
        <v>91</v>
      </c>
      <c r="S329" s="32">
        <f t="shared" si="74"/>
        <v>113.75</v>
      </c>
      <c r="T329" s="18">
        <f t="shared" si="75"/>
        <v>3.5</v>
      </c>
      <c r="U329" s="18">
        <f t="shared" si="76"/>
        <v>4.375</v>
      </c>
      <c r="V329" s="18">
        <f t="shared" si="77"/>
        <v>1.5</v>
      </c>
      <c r="W329" s="18">
        <f t="shared" si="78"/>
        <v>2.375</v>
      </c>
      <c r="X329" s="18">
        <f t="shared" si="79"/>
        <v>1.9375</v>
      </c>
      <c r="Y329" s="52" t="s">
        <v>684</v>
      </c>
    </row>
    <row r="330" spans="1:87" x14ac:dyDescent="0.25">
      <c r="A330" s="16" t="s">
        <v>379</v>
      </c>
      <c r="B330" s="17">
        <v>39.522500000000001</v>
      </c>
      <c r="C330" s="17">
        <v>-78.444722220000003</v>
      </c>
      <c r="D330" s="25">
        <v>227</v>
      </c>
      <c r="E330" s="3" t="s">
        <v>708</v>
      </c>
      <c r="F330" s="3" t="s">
        <v>810</v>
      </c>
      <c r="G330" s="2" t="s">
        <v>746</v>
      </c>
      <c r="H330" s="39" t="s">
        <v>254</v>
      </c>
      <c r="I330" s="21" t="s">
        <v>751</v>
      </c>
      <c r="J330" s="21" t="s">
        <v>751</v>
      </c>
      <c r="K330" s="21" t="s">
        <v>751</v>
      </c>
      <c r="L330" s="21" t="s">
        <v>751</v>
      </c>
      <c r="M330" s="26" t="s">
        <v>380</v>
      </c>
      <c r="N330" s="25">
        <v>4</v>
      </c>
      <c r="O330" s="35" t="s">
        <v>3</v>
      </c>
      <c r="P330" s="24">
        <v>1.19</v>
      </c>
      <c r="Q330" s="26">
        <v>128</v>
      </c>
      <c r="R330" s="32">
        <f t="shared" si="73"/>
        <v>112.32000000000001</v>
      </c>
      <c r="S330" s="32">
        <f t="shared" si="74"/>
        <v>140.4</v>
      </c>
      <c r="T330" s="18">
        <f t="shared" si="75"/>
        <v>4.32</v>
      </c>
      <c r="U330" s="18">
        <f t="shared" si="76"/>
        <v>5.4</v>
      </c>
      <c r="V330" s="18">
        <f t="shared" si="77"/>
        <v>3.1300000000000003</v>
      </c>
      <c r="W330" s="18">
        <f t="shared" si="78"/>
        <v>4.2100000000000009</v>
      </c>
      <c r="X330" s="18">
        <f t="shared" si="79"/>
        <v>3.6700000000000008</v>
      </c>
      <c r="Y330" s="74" t="s">
        <v>685</v>
      </c>
    </row>
    <row r="331" spans="1:87" x14ac:dyDescent="0.25">
      <c r="A331" s="16" t="s">
        <v>381</v>
      </c>
      <c r="B331" s="17">
        <v>39.522500000000001</v>
      </c>
      <c r="C331" s="17">
        <v>-78.444722220000003</v>
      </c>
      <c r="D331" s="25">
        <v>227</v>
      </c>
      <c r="E331" s="3" t="s">
        <v>708</v>
      </c>
      <c r="F331" s="3" t="s">
        <v>814</v>
      </c>
      <c r="G331" s="2" t="s">
        <v>746</v>
      </c>
      <c r="H331" s="39" t="s">
        <v>254</v>
      </c>
      <c r="I331" s="21" t="s">
        <v>751</v>
      </c>
      <c r="J331" s="21" t="s">
        <v>751</v>
      </c>
      <c r="K331" s="21" t="s">
        <v>751</v>
      </c>
      <c r="L331" s="21" t="s">
        <v>751</v>
      </c>
      <c r="M331" s="26">
        <v>121.2</v>
      </c>
      <c r="N331" s="25">
        <v>3</v>
      </c>
      <c r="O331" s="35" t="s">
        <v>4</v>
      </c>
      <c r="P331" s="24">
        <v>1.19</v>
      </c>
      <c r="Q331" s="26">
        <v>121.2</v>
      </c>
      <c r="R331" s="32">
        <f t="shared" si="73"/>
        <v>105.248</v>
      </c>
      <c r="S331" s="32">
        <f t="shared" si="74"/>
        <v>131.56</v>
      </c>
      <c r="T331" s="18">
        <f t="shared" si="75"/>
        <v>4.048</v>
      </c>
      <c r="U331" s="18">
        <f t="shared" si="76"/>
        <v>5.0600000000000005</v>
      </c>
      <c r="V331" s="18">
        <f t="shared" si="77"/>
        <v>2.8580000000000001</v>
      </c>
      <c r="W331" s="18">
        <f t="shared" si="78"/>
        <v>3.8700000000000006</v>
      </c>
      <c r="X331" s="18">
        <f t="shared" si="79"/>
        <v>3.3640000000000003</v>
      </c>
      <c r="Y331" s="74" t="s">
        <v>685</v>
      </c>
    </row>
    <row r="332" spans="1:87" s="3" customFormat="1" ht="14.1" customHeight="1" x14ac:dyDescent="0.2">
      <c r="A332" s="56" t="s">
        <v>382</v>
      </c>
      <c r="B332" s="30">
        <v>39.63430469</v>
      </c>
      <c r="C332" s="30">
        <v>-78.383432110000001</v>
      </c>
      <c r="D332" s="32">
        <v>226</v>
      </c>
      <c r="E332" s="2" t="s">
        <v>709</v>
      </c>
      <c r="F332" s="2" t="s">
        <v>812</v>
      </c>
      <c r="G332" s="2" t="s">
        <v>746</v>
      </c>
      <c r="H332" s="39" t="s">
        <v>254</v>
      </c>
      <c r="I332" s="21" t="s">
        <v>751</v>
      </c>
      <c r="J332" s="21" t="s">
        <v>751</v>
      </c>
      <c r="K332" s="21" t="s">
        <v>751</v>
      </c>
      <c r="L332" s="21" t="s">
        <v>751</v>
      </c>
      <c r="M332" s="18" t="s">
        <v>383</v>
      </c>
      <c r="N332" s="19">
        <v>4</v>
      </c>
      <c r="O332" s="19" t="s">
        <v>5</v>
      </c>
      <c r="P332" s="34">
        <v>1.97</v>
      </c>
      <c r="Q332" s="18">
        <v>132.5</v>
      </c>
      <c r="R332" s="32">
        <f t="shared" si="73"/>
        <v>117</v>
      </c>
      <c r="S332" s="32">
        <f t="shared" si="74"/>
        <v>146.25</v>
      </c>
      <c r="T332" s="18">
        <f t="shared" si="75"/>
        <v>4.5</v>
      </c>
      <c r="U332" s="18">
        <f t="shared" si="76"/>
        <v>5.625</v>
      </c>
      <c r="V332" s="18">
        <f t="shared" si="77"/>
        <v>2.5300000000000002</v>
      </c>
      <c r="W332" s="18">
        <f t="shared" si="78"/>
        <v>3.6550000000000002</v>
      </c>
      <c r="X332" s="18">
        <f t="shared" si="79"/>
        <v>3.0925000000000002</v>
      </c>
      <c r="Y332" s="52" t="s">
        <v>684</v>
      </c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</row>
    <row r="333" spans="1:87" s="2" customFormat="1" x14ac:dyDescent="0.25">
      <c r="A333" s="56" t="s">
        <v>384</v>
      </c>
      <c r="B333" s="30">
        <v>39.63430469</v>
      </c>
      <c r="C333" s="30">
        <v>-78.383432110000001</v>
      </c>
      <c r="D333" s="32">
        <v>226</v>
      </c>
      <c r="E333" s="2" t="s">
        <v>709</v>
      </c>
      <c r="F333" s="2" t="s">
        <v>818</v>
      </c>
      <c r="G333" s="2" t="s">
        <v>746</v>
      </c>
      <c r="H333" s="39" t="s">
        <v>254</v>
      </c>
      <c r="I333" s="21" t="s">
        <v>751</v>
      </c>
      <c r="J333" s="21" t="s">
        <v>751</v>
      </c>
      <c r="K333" s="21" t="s">
        <v>751</v>
      </c>
      <c r="L333" s="21" t="s">
        <v>751</v>
      </c>
      <c r="M333" s="18" t="s">
        <v>385</v>
      </c>
      <c r="N333" s="19">
        <v>2</v>
      </c>
      <c r="O333" s="19" t="s">
        <v>5</v>
      </c>
      <c r="P333" s="34">
        <v>1.97</v>
      </c>
      <c r="Q333" s="18">
        <v>147.1</v>
      </c>
      <c r="R333" s="32">
        <f t="shared" si="73"/>
        <v>132.184</v>
      </c>
      <c r="S333" s="32">
        <f t="shared" si="74"/>
        <v>165.23</v>
      </c>
      <c r="T333" s="18">
        <f t="shared" si="75"/>
        <v>5.0839999999999996</v>
      </c>
      <c r="U333" s="18">
        <f t="shared" si="76"/>
        <v>6.3549999999999995</v>
      </c>
      <c r="V333" s="18">
        <f t="shared" si="77"/>
        <v>3.1139999999999999</v>
      </c>
      <c r="W333" s="18">
        <f t="shared" si="78"/>
        <v>4.3849999999999998</v>
      </c>
      <c r="X333" s="18">
        <f t="shared" si="79"/>
        <v>3.7494999999999998</v>
      </c>
      <c r="Y333" s="52" t="s">
        <v>684</v>
      </c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</row>
    <row r="334" spans="1:87" x14ac:dyDescent="0.25">
      <c r="A334" s="56" t="s">
        <v>386</v>
      </c>
      <c r="B334" s="30">
        <v>39.658505990000002</v>
      </c>
      <c r="C334" s="30">
        <v>-78.394938550000006</v>
      </c>
      <c r="D334" s="32">
        <v>225</v>
      </c>
      <c r="E334" s="2" t="s">
        <v>709</v>
      </c>
      <c r="F334" s="2" t="s">
        <v>818</v>
      </c>
      <c r="G334" s="2" t="s">
        <v>746</v>
      </c>
      <c r="H334" s="39" t="s">
        <v>254</v>
      </c>
      <c r="I334" s="21" t="s">
        <v>751</v>
      </c>
      <c r="J334" s="21" t="s">
        <v>751</v>
      </c>
      <c r="K334" s="21" t="s">
        <v>751</v>
      </c>
      <c r="L334" s="21" t="s">
        <v>751</v>
      </c>
      <c r="M334" s="18">
        <v>133</v>
      </c>
      <c r="N334" s="19">
        <v>3</v>
      </c>
      <c r="O334" s="19" t="s">
        <v>5</v>
      </c>
      <c r="P334" s="34">
        <v>0.97</v>
      </c>
      <c r="Q334" s="18">
        <v>133</v>
      </c>
      <c r="R334" s="32">
        <f t="shared" si="73"/>
        <v>117.51999999999998</v>
      </c>
      <c r="S334" s="32">
        <f t="shared" si="74"/>
        <v>146.9</v>
      </c>
      <c r="T334" s="18">
        <f t="shared" si="75"/>
        <v>4.5199999999999996</v>
      </c>
      <c r="U334" s="18">
        <f t="shared" si="76"/>
        <v>5.65</v>
      </c>
      <c r="V334" s="18">
        <f t="shared" si="77"/>
        <v>3.55</v>
      </c>
      <c r="W334" s="18">
        <f t="shared" si="78"/>
        <v>4.6800000000000006</v>
      </c>
      <c r="X334" s="18">
        <f t="shared" si="79"/>
        <v>4.1150000000000002</v>
      </c>
      <c r="Y334" s="52" t="s">
        <v>684</v>
      </c>
    </row>
    <row r="335" spans="1:87" x14ac:dyDescent="0.25">
      <c r="A335" s="16" t="s">
        <v>317</v>
      </c>
      <c r="B335" s="30">
        <v>39.56638324</v>
      </c>
      <c r="C335" s="30">
        <v>-78.093526639999993</v>
      </c>
      <c r="D335" s="32">
        <v>236</v>
      </c>
      <c r="E335" s="2" t="s">
        <v>709</v>
      </c>
      <c r="F335" s="2" t="s">
        <v>812</v>
      </c>
      <c r="G335" s="2" t="s">
        <v>746</v>
      </c>
      <c r="H335" s="19" t="s">
        <v>254</v>
      </c>
      <c r="I335" s="21" t="s">
        <v>751</v>
      </c>
      <c r="J335" s="21" t="s">
        <v>751</v>
      </c>
      <c r="K335" s="21" t="s">
        <v>751</v>
      </c>
      <c r="L335" s="21" t="s">
        <v>751</v>
      </c>
      <c r="M335" s="18">
        <v>111.5</v>
      </c>
      <c r="N335" s="32">
        <v>7</v>
      </c>
      <c r="O335" s="19" t="s">
        <v>5</v>
      </c>
      <c r="P335" s="34">
        <v>1.52</v>
      </c>
      <c r="Q335" s="18">
        <v>111.5</v>
      </c>
      <c r="R335" s="32">
        <f t="shared" si="73"/>
        <v>95.16</v>
      </c>
      <c r="S335" s="32">
        <f t="shared" si="74"/>
        <v>118.95</v>
      </c>
      <c r="T335" s="18">
        <f t="shared" si="75"/>
        <v>3.66</v>
      </c>
      <c r="U335" s="18">
        <f t="shared" si="76"/>
        <v>4.5750000000000002</v>
      </c>
      <c r="V335" s="18">
        <f t="shared" si="77"/>
        <v>2.14</v>
      </c>
      <c r="W335" s="18">
        <f t="shared" si="78"/>
        <v>3.0550000000000002</v>
      </c>
      <c r="X335" s="18">
        <f t="shared" si="79"/>
        <v>2.5975000000000001</v>
      </c>
      <c r="Y335" s="52" t="s">
        <v>684</v>
      </c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</row>
    <row r="336" spans="1:87" x14ac:dyDescent="0.25">
      <c r="A336" s="56" t="s">
        <v>387</v>
      </c>
      <c r="B336" s="30">
        <v>39.821161240000002</v>
      </c>
      <c r="C336" s="30">
        <v>-78.424848299999994</v>
      </c>
      <c r="D336" s="32">
        <v>223</v>
      </c>
      <c r="E336" s="2" t="s">
        <v>709</v>
      </c>
      <c r="F336" s="2" t="s">
        <v>817</v>
      </c>
      <c r="G336" s="2" t="s">
        <v>746</v>
      </c>
      <c r="H336" s="39" t="s">
        <v>254</v>
      </c>
      <c r="I336" s="21" t="s">
        <v>751</v>
      </c>
      <c r="J336" s="21" t="s">
        <v>751</v>
      </c>
      <c r="K336" s="21" t="s">
        <v>751</v>
      </c>
      <c r="L336" s="21" t="s">
        <v>751</v>
      </c>
      <c r="M336" s="18" t="s">
        <v>388</v>
      </c>
      <c r="N336" s="32">
        <v>4</v>
      </c>
      <c r="O336" s="19" t="s">
        <v>3</v>
      </c>
      <c r="P336" s="34">
        <v>1.64</v>
      </c>
      <c r="Q336" s="18">
        <v>206</v>
      </c>
      <c r="R336" s="32">
        <f t="shared" si="73"/>
        <v>193.44</v>
      </c>
      <c r="S336" s="32">
        <f t="shared" si="74"/>
        <v>241.8</v>
      </c>
      <c r="T336" s="18">
        <f t="shared" si="75"/>
        <v>7.44</v>
      </c>
      <c r="U336" s="18">
        <f t="shared" si="76"/>
        <v>9.3000000000000007</v>
      </c>
      <c r="V336" s="18">
        <f t="shared" si="77"/>
        <v>5.8000000000000007</v>
      </c>
      <c r="W336" s="18">
        <f t="shared" si="78"/>
        <v>7.660000000000001</v>
      </c>
      <c r="X336" s="18">
        <f t="shared" si="79"/>
        <v>6.73</v>
      </c>
      <c r="Y336" s="52" t="s">
        <v>684</v>
      </c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</row>
    <row r="337" spans="1:87" x14ac:dyDescent="0.25">
      <c r="A337" s="16" t="s">
        <v>318</v>
      </c>
      <c r="B337" s="30">
        <v>39.675127029999999</v>
      </c>
      <c r="C337" s="30">
        <v>-78.097229510000005</v>
      </c>
      <c r="D337" s="32">
        <v>231</v>
      </c>
      <c r="E337" s="2" t="s">
        <v>709</v>
      </c>
      <c r="F337" s="2" t="s">
        <v>812</v>
      </c>
      <c r="G337" s="2" t="s">
        <v>746</v>
      </c>
      <c r="H337" s="19" t="s">
        <v>254</v>
      </c>
      <c r="I337" s="21" t="s">
        <v>751</v>
      </c>
      <c r="J337" s="21" t="s">
        <v>751</v>
      </c>
      <c r="K337" s="21" t="s">
        <v>751</v>
      </c>
      <c r="L337" s="21" t="s">
        <v>751</v>
      </c>
      <c r="M337" s="18">
        <v>128</v>
      </c>
      <c r="N337" s="32">
        <v>3</v>
      </c>
      <c r="O337" s="19" t="s">
        <v>5</v>
      </c>
      <c r="P337" s="34">
        <v>2</v>
      </c>
      <c r="Q337" s="18">
        <v>128</v>
      </c>
      <c r="R337" s="32">
        <f t="shared" si="73"/>
        <v>112.32000000000001</v>
      </c>
      <c r="S337" s="32">
        <f t="shared" si="74"/>
        <v>140.4</v>
      </c>
      <c r="T337" s="18">
        <f t="shared" si="75"/>
        <v>4.32</v>
      </c>
      <c r="U337" s="18">
        <f t="shared" si="76"/>
        <v>5.4</v>
      </c>
      <c r="V337" s="18">
        <f t="shared" si="77"/>
        <v>2.3200000000000003</v>
      </c>
      <c r="W337" s="18">
        <f t="shared" si="78"/>
        <v>3.4000000000000004</v>
      </c>
      <c r="X337" s="18">
        <f t="shared" si="79"/>
        <v>2.8600000000000003</v>
      </c>
      <c r="Y337" s="52" t="s">
        <v>684</v>
      </c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</row>
    <row r="338" spans="1:87" x14ac:dyDescent="0.25">
      <c r="A338" s="20" t="s">
        <v>236</v>
      </c>
      <c r="B338" s="47">
        <v>39.677041666666668</v>
      </c>
      <c r="C338" s="47">
        <v>-78.805338888888883</v>
      </c>
      <c r="D338" s="44">
        <v>367</v>
      </c>
      <c r="E338" s="2" t="s">
        <v>709</v>
      </c>
      <c r="F338" s="2" t="s">
        <v>814</v>
      </c>
      <c r="G338" s="2" t="s">
        <v>746</v>
      </c>
      <c r="H338" s="39" t="s">
        <v>254</v>
      </c>
      <c r="I338" s="18" t="s">
        <v>269</v>
      </c>
      <c r="J338" s="75">
        <v>6</v>
      </c>
      <c r="K338" s="76" t="s">
        <v>5</v>
      </c>
      <c r="L338" s="21" t="s">
        <v>751</v>
      </c>
      <c r="M338" s="21" t="s">
        <v>751</v>
      </c>
      <c r="N338" s="21" t="s">
        <v>751</v>
      </c>
      <c r="O338" s="21" t="s">
        <v>751</v>
      </c>
      <c r="P338" s="34">
        <v>2.16</v>
      </c>
      <c r="Q338" s="18">
        <v>89.3</v>
      </c>
      <c r="R338" s="32">
        <f t="shared" si="73"/>
        <v>72.071999999999989</v>
      </c>
      <c r="S338" s="32">
        <f t="shared" si="74"/>
        <v>90.09</v>
      </c>
      <c r="T338" s="18">
        <f t="shared" si="75"/>
        <v>2.7719999999999998</v>
      </c>
      <c r="U338" s="18">
        <f t="shared" si="76"/>
        <v>3.4649999999999999</v>
      </c>
      <c r="V338" s="18">
        <f t="shared" si="77"/>
        <v>0.61199999999999966</v>
      </c>
      <c r="W338" s="18">
        <f t="shared" si="78"/>
        <v>1.3049999999999997</v>
      </c>
      <c r="X338" s="18">
        <f t="shared" si="79"/>
        <v>0.95849999999999969</v>
      </c>
      <c r="Y338" s="74" t="s">
        <v>685</v>
      </c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</row>
    <row r="339" spans="1:87" ht="20.100000000000001" customHeight="1" x14ac:dyDescent="0.25">
      <c r="A339" s="56" t="s">
        <v>391</v>
      </c>
      <c r="B339" s="30">
        <v>39.641756100000002</v>
      </c>
      <c r="C339" s="30">
        <v>-78.561962030000004</v>
      </c>
      <c r="D339" s="32">
        <v>221</v>
      </c>
      <c r="E339" s="2" t="s">
        <v>709</v>
      </c>
      <c r="F339" s="2" t="s">
        <v>814</v>
      </c>
      <c r="G339" s="2" t="s">
        <v>746</v>
      </c>
      <c r="H339" s="39" t="s">
        <v>254</v>
      </c>
      <c r="I339" s="21" t="s">
        <v>751</v>
      </c>
      <c r="J339" s="21" t="s">
        <v>751</v>
      </c>
      <c r="K339" s="21" t="s">
        <v>751</v>
      </c>
      <c r="L339" s="21" t="s">
        <v>751</v>
      </c>
      <c r="M339" s="18">
        <v>122</v>
      </c>
      <c r="N339" s="32">
        <v>8</v>
      </c>
      <c r="O339" s="19" t="s">
        <v>5</v>
      </c>
      <c r="P339" s="34">
        <v>1.7</v>
      </c>
      <c r="Q339" s="18">
        <v>122</v>
      </c>
      <c r="R339" s="32">
        <f t="shared" si="73"/>
        <v>106.08</v>
      </c>
      <c r="S339" s="32">
        <f t="shared" si="74"/>
        <v>132.6</v>
      </c>
      <c r="T339" s="18">
        <f t="shared" si="75"/>
        <v>4.08</v>
      </c>
      <c r="U339" s="18">
        <f t="shared" si="76"/>
        <v>5.0999999999999996</v>
      </c>
      <c r="V339" s="18">
        <f t="shared" si="77"/>
        <v>2.38</v>
      </c>
      <c r="W339" s="18">
        <f t="shared" si="78"/>
        <v>3.3999999999999995</v>
      </c>
      <c r="X339" s="18">
        <f t="shared" si="79"/>
        <v>2.8899999999999997</v>
      </c>
      <c r="Y339" s="52" t="s">
        <v>684</v>
      </c>
    </row>
    <row r="340" spans="1:87" ht="20.100000000000001" customHeight="1" x14ac:dyDescent="0.25">
      <c r="A340" s="56" t="s">
        <v>392</v>
      </c>
      <c r="B340" s="30">
        <v>39.483333333333334</v>
      </c>
      <c r="C340" s="30">
        <v>-78.390866666666668</v>
      </c>
      <c r="D340" s="32">
        <v>365</v>
      </c>
      <c r="E340" s="2" t="s">
        <v>709</v>
      </c>
      <c r="F340" s="2" t="s">
        <v>814</v>
      </c>
      <c r="G340" s="2" t="s">
        <v>746</v>
      </c>
      <c r="H340" s="39" t="s">
        <v>254</v>
      </c>
      <c r="I340" s="21" t="s">
        <v>751</v>
      </c>
      <c r="J340" s="21" t="s">
        <v>751</v>
      </c>
      <c r="K340" s="21" t="s">
        <v>751</v>
      </c>
      <c r="L340" s="21" t="s">
        <v>751</v>
      </c>
      <c r="M340" s="18" t="s">
        <v>393</v>
      </c>
      <c r="N340" s="19">
        <v>4</v>
      </c>
      <c r="O340" s="19" t="s">
        <v>5</v>
      </c>
      <c r="P340" s="34">
        <v>2.09</v>
      </c>
      <c r="Q340" s="18">
        <v>98.6</v>
      </c>
      <c r="R340" s="32">
        <f t="shared" si="73"/>
        <v>81.743999999999986</v>
      </c>
      <c r="S340" s="32">
        <f t="shared" si="74"/>
        <v>102.17999999999999</v>
      </c>
      <c r="T340" s="18">
        <f t="shared" si="75"/>
        <v>3.1439999999999997</v>
      </c>
      <c r="U340" s="18">
        <f t="shared" si="76"/>
        <v>3.9299999999999997</v>
      </c>
      <c r="V340" s="18">
        <f t="shared" si="77"/>
        <v>1.0539999999999998</v>
      </c>
      <c r="W340" s="18">
        <f t="shared" si="78"/>
        <v>1.8399999999999999</v>
      </c>
      <c r="X340" s="18">
        <f t="shared" si="79"/>
        <v>1.4469999999999998</v>
      </c>
      <c r="Y340" s="74" t="s">
        <v>685</v>
      </c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</row>
    <row r="341" spans="1:87" x14ac:dyDescent="0.25">
      <c r="A341" s="20" t="s">
        <v>701</v>
      </c>
      <c r="B341" s="15">
        <v>39.637500000000003</v>
      </c>
      <c r="C341" s="14">
        <v>-78.834166666666661</v>
      </c>
      <c r="D341" s="43">
        <v>217</v>
      </c>
      <c r="E341" s="2" t="s">
        <v>710</v>
      </c>
      <c r="F341" s="2" t="s">
        <v>812</v>
      </c>
      <c r="G341" s="2" t="s">
        <v>746</v>
      </c>
      <c r="H341" s="47" t="s">
        <v>254</v>
      </c>
      <c r="I341" s="21" t="s">
        <v>751</v>
      </c>
      <c r="J341" s="21" t="s">
        <v>751</v>
      </c>
      <c r="K341" s="21" t="s">
        <v>751</v>
      </c>
      <c r="L341" s="21"/>
      <c r="M341" s="55" t="s">
        <v>702</v>
      </c>
      <c r="N341" s="23">
        <v>4</v>
      </c>
      <c r="O341" s="23" t="s">
        <v>3</v>
      </c>
      <c r="P341" s="24">
        <v>1.76</v>
      </c>
      <c r="Q341" s="18">
        <v>89.3</v>
      </c>
      <c r="R341" s="25">
        <v>72</v>
      </c>
      <c r="S341" s="25">
        <v>90</v>
      </c>
      <c r="T341" s="26">
        <v>2.8</v>
      </c>
      <c r="U341" s="26">
        <v>3.5</v>
      </c>
      <c r="V341" s="26">
        <v>1</v>
      </c>
      <c r="W341" s="26">
        <v>1.7</v>
      </c>
      <c r="X341" s="26">
        <v>1.4</v>
      </c>
      <c r="Y341" s="74" t="s">
        <v>685</v>
      </c>
    </row>
    <row r="342" spans="1:87" s="2" customFormat="1" x14ac:dyDescent="0.25">
      <c r="A342" s="16" t="s">
        <v>323</v>
      </c>
      <c r="B342" s="30">
        <v>39.554661080000002</v>
      </c>
      <c r="C342" s="30">
        <v>-78.009944129999994</v>
      </c>
      <c r="D342" s="32">
        <v>237</v>
      </c>
      <c r="E342" s="2" t="s">
        <v>711</v>
      </c>
      <c r="F342" s="2" t="s">
        <v>812</v>
      </c>
      <c r="G342" s="2" t="s">
        <v>746</v>
      </c>
      <c r="H342" s="19" t="s">
        <v>255</v>
      </c>
      <c r="I342" s="18">
        <v>-124.4</v>
      </c>
      <c r="J342" s="32">
        <v>8</v>
      </c>
      <c r="K342" s="19" t="s">
        <v>5</v>
      </c>
      <c r="L342" s="22">
        <v>0</v>
      </c>
      <c r="M342" s="54" t="s">
        <v>751</v>
      </c>
      <c r="N342" s="40" t="s">
        <v>751</v>
      </c>
      <c r="O342" s="40" t="s">
        <v>751</v>
      </c>
      <c r="P342" s="34">
        <v>3.72</v>
      </c>
      <c r="Q342" s="18">
        <v>-124.4</v>
      </c>
      <c r="R342" s="32">
        <v>247</v>
      </c>
      <c r="S342" s="60" t="s">
        <v>691</v>
      </c>
      <c r="T342" s="18">
        <v>9.5</v>
      </c>
      <c r="U342" s="60" t="s">
        <v>691</v>
      </c>
      <c r="V342" s="18">
        <v>5.7799999999999994</v>
      </c>
      <c r="W342" s="18">
        <v>5.8</v>
      </c>
      <c r="X342" s="60" t="s">
        <v>691</v>
      </c>
      <c r="Y342" s="52" t="s">
        <v>684</v>
      </c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</row>
    <row r="343" spans="1:87" s="2" customFormat="1" x14ac:dyDescent="0.2">
      <c r="A343" s="56" t="s">
        <v>404</v>
      </c>
      <c r="B343" s="30">
        <v>39.823641109999997</v>
      </c>
      <c r="C343" s="30">
        <v>-78.491338560000003</v>
      </c>
      <c r="D343" s="32">
        <v>220</v>
      </c>
      <c r="E343" s="2" t="s">
        <v>711</v>
      </c>
      <c r="F343" s="2" t="s">
        <v>818</v>
      </c>
      <c r="G343" s="2" t="s">
        <v>746</v>
      </c>
      <c r="H343" s="39" t="s">
        <v>254</v>
      </c>
      <c r="I343" s="54" t="s">
        <v>751</v>
      </c>
      <c r="J343" s="40" t="s">
        <v>751</v>
      </c>
      <c r="K343" s="40" t="s">
        <v>751</v>
      </c>
      <c r="L343" s="21" t="s">
        <v>751</v>
      </c>
      <c r="M343" s="18">
        <v>205</v>
      </c>
      <c r="N343" s="32">
        <v>5</v>
      </c>
      <c r="O343" s="19" t="s">
        <v>4</v>
      </c>
      <c r="P343" s="34">
        <v>2.89</v>
      </c>
      <c r="Q343" s="18">
        <v>205</v>
      </c>
      <c r="R343" s="32">
        <f>(Q343-20)/25*26</f>
        <v>192.4</v>
      </c>
      <c r="S343" s="32">
        <f>(Q343-20)/20*26</f>
        <v>240.5</v>
      </c>
      <c r="T343" s="18">
        <f>(Q343-20)/25</f>
        <v>7.4</v>
      </c>
      <c r="U343" s="18">
        <f>(Q343-20)/20</f>
        <v>9.25</v>
      </c>
      <c r="V343" s="18">
        <f>T343-P343</f>
        <v>4.51</v>
      </c>
      <c r="W343" s="18">
        <f>U343-P343</f>
        <v>6.3599999999999994</v>
      </c>
      <c r="X343" s="18">
        <f>(V343+W343)/2</f>
        <v>5.4349999999999996</v>
      </c>
      <c r="Y343" s="52" t="s">
        <v>684</v>
      </c>
    </row>
    <row r="344" spans="1:87" s="2" customFormat="1" x14ac:dyDescent="0.25">
      <c r="A344" s="16" t="s">
        <v>319</v>
      </c>
      <c r="B344" s="30">
        <v>39.558353869999998</v>
      </c>
      <c r="C344" s="30">
        <v>-77.999074789999995</v>
      </c>
      <c r="D344" s="32">
        <v>366</v>
      </c>
      <c r="E344" s="2" t="s">
        <v>711</v>
      </c>
      <c r="F344" s="2" t="s">
        <v>813</v>
      </c>
      <c r="G344" s="2" t="s">
        <v>746</v>
      </c>
      <c r="H344" s="19" t="s">
        <v>254</v>
      </c>
      <c r="I344" s="21" t="s">
        <v>751</v>
      </c>
      <c r="J344" s="21" t="s">
        <v>751</v>
      </c>
      <c r="K344" s="21" t="s">
        <v>751</v>
      </c>
      <c r="L344" s="21" t="s">
        <v>751</v>
      </c>
      <c r="M344" s="18">
        <v>196.4</v>
      </c>
      <c r="N344" s="32">
        <v>5</v>
      </c>
      <c r="O344" s="18" t="s">
        <v>5</v>
      </c>
      <c r="P344" s="34">
        <v>2.96</v>
      </c>
      <c r="Q344" s="18">
        <v>196.4</v>
      </c>
      <c r="R344" s="32">
        <f>(Q344-20)/25*26</f>
        <v>183.45599999999999</v>
      </c>
      <c r="S344" s="32">
        <f>(Q344-20)/20*26</f>
        <v>229.32</v>
      </c>
      <c r="T344" s="18">
        <f>(Q344-20)/25</f>
        <v>7.056</v>
      </c>
      <c r="U344" s="18">
        <f>(Q344-20)/20</f>
        <v>8.82</v>
      </c>
      <c r="V344" s="18">
        <f>T344-P344</f>
        <v>4.0960000000000001</v>
      </c>
      <c r="W344" s="18">
        <f>U344-P344</f>
        <v>5.86</v>
      </c>
      <c r="X344" s="18">
        <f>(V344+W344)/2</f>
        <v>4.9779999999999998</v>
      </c>
      <c r="Y344" s="52" t="s">
        <v>684</v>
      </c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</row>
    <row r="345" spans="1:87" s="2" customFormat="1" x14ac:dyDescent="0.25">
      <c r="A345" s="16" t="s">
        <v>280</v>
      </c>
      <c r="B345" s="30">
        <v>39.830188890000002</v>
      </c>
      <c r="C345" s="30">
        <v>-78.719533940000005</v>
      </c>
      <c r="D345" s="32">
        <v>218</v>
      </c>
      <c r="E345" s="2" t="s">
        <v>711</v>
      </c>
      <c r="F345" s="2" t="s">
        <v>818</v>
      </c>
      <c r="G345" s="2" t="s">
        <v>746</v>
      </c>
      <c r="H345" s="18" t="s">
        <v>255</v>
      </c>
      <c r="I345" s="18">
        <v>-100.8</v>
      </c>
      <c r="J345" s="32">
        <v>7</v>
      </c>
      <c r="K345" s="18" t="s">
        <v>3</v>
      </c>
      <c r="L345" s="22">
        <v>0</v>
      </c>
      <c r="M345" s="54" t="s">
        <v>751</v>
      </c>
      <c r="N345" s="40" t="s">
        <v>751</v>
      </c>
      <c r="O345" s="40" t="s">
        <v>751</v>
      </c>
      <c r="P345" s="34">
        <v>3.01</v>
      </c>
      <c r="Q345" s="18">
        <v>-100.8</v>
      </c>
      <c r="R345" s="32">
        <v>99</v>
      </c>
      <c r="S345" s="32">
        <v>114</v>
      </c>
      <c r="T345" s="18">
        <v>3.8076923076923075</v>
      </c>
      <c r="U345" s="18">
        <v>4.384615384615385</v>
      </c>
      <c r="V345" s="18">
        <v>0.79</v>
      </c>
      <c r="W345" s="18">
        <v>1.3900000000000006</v>
      </c>
      <c r="X345" s="18">
        <v>1.0900000000000003</v>
      </c>
      <c r="Y345" s="52" t="s">
        <v>684</v>
      </c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</row>
    <row r="346" spans="1:87" x14ac:dyDescent="0.25">
      <c r="A346" s="16" t="s">
        <v>285</v>
      </c>
      <c r="B346" s="30">
        <v>39.775587199999997</v>
      </c>
      <c r="C346" s="30">
        <v>-78.972657799999993</v>
      </c>
      <c r="D346" s="77">
        <v>378</v>
      </c>
      <c r="E346" s="2" t="s">
        <v>711</v>
      </c>
      <c r="F346" s="2" t="s">
        <v>691</v>
      </c>
      <c r="G346" s="2" t="s">
        <v>747</v>
      </c>
      <c r="H346" s="19" t="s">
        <v>255</v>
      </c>
      <c r="I346" s="18">
        <v>-95.8</v>
      </c>
      <c r="J346" s="32">
        <v>5</v>
      </c>
      <c r="K346" s="19" t="s">
        <v>5</v>
      </c>
      <c r="L346" s="22">
        <v>0</v>
      </c>
      <c r="M346" s="54" t="s">
        <v>751</v>
      </c>
      <c r="N346" s="40" t="s">
        <v>751</v>
      </c>
      <c r="O346" s="40" t="s">
        <v>751</v>
      </c>
      <c r="P346" s="34">
        <v>2.81</v>
      </c>
      <c r="Q346" s="18">
        <v>-95.8</v>
      </c>
      <c r="R346" s="32">
        <v>84</v>
      </c>
      <c r="S346" s="19">
        <v>96</v>
      </c>
      <c r="T346" s="18">
        <v>3.2307692307692308</v>
      </c>
      <c r="U346" s="18">
        <v>3.6923076923076925</v>
      </c>
      <c r="V346" s="18">
        <v>0.39000000000000012</v>
      </c>
      <c r="W346" s="18">
        <v>0.89000000000000012</v>
      </c>
      <c r="X346" s="18">
        <v>0.64000000000000012</v>
      </c>
      <c r="Y346" s="52" t="s">
        <v>692</v>
      </c>
    </row>
    <row r="347" spans="1:87" x14ac:dyDescent="0.25">
      <c r="A347" s="16" t="s">
        <v>286</v>
      </c>
      <c r="B347" s="30">
        <v>39.775587199999997</v>
      </c>
      <c r="C347" s="30">
        <v>-78.972657799999993</v>
      </c>
      <c r="D347" s="77">
        <v>378</v>
      </c>
      <c r="E347" s="2" t="s">
        <v>711</v>
      </c>
      <c r="F347" s="2" t="s">
        <v>691</v>
      </c>
      <c r="G347" s="2" t="s">
        <v>748</v>
      </c>
      <c r="H347" s="19" t="s">
        <v>255</v>
      </c>
      <c r="I347" s="18">
        <v>-99.1</v>
      </c>
      <c r="J347" s="32">
        <v>6</v>
      </c>
      <c r="K347" s="19" t="s">
        <v>5</v>
      </c>
      <c r="L347" s="22">
        <v>0</v>
      </c>
      <c r="M347" s="54" t="s">
        <v>751</v>
      </c>
      <c r="N347" s="40" t="s">
        <v>751</v>
      </c>
      <c r="O347" s="40" t="s">
        <v>751</v>
      </c>
      <c r="P347" s="34">
        <v>2.81</v>
      </c>
      <c r="Q347" s="18">
        <v>-99.1</v>
      </c>
      <c r="R347" s="32">
        <v>90</v>
      </c>
      <c r="S347" s="32">
        <v>103</v>
      </c>
      <c r="T347" s="18">
        <v>3.4615384615384617</v>
      </c>
      <c r="U347" s="18">
        <v>3.9615384615384617</v>
      </c>
      <c r="V347" s="18">
        <v>0.69</v>
      </c>
      <c r="W347" s="18">
        <v>1.19</v>
      </c>
      <c r="X347" s="18">
        <v>0.94</v>
      </c>
      <c r="Y347" s="52" t="s">
        <v>692</v>
      </c>
    </row>
    <row r="348" spans="1:87" x14ac:dyDescent="0.25">
      <c r="A348" s="16" t="s">
        <v>639</v>
      </c>
      <c r="B348" s="30">
        <v>39.640960909999997</v>
      </c>
      <c r="C348" s="30">
        <v>-78.231873669999999</v>
      </c>
      <c r="D348" s="32">
        <v>230</v>
      </c>
      <c r="E348" s="2" t="s">
        <v>717</v>
      </c>
      <c r="F348" s="2" t="s">
        <v>812</v>
      </c>
      <c r="G348" s="2" t="s">
        <v>746</v>
      </c>
      <c r="H348" s="19" t="s">
        <v>254</v>
      </c>
      <c r="I348" s="54" t="s">
        <v>751</v>
      </c>
      <c r="J348" s="40" t="s">
        <v>751</v>
      </c>
      <c r="K348" s="40" t="s">
        <v>751</v>
      </c>
      <c r="L348" s="21" t="s">
        <v>751</v>
      </c>
      <c r="M348" s="18">
        <v>165.1</v>
      </c>
      <c r="N348" s="32">
        <v>3</v>
      </c>
      <c r="O348" s="19" t="s">
        <v>5</v>
      </c>
      <c r="P348" s="34">
        <v>4.3499999999999996</v>
      </c>
      <c r="Q348" s="18">
        <v>165.1</v>
      </c>
      <c r="R348" s="32">
        <f>(Q348-20)/25*26</f>
        <v>150.904</v>
      </c>
      <c r="S348" s="32">
        <f>(Q348-20)/20*26</f>
        <v>188.63</v>
      </c>
      <c r="T348" s="18">
        <f>(Q348-20)/25</f>
        <v>5.8039999999999994</v>
      </c>
      <c r="U348" s="18">
        <f>(Q348-20)/20</f>
        <v>7.2549999999999999</v>
      </c>
      <c r="V348" s="18">
        <f>T348-P348</f>
        <v>1.4539999999999997</v>
      </c>
      <c r="W348" s="18">
        <f>U348-P348</f>
        <v>2.9050000000000002</v>
      </c>
      <c r="X348" s="18">
        <f>(V348+W348)/2</f>
        <v>2.1795</v>
      </c>
      <c r="Y348" s="52" t="s">
        <v>684</v>
      </c>
    </row>
    <row r="349" spans="1:87" x14ac:dyDescent="0.25">
      <c r="A349" s="36" t="s">
        <v>574</v>
      </c>
      <c r="B349" s="30">
        <v>39.874731560000001</v>
      </c>
      <c r="C349" s="30">
        <v>-78.672316539999997</v>
      </c>
      <c r="D349" s="32">
        <v>219</v>
      </c>
      <c r="E349" s="2" t="s">
        <v>718</v>
      </c>
      <c r="F349" s="2" t="s">
        <v>809</v>
      </c>
      <c r="G349" s="2" t="s">
        <v>746</v>
      </c>
      <c r="H349" s="18" t="s">
        <v>254</v>
      </c>
      <c r="I349" s="54" t="s">
        <v>751</v>
      </c>
      <c r="J349" s="40" t="s">
        <v>751</v>
      </c>
      <c r="K349" s="40" t="s">
        <v>751</v>
      </c>
      <c r="L349" s="21" t="s">
        <v>751</v>
      </c>
      <c r="M349" s="18">
        <v>168</v>
      </c>
      <c r="N349" s="32">
        <v>8</v>
      </c>
      <c r="O349" s="18" t="s">
        <v>5</v>
      </c>
      <c r="P349" s="34">
        <v>4.1100000000000003</v>
      </c>
      <c r="Q349" s="18">
        <v>168</v>
      </c>
      <c r="R349" s="32">
        <f>(Q349-20)/25*26</f>
        <v>153.91999999999999</v>
      </c>
      <c r="S349" s="32">
        <f>(Q349-20)/20*26</f>
        <v>192.4</v>
      </c>
      <c r="T349" s="18">
        <f>(Q349-20)/25</f>
        <v>5.92</v>
      </c>
      <c r="U349" s="18">
        <f>(Q349-20)/20</f>
        <v>7.4</v>
      </c>
      <c r="V349" s="18">
        <f>T349-P349</f>
        <v>1.8099999999999996</v>
      </c>
      <c r="W349" s="18">
        <f>U349-P349</f>
        <v>3.29</v>
      </c>
      <c r="X349" s="18">
        <f>(V349+W349)/2</f>
        <v>2.5499999999999998</v>
      </c>
      <c r="Y349" s="52" t="s">
        <v>684</v>
      </c>
    </row>
    <row r="350" spans="1:87" s="1" customFormat="1" x14ac:dyDescent="0.25">
      <c r="A350" s="16"/>
      <c r="B350" s="30"/>
      <c r="C350" s="30"/>
      <c r="D350" s="32"/>
      <c r="E350" s="2"/>
      <c r="F350" s="2"/>
      <c r="G350" s="2"/>
      <c r="H350" s="19"/>
      <c r="I350" s="54"/>
      <c r="J350" s="40"/>
      <c r="K350" s="40"/>
      <c r="L350" s="40"/>
      <c r="M350" s="18"/>
      <c r="N350" s="32"/>
      <c r="O350" s="19"/>
      <c r="P350" s="68"/>
      <c r="Q350" s="18"/>
      <c r="R350" s="32"/>
      <c r="S350" s="32"/>
      <c r="T350" s="18"/>
      <c r="U350" s="18"/>
      <c r="V350" s="18"/>
      <c r="W350" s="18"/>
      <c r="X350" s="18"/>
      <c r="Y350" s="52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</row>
    <row r="351" spans="1:87" s="8" customFormat="1" ht="17.100000000000001" customHeight="1" x14ac:dyDescent="0.25">
      <c r="A351" s="51" t="s">
        <v>738</v>
      </c>
      <c r="D351" s="42"/>
      <c r="E351" s="46"/>
      <c r="F351" s="46"/>
      <c r="G351" s="46"/>
      <c r="H351" s="9"/>
      <c r="I351" s="123"/>
      <c r="J351" s="124"/>
      <c r="K351" s="13"/>
      <c r="L351" s="13"/>
      <c r="M351" s="123"/>
      <c r="N351" s="124"/>
      <c r="O351" s="13"/>
      <c r="P351" s="12"/>
      <c r="R351" s="13"/>
      <c r="S351" s="13"/>
      <c r="T351" s="13"/>
      <c r="U351" s="13"/>
      <c r="V351" s="13"/>
      <c r="W351" s="13"/>
      <c r="X351" s="13"/>
    </row>
    <row r="352" spans="1:87" x14ac:dyDescent="0.25">
      <c r="A352" s="20" t="s">
        <v>77</v>
      </c>
      <c r="B352" s="14">
        <v>39.325833333333335</v>
      </c>
      <c r="C352" s="14">
        <v>-78.694444444444443</v>
      </c>
      <c r="D352" s="43">
        <v>255</v>
      </c>
      <c r="E352" s="3" t="s">
        <v>708</v>
      </c>
      <c r="F352" s="3" t="s">
        <v>814</v>
      </c>
      <c r="G352" s="2" t="s">
        <v>746</v>
      </c>
      <c r="H352" s="47" t="s">
        <v>254</v>
      </c>
      <c r="I352" s="21" t="s">
        <v>751</v>
      </c>
      <c r="J352" s="21" t="s">
        <v>751</v>
      </c>
      <c r="K352" s="21" t="s">
        <v>751</v>
      </c>
      <c r="L352" s="21" t="s">
        <v>751</v>
      </c>
      <c r="M352" s="22">
        <v>102.5</v>
      </c>
      <c r="N352" s="23">
        <v>3</v>
      </c>
      <c r="O352" s="23" t="s">
        <v>5</v>
      </c>
      <c r="P352" s="24">
        <v>0.78</v>
      </c>
      <c r="Q352" s="18">
        <v>102.5</v>
      </c>
      <c r="R352" s="25">
        <v>85.8</v>
      </c>
      <c r="S352" s="25">
        <v>107.25</v>
      </c>
      <c r="T352" s="26">
        <v>3.3</v>
      </c>
      <c r="U352" s="26">
        <v>4.125</v>
      </c>
      <c r="V352" s="26">
        <v>2.5199999999999996</v>
      </c>
      <c r="W352" s="26">
        <v>3.3449999999999998</v>
      </c>
      <c r="X352" s="26">
        <v>2.9324999999999997</v>
      </c>
      <c r="Y352" s="74" t="s">
        <v>685</v>
      </c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</row>
    <row r="353" spans="1:87" x14ac:dyDescent="0.25">
      <c r="A353" s="20" t="s">
        <v>78</v>
      </c>
      <c r="B353" s="14">
        <v>39.324166666666663</v>
      </c>
      <c r="C353" s="14">
        <v>-78.722777777777779</v>
      </c>
      <c r="D353" s="43">
        <v>254</v>
      </c>
      <c r="E353" s="3" t="s">
        <v>708</v>
      </c>
      <c r="F353" s="3" t="s">
        <v>818</v>
      </c>
      <c r="G353" s="2" t="s">
        <v>746</v>
      </c>
      <c r="H353" s="47" t="s">
        <v>254</v>
      </c>
      <c r="I353" s="21" t="s">
        <v>751</v>
      </c>
      <c r="J353" s="21" t="s">
        <v>751</v>
      </c>
      <c r="K353" s="21" t="s">
        <v>751</v>
      </c>
      <c r="L353" s="21" t="s">
        <v>751</v>
      </c>
      <c r="M353" s="22" t="s">
        <v>79</v>
      </c>
      <c r="N353" s="23">
        <v>4</v>
      </c>
      <c r="O353" s="23" t="s">
        <v>5</v>
      </c>
      <c r="P353" s="24">
        <v>1.38</v>
      </c>
      <c r="Q353" s="18">
        <v>102</v>
      </c>
      <c r="R353" s="25">
        <v>85.28</v>
      </c>
      <c r="S353" s="25">
        <v>106.6</v>
      </c>
      <c r="T353" s="26">
        <v>3.28</v>
      </c>
      <c r="U353" s="26">
        <v>4.0999999999999996</v>
      </c>
      <c r="V353" s="26">
        <v>1.9</v>
      </c>
      <c r="W353" s="26">
        <v>2.7199999999999998</v>
      </c>
      <c r="X353" s="26">
        <v>2.3099999999999996</v>
      </c>
      <c r="Y353" s="74" t="s">
        <v>685</v>
      </c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</row>
    <row r="354" spans="1:87" x14ac:dyDescent="0.25">
      <c r="A354" s="20" t="s">
        <v>73</v>
      </c>
      <c r="B354" s="14">
        <v>39.324166666666663</v>
      </c>
      <c r="C354" s="14">
        <v>-78.722777777777779</v>
      </c>
      <c r="D354" s="43">
        <v>254</v>
      </c>
      <c r="E354" s="3" t="s">
        <v>708</v>
      </c>
      <c r="F354" s="3" t="s">
        <v>817</v>
      </c>
      <c r="G354" s="2" t="s">
        <v>746</v>
      </c>
      <c r="H354" s="47" t="s">
        <v>254</v>
      </c>
      <c r="I354" s="21" t="s">
        <v>751</v>
      </c>
      <c r="J354" s="21" t="s">
        <v>751</v>
      </c>
      <c r="K354" s="21" t="s">
        <v>751</v>
      </c>
      <c r="L354" s="21" t="s">
        <v>751</v>
      </c>
      <c r="M354" s="22" t="s">
        <v>74</v>
      </c>
      <c r="N354" s="23">
        <v>8</v>
      </c>
      <c r="O354" s="23" t="s">
        <v>5</v>
      </c>
      <c r="P354" s="24">
        <v>1.38</v>
      </c>
      <c r="Q354" s="18">
        <v>112.6</v>
      </c>
      <c r="R354" s="25">
        <v>96.303999999999988</v>
      </c>
      <c r="S354" s="25">
        <v>120.38</v>
      </c>
      <c r="T354" s="26">
        <v>3.7039999999999997</v>
      </c>
      <c r="U354" s="26">
        <v>4.63</v>
      </c>
      <c r="V354" s="26">
        <v>2.3239999999999998</v>
      </c>
      <c r="W354" s="26">
        <v>3.25</v>
      </c>
      <c r="X354" s="26">
        <v>2.7869999999999999</v>
      </c>
      <c r="Y354" s="74" t="s">
        <v>685</v>
      </c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</row>
    <row r="355" spans="1:87" x14ac:dyDescent="0.25">
      <c r="A355" s="20" t="s">
        <v>6</v>
      </c>
      <c r="B355" s="14">
        <v>39.474166666666669</v>
      </c>
      <c r="C355" s="14">
        <v>-78.43416666666667</v>
      </c>
      <c r="D355" s="43">
        <v>258</v>
      </c>
      <c r="E355" s="3" t="s">
        <v>708</v>
      </c>
      <c r="F355" s="3" t="s">
        <v>817</v>
      </c>
      <c r="G355" s="2" t="s">
        <v>746</v>
      </c>
      <c r="H355" s="47" t="s">
        <v>254</v>
      </c>
      <c r="I355" s="21" t="s">
        <v>751</v>
      </c>
      <c r="J355" s="21" t="s">
        <v>751</v>
      </c>
      <c r="K355" s="21" t="s">
        <v>751</v>
      </c>
      <c r="L355" s="21" t="s">
        <v>751</v>
      </c>
      <c r="M355" s="22">
        <v>120</v>
      </c>
      <c r="N355" s="23">
        <v>3</v>
      </c>
      <c r="O355" s="23" t="s">
        <v>5</v>
      </c>
      <c r="P355" s="24">
        <v>1.05</v>
      </c>
      <c r="Q355" s="18">
        <v>120</v>
      </c>
      <c r="R355" s="25">
        <v>104</v>
      </c>
      <c r="S355" s="25">
        <v>130</v>
      </c>
      <c r="T355" s="26">
        <v>4</v>
      </c>
      <c r="U355" s="26">
        <v>5</v>
      </c>
      <c r="V355" s="26">
        <v>2.95</v>
      </c>
      <c r="W355" s="26">
        <v>3.95</v>
      </c>
      <c r="X355" s="26">
        <v>3.45</v>
      </c>
      <c r="Y355" s="74" t="s">
        <v>685</v>
      </c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</row>
    <row r="356" spans="1:87" s="2" customFormat="1" x14ac:dyDescent="0.25">
      <c r="A356" s="78" t="s">
        <v>12</v>
      </c>
      <c r="B356" s="47">
        <v>39.351666666666667</v>
      </c>
      <c r="C356" s="47">
        <v>-78.5080555555556</v>
      </c>
      <c r="D356" s="44">
        <v>259</v>
      </c>
      <c r="E356" s="2" t="s">
        <v>709</v>
      </c>
      <c r="F356" s="2" t="s">
        <v>814</v>
      </c>
      <c r="G356" s="2" t="s">
        <v>746</v>
      </c>
      <c r="H356" s="39" t="s">
        <v>254</v>
      </c>
      <c r="I356" s="21" t="s">
        <v>751</v>
      </c>
      <c r="J356" s="21" t="s">
        <v>751</v>
      </c>
      <c r="K356" s="21" t="s">
        <v>751</v>
      </c>
      <c r="L356" s="21" t="s">
        <v>751</v>
      </c>
      <c r="M356" s="79" t="s">
        <v>13</v>
      </c>
      <c r="N356" s="75">
        <v>7</v>
      </c>
      <c r="O356" s="19" t="s">
        <v>3</v>
      </c>
      <c r="P356" s="34">
        <v>2.63</v>
      </c>
      <c r="Q356" s="18">
        <v>96.5</v>
      </c>
      <c r="R356" s="32">
        <f>(Q356-20)/25*26</f>
        <v>79.56</v>
      </c>
      <c r="S356" s="32">
        <f>(Q356-20)/20*26</f>
        <v>99.45</v>
      </c>
      <c r="T356" s="18">
        <f>(Q356-20)/25</f>
        <v>3.06</v>
      </c>
      <c r="U356" s="18">
        <f>(Q356-20)/20</f>
        <v>3.8250000000000002</v>
      </c>
      <c r="V356" s="18">
        <f>T356-P356</f>
        <v>0.43000000000000016</v>
      </c>
      <c r="W356" s="18">
        <f>U356-P356</f>
        <v>1.1950000000000003</v>
      </c>
      <c r="X356" s="18">
        <f>(V356+W356)/2</f>
        <v>0.81250000000000022</v>
      </c>
      <c r="Y356" s="74" t="s">
        <v>685</v>
      </c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</row>
    <row r="357" spans="1:87" s="2" customFormat="1" x14ac:dyDescent="0.25">
      <c r="A357" s="20" t="s">
        <v>241</v>
      </c>
      <c r="B357" s="14">
        <v>39.450000000000003</v>
      </c>
      <c r="C357" s="14">
        <v>-78.973055555555604</v>
      </c>
      <c r="D357" s="43">
        <v>241</v>
      </c>
      <c r="E357" s="2" t="s">
        <v>709</v>
      </c>
      <c r="F357" s="2" t="s">
        <v>819</v>
      </c>
      <c r="G357" s="2" t="s">
        <v>746</v>
      </c>
      <c r="H357" s="47" t="s">
        <v>254</v>
      </c>
      <c r="I357" s="21" t="s">
        <v>751</v>
      </c>
      <c r="J357" s="21" t="s">
        <v>751</v>
      </c>
      <c r="K357" s="21" t="s">
        <v>751</v>
      </c>
      <c r="L357" s="21" t="s">
        <v>751</v>
      </c>
      <c r="M357" s="55">
        <v>91.9</v>
      </c>
      <c r="N357" s="21">
        <v>8</v>
      </c>
      <c r="O357" s="21" t="s">
        <v>5</v>
      </c>
      <c r="P357" s="24">
        <v>1.93</v>
      </c>
      <c r="Q357" s="18">
        <v>91.9</v>
      </c>
      <c r="R357" s="25">
        <v>74.77600000000001</v>
      </c>
      <c r="S357" s="25">
        <v>93.47</v>
      </c>
      <c r="T357" s="26">
        <v>2.8760000000000003</v>
      </c>
      <c r="U357" s="26">
        <v>3.5950000000000002</v>
      </c>
      <c r="V357" s="26">
        <v>0.9460000000000004</v>
      </c>
      <c r="W357" s="26">
        <v>1.6650000000000003</v>
      </c>
      <c r="X357" s="26">
        <v>1.3055000000000003</v>
      </c>
      <c r="Y357" s="74" t="s">
        <v>685</v>
      </c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87" s="2" customFormat="1" x14ac:dyDescent="0.2">
      <c r="A358" s="20" t="s">
        <v>8</v>
      </c>
      <c r="B358" s="15">
        <v>39.423583333333333</v>
      </c>
      <c r="C358" s="14">
        <v>-78.584649999999996</v>
      </c>
      <c r="D358" s="43">
        <v>256</v>
      </c>
      <c r="E358" s="2" t="s">
        <v>709</v>
      </c>
      <c r="F358" s="2" t="s">
        <v>814</v>
      </c>
      <c r="G358" s="2" t="s">
        <v>746</v>
      </c>
      <c r="H358" s="47" t="s">
        <v>254</v>
      </c>
      <c r="I358" s="21" t="s">
        <v>751</v>
      </c>
      <c r="J358" s="21" t="s">
        <v>751</v>
      </c>
      <c r="K358" s="21" t="s">
        <v>751</v>
      </c>
      <c r="L358" s="21" t="s">
        <v>751</v>
      </c>
      <c r="M358" s="22" t="s">
        <v>9</v>
      </c>
      <c r="N358" s="23">
        <v>3</v>
      </c>
      <c r="O358" s="23" t="s">
        <v>5</v>
      </c>
      <c r="P358" s="24">
        <v>1.86</v>
      </c>
      <c r="Q358" s="18">
        <v>188.1</v>
      </c>
      <c r="R358" s="25">
        <v>174.82400000000001</v>
      </c>
      <c r="S358" s="25">
        <v>218.52999999999997</v>
      </c>
      <c r="T358" s="26">
        <v>6.7240000000000002</v>
      </c>
      <c r="U358" s="26">
        <v>8.4049999999999994</v>
      </c>
      <c r="V358" s="26">
        <v>4.8639999999999999</v>
      </c>
      <c r="W358" s="26">
        <v>6.544999999999999</v>
      </c>
      <c r="X358" s="26">
        <v>5.7044999999999995</v>
      </c>
      <c r="Y358" s="74" t="s">
        <v>685</v>
      </c>
    </row>
    <row r="359" spans="1:87" x14ac:dyDescent="0.25">
      <c r="A359" s="20" t="s">
        <v>7</v>
      </c>
      <c r="B359" s="15">
        <v>39.423583333333333</v>
      </c>
      <c r="C359" s="14">
        <v>-78.584649999999996</v>
      </c>
      <c r="D359" s="43">
        <v>256</v>
      </c>
      <c r="E359" s="2" t="s">
        <v>709</v>
      </c>
      <c r="F359" s="2" t="s">
        <v>814</v>
      </c>
      <c r="G359" s="2" t="s">
        <v>746</v>
      </c>
      <c r="H359" s="47" t="s">
        <v>254</v>
      </c>
      <c r="I359" s="21" t="s">
        <v>751</v>
      </c>
      <c r="J359" s="21" t="s">
        <v>751</v>
      </c>
      <c r="K359" s="21" t="s">
        <v>751</v>
      </c>
      <c r="L359" s="21" t="s">
        <v>751</v>
      </c>
      <c r="M359" s="22" t="s">
        <v>88</v>
      </c>
      <c r="N359" s="23">
        <v>3</v>
      </c>
      <c r="O359" s="23" t="s">
        <v>5</v>
      </c>
      <c r="P359" s="24">
        <v>1.86</v>
      </c>
      <c r="Q359" s="18">
        <v>134.4</v>
      </c>
      <c r="R359" s="25">
        <v>118.97600000000001</v>
      </c>
      <c r="S359" s="25">
        <v>148.72000000000003</v>
      </c>
      <c r="T359" s="26">
        <v>4.5760000000000005</v>
      </c>
      <c r="U359" s="26">
        <v>5.7200000000000006</v>
      </c>
      <c r="V359" s="26">
        <v>2.7160000000000002</v>
      </c>
      <c r="W359" s="26">
        <v>3.8600000000000003</v>
      </c>
      <c r="X359" s="26">
        <v>3.2880000000000003</v>
      </c>
      <c r="Y359" s="74" t="s">
        <v>685</v>
      </c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</row>
    <row r="360" spans="1:87" s="2" customFormat="1" x14ac:dyDescent="0.25">
      <c r="A360" s="78" t="s">
        <v>10</v>
      </c>
      <c r="B360" s="47">
        <v>39.409444444444446</v>
      </c>
      <c r="C360" s="47">
        <v>-78.56</v>
      </c>
      <c r="D360" s="44">
        <v>257</v>
      </c>
      <c r="E360" s="2" t="s">
        <v>709</v>
      </c>
      <c r="F360" s="2" t="s">
        <v>818</v>
      </c>
      <c r="G360" s="2" t="s">
        <v>746</v>
      </c>
      <c r="H360" s="39" t="s">
        <v>254</v>
      </c>
      <c r="I360" s="21" t="s">
        <v>751</v>
      </c>
      <c r="J360" s="21" t="s">
        <v>751</v>
      </c>
      <c r="K360" s="21" t="s">
        <v>751</v>
      </c>
      <c r="L360" s="21" t="s">
        <v>751</v>
      </c>
      <c r="M360" s="79" t="s">
        <v>11</v>
      </c>
      <c r="N360" s="75">
        <v>4</v>
      </c>
      <c r="O360" s="19" t="s">
        <v>3</v>
      </c>
      <c r="P360" s="34">
        <v>1.76</v>
      </c>
      <c r="Q360" s="18">
        <v>126.1</v>
      </c>
      <c r="R360" s="32">
        <f>(Q360-20)/25*26</f>
        <v>110.34399999999999</v>
      </c>
      <c r="S360" s="32">
        <f>(Q360-20)/20*26</f>
        <v>137.93</v>
      </c>
      <c r="T360" s="18">
        <f>(Q360-20)/25</f>
        <v>4.2439999999999998</v>
      </c>
      <c r="U360" s="18">
        <f>(Q360-20)/20</f>
        <v>5.3049999999999997</v>
      </c>
      <c r="V360" s="18">
        <f>T360-P360</f>
        <v>2.484</v>
      </c>
      <c r="W360" s="18">
        <f>U360-P360</f>
        <v>3.5449999999999999</v>
      </c>
      <c r="X360" s="18">
        <f>(V360+W360)/2</f>
        <v>3.0145</v>
      </c>
      <c r="Y360" s="74" t="s">
        <v>685</v>
      </c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</row>
    <row r="361" spans="1:87" s="2" customFormat="1" x14ac:dyDescent="0.2">
      <c r="A361" s="56" t="s">
        <v>398</v>
      </c>
      <c r="B361" s="30">
        <v>39.4664</v>
      </c>
      <c r="C361" s="30">
        <v>-78.709066666666672</v>
      </c>
      <c r="D361" s="32">
        <v>249</v>
      </c>
      <c r="E361" s="2" t="s">
        <v>709</v>
      </c>
      <c r="F361" s="2" t="s">
        <v>814</v>
      </c>
      <c r="G361" s="2" t="s">
        <v>746</v>
      </c>
      <c r="H361" s="39" t="s">
        <v>254</v>
      </c>
      <c r="I361" s="21" t="s">
        <v>751</v>
      </c>
      <c r="J361" s="21" t="s">
        <v>751</v>
      </c>
      <c r="K361" s="21" t="s">
        <v>751</v>
      </c>
      <c r="L361" s="21" t="s">
        <v>751</v>
      </c>
      <c r="M361" s="31" t="s">
        <v>399</v>
      </c>
      <c r="N361" s="32">
        <v>4</v>
      </c>
      <c r="O361" s="70" t="s">
        <v>3</v>
      </c>
      <c r="P361" s="34">
        <v>1.24</v>
      </c>
      <c r="Q361" s="18">
        <v>180.2</v>
      </c>
      <c r="R361" s="32">
        <f>(Q361-20)/25*26</f>
        <v>166.60799999999998</v>
      </c>
      <c r="S361" s="32">
        <f>(Q361-20)/20*26</f>
        <v>208.26</v>
      </c>
      <c r="T361" s="18">
        <f>(Q361-20)/25</f>
        <v>6.4079999999999995</v>
      </c>
      <c r="U361" s="18">
        <f>(Q361-20)/20</f>
        <v>8.01</v>
      </c>
      <c r="V361" s="18">
        <f>T361-P361</f>
        <v>5.1679999999999993</v>
      </c>
      <c r="W361" s="18">
        <f>U361-P361</f>
        <v>6.77</v>
      </c>
      <c r="X361" s="18">
        <f>(V361+W361)/2</f>
        <v>5.9689999999999994</v>
      </c>
      <c r="Y361" s="74" t="s">
        <v>685</v>
      </c>
    </row>
    <row r="362" spans="1:87" s="4" customFormat="1" x14ac:dyDescent="0.2">
      <c r="A362" s="78" t="s">
        <v>14</v>
      </c>
      <c r="B362" s="47">
        <v>39.476388888888891</v>
      </c>
      <c r="C362" s="47">
        <v>-78.734722222222217</v>
      </c>
      <c r="D362" s="44">
        <v>248</v>
      </c>
      <c r="E362" s="2" t="s">
        <v>709</v>
      </c>
      <c r="F362" s="2" t="s">
        <v>814</v>
      </c>
      <c r="G362" s="2" t="s">
        <v>746</v>
      </c>
      <c r="H362" s="39" t="s">
        <v>254</v>
      </c>
      <c r="I362" s="21" t="s">
        <v>751</v>
      </c>
      <c r="J362" s="21" t="s">
        <v>751</v>
      </c>
      <c r="K362" s="21" t="s">
        <v>751</v>
      </c>
      <c r="L362" s="21" t="s">
        <v>751</v>
      </c>
      <c r="M362" s="79">
        <v>125.6</v>
      </c>
      <c r="N362" s="75">
        <v>1</v>
      </c>
      <c r="O362" s="19" t="s">
        <v>3</v>
      </c>
      <c r="P362" s="34">
        <v>2.25</v>
      </c>
      <c r="Q362" s="18">
        <v>125.6</v>
      </c>
      <c r="R362" s="32">
        <f>(Q362-20)/25*26</f>
        <v>109.82400000000001</v>
      </c>
      <c r="S362" s="32">
        <f>(Q362-20)/20*26</f>
        <v>137.27999999999997</v>
      </c>
      <c r="T362" s="18">
        <f>(Q362-20)/25</f>
        <v>4.2240000000000002</v>
      </c>
      <c r="U362" s="18">
        <f>(Q362-20)/20</f>
        <v>5.2799999999999994</v>
      </c>
      <c r="V362" s="18">
        <f>T362-P362</f>
        <v>1.9740000000000002</v>
      </c>
      <c r="W362" s="18">
        <f>U362-P362</f>
        <v>3.0299999999999994</v>
      </c>
      <c r="X362" s="18">
        <f>(V362+W362)/2</f>
        <v>2.5019999999999998</v>
      </c>
      <c r="Y362" s="74" t="s">
        <v>685</v>
      </c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</row>
    <row r="363" spans="1:87" s="4" customFormat="1" x14ac:dyDescent="0.25">
      <c r="A363" s="20" t="s">
        <v>239</v>
      </c>
      <c r="B363" s="15">
        <v>39.46255277777778</v>
      </c>
      <c r="C363" s="14">
        <v>-79.026641666666663</v>
      </c>
      <c r="D363" s="43">
        <v>238</v>
      </c>
      <c r="E363" s="2" t="s">
        <v>709</v>
      </c>
      <c r="F363" s="2" t="s">
        <v>814</v>
      </c>
      <c r="G363" s="2" t="s">
        <v>746</v>
      </c>
      <c r="H363" s="47" t="s">
        <v>254</v>
      </c>
      <c r="I363" s="21" t="s">
        <v>751</v>
      </c>
      <c r="J363" s="21" t="s">
        <v>751</v>
      </c>
      <c r="K363" s="21" t="s">
        <v>751</v>
      </c>
      <c r="L363" s="21" t="s">
        <v>751</v>
      </c>
      <c r="M363" s="55">
        <v>111.2</v>
      </c>
      <c r="N363" s="21">
        <v>3</v>
      </c>
      <c r="O363" s="21" t="s">
        <v>5</v>
      </c>
      <c r="P363" s="24">
        <v>1.33</v>
      </c>
      <c r="Q363" s="18">
        <v>111.2</v>
      </c>
      <c r="R363" s="25">
        <v>94.847999999999999</v>
      </c>
      <c r="S363" s="25">
        <v>118.56000000000002</v>
      </c>
      <c r="T363" s="26">
        <v>3.6480000000000001</v>
      </c>
      <c r="U363" s="26">
        <v>4.5600000000000005</v>
      </c>
      <c r="V363" s="26">
        <v>2.3180000000000001</v>
      </c>
      <c r="W363" s="26">
        <v>3.2300000000000004</v>
      </c>
      <c r="X363" s="26">
        <v>2.774</v>
      </c>
      <c r="Y363" s="74" t="s">
        <v>685</v>
      </c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</row>
    <row r="364" spans="1:87" s="4" customFormat="1" x14ac:dyDescent="0.25">
      <c r="A364" s="20" t="s">
        <v>240</v>
      </c>
      <c r="B364" s="15">
        <v>39.4375</v>
      </c>
      <c r="C364" s="15">
        <v>-79.002777777777794</v>
      </c>
      <c r="D364" s="23">
        <v>239</v>
      </c>
      <c r="E364" s="2" t="s">
        <v>709</v>
      </c>
      <c r="F364" s="2" t="s">
        <v>819</v>
      </c>
      <c r="G364" s="2" t="s">
        <v>746</v>
      </c>
      <c r="H364" s="47" t="s">
        <v>255</v>
      </c>
      <c r="I364" s="22">
        <v>-96.7</v>
      </c>
      <c r="J364" s="23">
        <v>11</v>
      </c>
      <c r="K364" s="22" t="s">
        <v>5</v>
      </c>
      <c r="L364" s="22">
        <v>0</v>
      </c>
      <c r="M364" s="55" t="s">
        <v>751</v>
      </c>
      <c r="N364" s="21" t="s">
        <v>751</v>
      </c>
      <c r="O364" s="21" t="s">
        <v>751</v>
      </c>
      <c r="P364" s="24">
        <v>1.42</v>
      </c>
      <c r="Q364" s="18">
        <v>-96.7</v>
      </c>
      <c r="R364" s="35">
        <v>81</v>
      </c>
      <c r="S364" s="35">
        <v>90</v>
      </c>
      <c r="T364" s="26">
        <v>3.1</v>
      </c>
      <c r="U364" s="26">
        <v>3.5</v>
      </c>
      <c r="V364" s="26">
        <v>1.6800000000000002</v>
      </c>
      <c r="W364" s="26">
        <v>2.08</v>
      </c>
      <c r="X364" s="26">
        <v>1.8800000000000001</v>
      </c>
      <c r="Y364" s="74" t="s">
        <v>685</v>
      </c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</row>
    <row r="365" spans="1:87" s="4" customFormat="1" x14ac:dyDescent="0.25">
      <c r="A365" s="20" t="s">
        <v>22</v>
      </c>
      <c r="B365" s="14">
        <v>39.199444444444445</v>
      </c>
      <c r="C365" s="14">
        <v>-78.24944444444445</v>
      </c>
      <c r="D365" s="43">
        <v>270</v>
      </c>
      <c r="E365" s="2" t="s">
        <v>709</v>
      </c>
      <c r="F365" s="2" t="s">
        <v>810</v>
      </c>
      <c r="G365" s="2" t="s">
        <v>746</v>
      </c>
      <c r="H365" s="47" t="s">
        <v>255</v>
      </c>
      <c r="I365" s="22">
        <v>-107.8</v>
      </c>
      <c r="J365" s="23">
        <v>6</v>
      </c>
      <c r="K365" s="22" t="s">
        <v>5</v>
      </c>
      <c r="L365" s="22">
        <v>0</v>
      </c>
      <c r="M365" s="55" t="s">
        <v>751</v>
      </c>
      <c r="N365" s="21" t="s">
        <v>751</v>
      </c>
      <c r="O365" s="21" t="s">
        <v>751</v>
      </c>
      <c r="P365" s="24">
        <v>2.8</v>
      </c>
      <c r="Q365" s="18">
        <v>-107.8</v>
      </c>
      <c r="R365" s="35">
        <v>134</v>
      </c>
      <c r="S365" s="35">
        <v>162</v>
      </c>
      <c r="T365" s="26">
        <v>5.2</v>
      </c>
      <c r="U365" s="26">
        <v>6.2</v>
      </c>
      <c r="V365" s="26">
        <v>2.4000000000000004</v>
      </c>
      <c r="W365" s="26">
        <v>3.4000000000000004</v>
      </c>
      <c r="X365" s="26">
        <v>2.9000000000000004</v>
      </c>
      <c r="Y365" s="74" t="s">
        <v>685</v>
      </c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</row>
    <row r="366" spans="1:87" s="4" customFormat="1" x14ac:dyDescent="0.2">
      <c r="A366" s="80" t="s">
        <v>21</v>
      </c>
      <c r="B366" s="14">
        <v>39.199444444444445</v>
      </c>
      <c r="C366" s="14">
        <v>-78.24944444444445</v>
      </c>
      <c r="D366" s="43">
        <v>270</v>
      </c>
      <c r="E366" s="2" t="s">
        <v>709</v>
      </c>
      <c r="F366" s="2" t="s">
        <v>810</v>
      </c>
      <c r="G366" s="2" t="s">
        <v>746</v>
      </c>
      <c r="H366" s="47" t="s">
        <v>255</v>
      </c>
      <c r="I366" s="63">
        <v>-101.2</v>
      </c>
      <c r="J366" s="81">
        <v>5</v>
      </c>
      <c r="K366" s="22" t="s">
        <v>5</v>
      </c>
      <c r="L366" s="22">
        <v>0</v>
      </c>
      <c r="M366" s="55" t="s">
        <v>751</v>
      </c>
      <c r="N366" s="21" t="s">
        <v>751</v>
      </c>
      <c r="O366" s="21" t="s">
        <v>751</v>
      </c>
      <c r="P366" s="24">
        <v>2.8</v>
      </c>
      <c r="Q366" s="18">
        <v>-101.2</v>
      </c>
      <c r="R366" s="35">
        <v>100</v>
      </c>
      <c r="S366" s="35">
        <v>117</v>
      </c>
      <c r="T366" s="26">
        <v>3.8</v>
      </c>
      <c r="U366" s="26">
        <v>4.5</v>
      </c>
      <c r="V366" s="26">
        <v>1</v>
      </c>
      <c r="W366" s="26">
        <v>1.7000000000000002</v>
      </c>
      <c r="X366" s="26">
        <v>1.35</v>
      </c>
      <c r="Y366" s="74" t="s">
        <v>685</v>
      </c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</row>
    <row r="367" spans="1:87" x14ac:dyDescent="0.25">
      <c r="A367" s="20" t="s">
        <v>23</v>
      </c>
      <c r="B367" s="14">
        <v>39.267222222222223</v>
      </c>
      <c r="C367" s="14">
        <v>-78.338055555555556</v>
      </c>
      <c r="D367" s="43">
        <v>266</v>
      </c>
      <c r="E367" s="2" t="s">
        <v>710</v>
      </c>
      <c r="F367" s="2" t="s">
        <v>810</v>
      </c>
      <c r="G367" s="2" t="s">
        <v>746</v>
      </c>
      <c r="H367" s="47" t="s">
        <v>254</v>
      </c>
      <c r="I367" s="55" t="s">
        <v>751</v>
      </c>
      <c r="J367" s="21" t="s">
        <v>751</v>
      </c>
      <c r="K367" s="21" t="s">
        <v>751</v>
      </c>
      <c r="L367" s="21" t="s">
        <v>751</v>
      </c>
      <c r="M367" s="22" t="s">
        <v>24</v>
      </c>
      <c r="N367" s="23">
        <v>4</v>
      </c>
      <c r="O367" s="23" t="s">
        <v>5</v>
      </c>
      <c r="P367" s="24">
        <v>3.24</v>
      </c>
      <c r="Q367" s="18">
        <v>122.9</v>
      </c>
      <c r="R367" s="25">
        <v>107.01600000000002</v>
      </c>
      <c r="S367" s="25">
        <v>133.77000000000001</v>
      </c>
      <c r="T367" s="26">
        <v>4.1160000000000005</v>
      </c>
      <c r="U367" s="26">
        <v>5.1450000000000005</v>
      </c>
      <c r="V367" s="26">
        <v>0.87600000000000033</v>
      </c>
      <c r="W367" s="26">
        <v>1.9050000000000002</v>
      </c>
      <c r="X367" s="26">
        <v>1.3905000000000003</v>
      </c>
      <c r="Y367" s="74" t="s">
        <v>685</v>
      </c>
    </row>
    <row r="368" spans="1:87" s="2" customFormat="1" x14ac:dyDescent="0.25">
      <c r="A368" s="20" t="s">
        <v>242</v>
      </c>
      <c r="B368" s="14">
        <v>39.469444444444441</v>
      </c>
      <c r="C368" s="14">
        <v>-78.958333333333329</v>
      </c>
      <c r="D368" s="43">
        <v>240</v>
      </c>
      <c r="E368" s="2" t="s">
        <v>710</v>
      </c>
      <c r="F368" s="2" t="s">
        <v>818</v>
      </c>
      <c r="G368" s="2" t="s">
        <v>746</v>
      </c>
      <c r="H368" s="47" t="s">
        <v>255</v>
      </c>
      <c r="I368" s="22">
        <v>-92.6</v>
      </c>
      <c r="J368" s="74">
        <v>5</v>
      </c>
      <c r="K368" s="22" t="s">
        <v>5</v>
      </c>
      <c r="L368" s="22">
        <v>0</v>
      </c>
      <c r="M368" s="55" t="s">
        <v>751</v>
      </c>
      <c r="N368" s="21" t="s">
        <v>751</v>
      </c>
      <c r="O368" s="21" t="s">
        <v>751</v>
      </c>
      <c r="P368" s="24">
        <v>1.91</v>
      </c>
      <c r="Q368" s="18">
        <v>-92.6</v>
      </c>
      <c r="R368" s="35">
        <v>63</v>
      </c>
      <c r="S368" s="35">
        <v>71</v>
      </c>
      <c r="T368" s="26">
        <v>2.4</v>
      </c>
      <c r="U368" s="26">
        <v>2.7</v>
      </c>
      <c r="V368" s="26">
        <v>0.49</v>
      </c>
      <c r="W368" s="26">
        <v>0.79000000000000026</v>
      </c>
      <c r="X368" s="26">
        <v>0.64000000000000012</v>
      </c>
      <c r="Y368" s="74" t="s">
        <v>685</v>
      </c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</row>
    <row r="369" spans="1:87" x14ac:dyDescent="0.25">
      <c r="A369" s="20" t="s">
        <v>35</v>
      </c>
      <c r="B369" s="47">
        <v>39.301944444444445</v>
      </c>
      <c r="C369" s="47">
        <v>-78.44305555555556</v>
      </c>
      <c r="D369" s="44">
        <v>264</v>
      </c>
      <c r="E369" s="2" t="s">
        <v>711</v>
      </c>
      <c r="F369" s="2" t="s">
        <v>817</v>
      </c>
      <c r="G369" s="2" t="s">
        <v>746</v>
      </c>
      <c r="H369" s="19" t="s">
        <v>824</v>
      </c>
      <c r="I369" s="79">
        <v>-123.1</v>
      </c>
      <c r="J369" s="75">
        <v>15</v>
      </c>
      <c r="K369" s="79" t="s">
        <v>5</v>
      </c>
      <c r="L369" s="79">
        <v>4</v>
      </c>
      <c r="M369" s="54" t="s">
        <v>825</v>
      </c>
      <c r="N369" s="40">
        <v>9</v>
      </c>
      <c r="O369" s="40" t="s">
        <v>5</v>
      </c>
      <c r="P369" s="34">
        <v>3.86</v>
      </c>
      <c r="Q369" s="79">
        <v>-123.1</v>
      </c>
      <c r="R369" s="19" t="s">
        <v>835</v>
      </c>
      <c r="S369" s="26" t="s">
        <v>691</v>
      </c>
      <c r="T369" s="18" t="s">
        <v>836</v>
      </c>
      <c r="U369" s="26" t="s">
        <v>691</v>
      </c>
      <c r="V369" s="18" t="s">
        <v>837</v>
      </c>
      <c r="W369" s="26" t="s">
        <v>691</v>
      </c>
      <c r="X369" s="26" t="s">
        <v>691</v>
      </c>
      <c r="Y369" s="74" t="s">
        <v>685</v>
      </c>
    </row>
    <row r="370" spans="1:87" x14ac:dyDescent="0.25">
      <c r="A370" s="20" t="s">
        <v>33</v>
      </c>
      <c r="B370" s="47">
        <v>39.301944444444445</v>
      </c>
      <c r="C370" s="47">
        <v>-78.44305555555556</v>
      </c>
      <c r="D370" s="44">
        <v>264</v>
      </c>
      <c r="E370" s="2" t="s">
        <v>711</v>
      </c>
      <c r="F370" s="2" t="s">
        <v>817</v>
      </c>
      <c r="G370" s="2" t="s">
        <v>746</v>
      </c>
      <c r="H370" s="19" t="s">
        <v>255</v>
      </c>
      <c r="I370" s="79">
        <v>-117.1</v>
      </c>
      <c r="J370" s="75">
        <v>11</v>
      </c>
      <c r="K370" s="79" t="s">
        <v>34</v>
      </c>
      <c r="L370" s="79">
        <v>4</v>
      </c>
      <c r="M370" s="54" t="s">
        <v>751</v>
      </c>
      <c r="N370" s="40" t="s">
        <v>751</v>
      </c>
      <c r="O370" s="40" t="s">
        <v>751</v>
      </c>
      <c r="P370" s="34">
        <v>3.86</v>
      </c>
      <c r="Q370" s="79">
        <v>-117.1</v>
      </c>
      <c r="R370" s="19">
        <v>186</v>
      </c>
      <c r="S370" s="19">
        <v>231</v>
      </c>
      <c r="T370" s="18">
        <v>7.1538461538461542</v>
      </c>
      <c r="U370" s="18">
        <v>8.884615384615385</v>
      </c>
      <c r="V370" s="18">
        <v>3.3400000000000003</v>
      </c>
      <c r="W370" s="18">
        <v>5.0400000000000009</v>
      </c>
      <c r="X370" s="18">
        <v>4.1900000000000004</v>
      </c>
      <c r="Y370" s="74" t="s">
        <v>685</v>
      </c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</row>
    <row r="371" spans="1:87" x14ac:dyDescent="0.25">
      <c r="A371" s="20" t="s">
        <v>31</v>
      </c>
      <c r="B371" s="14">
        <v>39.261944444444445</v>
      </c>
      <c r="C371" s="14">
        <v>-78.330277777777781</v>
      </c>
      <c r="D371" s="43">
        <v>265</v>
      </c>
      <c r="E371" s="2" t="s">
        <v>711</v>
      </c>
      <c r="F371" s="2" t="s">
        <v>814</v>
      </c>
      <c r="G371" s="2" t="s">
        <v>746</v>
      </c>
      <c r="H371" s="47" t="s">
        <v>254</v>
      </c>
      <c r="I371" s="21" t="s">
        <v>751</v>
      </c>
      <c r="J371" s="21" t="s">
        <v>751</v>
      </c>
      <c r="K371" s="21" t="s">
        <v>751</v>
      </c>
      <c r="L371" s="55">
        <v>2</v>
      </c>
      <c r="M371" s="22" t="s">
        <v>32</v>
      </c>
      <c r="N371" s="23">
        <v>3</v>
      </c>
      <c r="O371" s="23" t="s">
        <v>5</v>
      </c>
      <c r="P371" s="24">
        <v>3.81</v>
      </c>
      <c r="Q371" s="18">
        <v>218.5</v>
      </c>
      <c r="R371" s="25">
        <v>206.44</v>
      </c>
      <c r="S371" s="25">
        <v>258.05</v>
      </c>
      <c r="T371" s="26">
        <v>7.94</v>
      </c>
      <c r="U371" s="26">
        <v>9.9250000000000007</v>
      </c>
      <c r="V371" s="26">
        <v>4.1300000000000008</v>
      </c>
      <c r="W371" s="26">
        <v>6.1150000000000002</v>
      </c>
      <c r="X371" s="26">
        <v>5.1225000000000005</v>
      </c>
      <c r="Y371" s="74" t="s">
        <v>685</v>
      </c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</row>
    <row r="372" spans="1:87" x14ac:dyDescent="0.25">
      <c r="A372" s="20" t="s">
        <v>29</v>
      </c>
      <c r="B372" s="47">
        <v>39.261944444444445</v>
      </c>
      <c r="C372" s="47">
        <v>-78.330277777777781</v>
      </c>
      <c r="D372" s="44">
        <v>265</v>
      </c>
      <c r="E372" s="2" t="s">
        <v>711</v>
      </c>
      <c r="F372" s="2" t="s">
        <v>810</v>
      </c>
      <c r="G372" s="2" t="s">
        <v>746</v>
      </c>
      <c r="H372" s="19" t="s">
        <v>254</v>
      </c>
      <c r="I372" s="21" t="s">
        <v>751</v>
      </c>
      <c r="J372" s="21" t="s">
        <v>751</v>
      </c>
      <c r="K372" s="21" t="s">
        <v>751</v>
      </c>
      <c r="L372" s="55">
        <v>2</v>
      </c>
      <c r="M372" s="79" t="s">
        <v>30</v>
      </c>
      <c r="N372" s="75">
        <v>5</v>
      </c>
      <c r="O372" s="75" t="s">
        <v>5</v>
      </c>
      <c r="P372" s="34">
        <v>3.81</v>
      </c>
      <c r="Q372" s="18">
        <v>218.9</v>
      </c>
      <c r="R372" s="32">
        <f>(Q372-20)/25*26</f>
        <v>206.85600000000002</v>
      </c>
      <c r="S372" s="32">
        <f>(Q372-20)/20*26</f>
        <v>258.57</v>
      </c>
      <c r="T372" s="18">
        <f>(Q372-20)/25</f>
        <v>7.9560000000000004</v>
      </c>
      <c r="U372" s="18">
        <f>(Q372-20)/20</f>
        <v>9.9450000000000003</v>
      </c>
      <c r="V372" s="18">
        <f>T372-P372</f>
        <v>4.1460000000000008</v>
      </c>
      <c r="W372" s="18">
        <f>U372-P372</f>
        <v>6.1349999999999998</v>
      </c>
      <c r="X372" s="18">
        <f>(V372+W372)/2</f>
        <v>5.1405000000000003</v>
      </c>
      <c r="Y372" s="74" t="s">
        <v>685</v>
      </c>
    </row>
    <row r="373" spans="1:87" x14ac:dyDescent="0.25">
      <c r="A373" s="20" t="s">
        <v>36</v>
      </c>
      <c r="B373" s="14">
        <v>39.254444444444445</v>
      </c>
      <c r="C373" s="14">
        <v>-78.335555555555558</v>
      </c>
      <c r="D373" s="43">
        <v>267</v>
      </c>
      <c r="E373" s="2" t="s">
        <v>711</v>
      </c>
      <c r="F373" s="2" t="s">
        <v>817</v>
      </c>
      <c r="G373" s="2" t="s">
        <v>746</v>
      </c>
      <c r="H373" s="47" t="s">
        <v>254</v>
      </c>
      <c r="I373" s="21" t="s">
        <v>751</v>
      </c>
      <c r="J373" s="21" t="s">
        <v>751</v>
      </c>
      <c r="K373" s="21" t="s">
        <v>751</v>
      </c>
      <c r="L373" s="21" t="s">
        <v>751</v>
      </c>
      <c r="M373" s="22" t="s">
        <v>37</v>
      </c>
      <c r="N373" s="23">
        <v>3</v>
      </c>
      <c r="O373" s="23" t="s">
        <v>5</v>
      </c>
      <c r="P373" s="24">
        <v>3.87</v>
      </c>
      <c r="Q373" s="18">
        <v>182.4</v>
      </c>
      <c r="R373" s="25">
        <v>168.89600000000002</v>
      </c>
      <c r="S373" s="25">
        <v>211.12000000000003</v>
      </c>
      <c r="T373" s="26">
        <v>6.4960000000000004</v>
      </c>
      <c r="U373" s="26">
        <v>8.120000000000001</v>
      </c>
      <c r="V373" s="26">
        <v>2.6260000000000003</v>
      </c>
      <c r="W373" s="26">
        <v>4.2500000000000009</v>
      </c>
      <c r="X373" s="26">
        <v>3.4380000000000006</v>
      </c>
      <c r="Y373" s="74" t="s">
        <v>685</v>
      </c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</row>
    <row r="374" spans="1:87" x14ac:dyDescent="0.25">
      <c r="A374" s="20" t="s">
        <v>38</v>
      </c>
      <c r="B374" s="14">
        <v>39.186666666666667</v>
      </c>
      <c r="C374" s="14">
        <v>-78.33</v>
      </c>
      <c r="D374" s="43">
        <v>269</v>
      </c>
      <c r="E374" s="2" t="s">
        <v>711</v>
      </c>
      <c r="F374" s="2" t="s">
        <v>819</v>
      </c>
      <c r="G374" s="2" t="s">
        <v>746</v>
      </c>
      <c r="H374" s="47" t="s">
        <v>255</v>
      </c>
      <c r="I374" s="22">
        <v>-136</v>
      </c>
      <c r="J374" s="23">
        <v>9</v>
      </c>
      <c r="K374" s="22" t="s">
        <v>5</v>
      </c>
      <c r="L374" s="22">
        <v>0</v>
      </c>
      <c r="M374" s="55" t="s">
        <v>751</v>
      </c>
      <c r="N374" s="21" t="s">
        <v>751</v>
      </c>
      <c r="O374" s="21" t="s">
        <v>751</v>
      </c>
      <c r="P374" s="24">
        <v>3.87</v>
      </c>
      <c r="Q374" s="18">
        <v>-136</v>
      </c>
      <c r="R374" s="35">
        <v>358</v>
      </c>
      <c r="S374" s="58" t="s">
        <v>691</v>
      </c>
      <c r="T374" s="26">
        <v>13.8</v>
      </c>
      <c r="U374" s="58" t="s">
        <v>691</v>
      </c>
      <c r="V374" s="58" t="s">
        <v>691</v>
      </c>
      <c r="W374" s="26">
        <v>9.93</v>
      </c>
      <c r="X374" s="58" t="s">
        <v>691</v>
      </c>
      <c r="Y374" s="74" t="s">
        <v>685</v>
      </c>
    </row>
    <row r="375" spans="1:87" x14ac:dyDescent="0.25">
      <c r="A375" s="56" t="s">
        <v>408</v>
      </c>
      <c r="B375" s="30">
        <v>39.498055555555553</v>
      </c>
      <c r="C375" s="30">
        <v>-78.763055555555553</v>
      </c>
      <c r="D375" s="32">
        <v>247</v>
      </c>
      <c r="E375" s="2" t="s">
        <v>711</v>
      </c>
      <c r="F375" s="2" t="s">
        <v>810</v>
      </c>
      <c r="G375" s="2" t="s">
        <v>746</v>
      </c>
      <c r="H375" s="39" t="s">
        <v>254</v>
      </c>
      <c r="I375" s="54" t="s">
        <v>751</v>
      </c>
      <c r="J375" s="40" t="s">
        <v>751</v>
      </c>
      <c r="K375" s="40" t="s">
        <v>751</v>
      </c>
      <c r="L375" s="21" t="s">
        <v>751</v>
      </c>
      <c r="M375" s="18">
        <v>200.3</v>
      </c>
      <c r="N375" s="32">
        <v>2</v>
      </c>
      <c r="O375" s="18" t="s">
        <v>3</v>
      </c>
      <c r="P375" s="34">
        <v>2.93</v>
      </c>
      <c r="Q375" s="18">
        <v>200.3</v>
      </c>
      <c r="R375" s="32">
        <f>(Q375-20)/25*26</f>
        <v>187.51200000000003</v>
      </c>
      <c r="S375" s="32">
        <f>(Q375-20)/20*26</f>
        <v>234.39000000000001</v>
      </c>
      <c r="T375" s="18">
        <f>(Q375-20)/25</f>
        <v>7.2120000000000006</v>
      </c>
      <c r="U375" s="18">
        <f>(Q375-20)/20</f>
        <v>9.0150000000000006</v>
      </c>
      <c r="V375" s="18">
        <f>T375-P375</f>
        <v>4.282</v>
      </c>
      <c r="W375" s="18">
        <f>U375-P375</f>
        <v>6.0850000000000009</v>
      </c>
      <c r="X375" s="18">
        <f>(V375+W375)/2</f>
        <v>5.1835000000000004</v>
      </c>
      <c r="Y375" s="74" t="s">
        <v>685</v>
      </c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</row>
    <row r="376" spans="1:87" ht="18.95" customHeight="1" x14ac:dyDescent="0.25">
      <c r="A376" s="20" t="s">
        <v>17</v>
      </c>
      <c r="B376" s="14">
        <v>39.338055555555556</v>
      </c>
      <c r="C376" s="14">
        <v>-78.5069444444444</v>
      </c>
      <c r="D376" s="43">
        <v>260</v>
      </c>
      <c r="E376" s="2" t="s">
        <v>711</v>
      </c>
      <c r="F376" s="2" t="s">
        <v>814</v>
      </c>
      <c r="G376" s="2" t="s">
        <v>746</v>
      </c>
      <c r="H376" s="47" t="s">
        <v>255</v>
      </c>
      <c r="I376" s="22">
        <v>-108.1</v>
      </c>
      <c r="J376" s="23">
        <v>11</v>
      </c>
      <c r="K376" s="22" t="s">
        <v>5</v>
      </c>
      <c r="L376" s="22">
        <v>0</v>
      </c>
      <c r="M376" s="55" t="s">
        <v>751</v>
      </c>
      <c r="N376" s="21" t="s">
        <v>751</v>
      </c>
      <c r="O376" s="21" t="s">
        <v>751</v>
      </c>
      <c r="P376" s="24">
        <v>3.32</v>
      </c>
      <c r="Q376" s="18">
        <v>-108.1</v>
      </c>
      <c r="R376" s="35">
        <v>186</v>
      </c>
      <c r="S376" s="35">
        <v>214</v>
      </c>
      <c r="T376" s="26">
        <v>7.2</v>
      </c>
      <c r="U376" s="26">
        <v>8.1999999999999993</v>
      </c>
      <c r="V376" s="26">
        <v>3.8800000000000003</v>
      </c>
      <c r="W376" s="26">
        <v>4.879999999999999</v>
      </c>
      <c r="X376" s="26">
        <v>4.38</v>
      </c>
      <c r="Y376" s="74" t="s">
        <v>685</v>
      </c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</row>
    <row r="377" spans="1:87" x14ac:dyDescent="0.25">
      <c r="A377" s="20" t="s">
        <v>183</v>
      </c>
      <c r="B377" s="15">
        <v>39.450000000000003</v>
      </c>
      <c r="C377" s="15">
        <v>-78.973611111111097</v>
      </c>
      <c r="D377" s="23">
        <v>242</v>
      </c>
      <c r="E377" s="2" t="s">
        <v>711</v>
      </c>
      <c r="F377" s="2" t="s">
        <v>817</v>
      </c>
      <c r="G377" s="2" t="s">
        <v>746</v>
      </c>
      <c r="H377" s="47" t="s">
        <v>255</v>
      </c>
      <c r="I377" s="22">
        <v>-90.6</v>
      </c>
      <c r="J377" s="23">
        <v>5</v>
      </c>
      <c r="K377" s="22" t="s">
        <v>3</v>
      </c>
      <c r="L377" s="22">
        <v>2</v>
      </c>
      <c r="M377" s="55" t="s">
        <v>751</v>
      </c>
      <c r="N377" s="21" t="s">
        <v>751</v>
      </c>
      <c r="O377" s="21" t="s">
        <v>751</v>
      </c>
      <c r="P377" s="24">
        <v>2.75</v>
      </c>
      <c r="Q377" s="18">
        <v>-90.6</v>
      </c>
      <c r="R377" s="35">
        <v>55</v>
      </c>
      <c r="S377" s="35">
        <v>61</v>
      </c>
      <c r="T377" s="26">
        <v>2.1</v>
      </c>
      <c r="U377" s="26">
        <v>2.2999999999999998</v>
      </c>
      <c r="V377" s="26">
        <v>-0.64999999999999991</v>
      </c>
      <c r="W377" s="26">
        <v>-0.45000000000000018</v>
      </c>
      <c r="X377" s="26">
        <v>-0.55000000000000004</v>
      </c>
      <c r="Y377" s="74" t="s">
        <v>685</v>
      </c>
    </row>
    <row r="378" spans="1:87" x14ac:dyDescent="0.25">
      <c r="A378" s="56" t="s">
        <v>416</v>
      </c>
      <c r="B378" s="30">
        <v>39.447222222222223</v>
      </c>
      <c r="C378" s="30">
        <v>-78.688888888888883</v>
      </c>
      <c r="D378" s="32">
        <v>253</v>
      </c>
      <c r="E378" s="2" t="s">
        <v>711</v>
      </c>
      <c r="F378" s="2" t="s">
        <v>819</v>
      </c>
      <c r="G378" s="2" t="s">
        <v>746</v>
      </c>
      <c r="H378" s="19" t="s">
        <v>255</v>
      </c>
      <c r="I378" s="18">
        <v>-113.5</v>
      </c>
      <c r="J378" s="32">
        <v>9</v>
      </c>
      <c r="K378" s="39" t="s">
        <v>3</v>
      </c>
      <c r="L378" s="39"/>
      <c r="M378" s="54" t="s">
        <v>751</v>
      </c>
      <c r="N378" s="40" t="s">
        <v>751</v>
      </c>
      <c r="O378" s="40" t="s">
        <v>751</v>
      </c>
      <c r="P378" s="34">
        <v>1.26</v>
      </c>
      <c r="Q378" s="54">
        <v>-113.5</v>
      </c>
      <c r="R378" s="32">
        <v>164</v>
      </c>
      <c r="S378" s="32">
        <v>199</v>
      </c>
      <c r="T378" s="18">
        <v>6.3076923076923075</v>
      </c>
      <c r="U378" s="18">
        <v>7.6538461538461542</v>
      </c>
      <c r="V378" s="18">
        <v>5.04</v>
      </c>
      <c r="W378" s="18">
        <v>6.44</v>
      </c>
      <c r="X378" s="18">
        <v>5.74</v>
      </c>
      <c r="Y378" s="74" t="s">
        <v>685</v>
      </c>
    </row>
    <row r="379" spans="1:87" x14ac:dyDescent="0.25">
      <c r="A379" s="78" t="s">
        <v>15</v>
      </c>
      <c r="B379" s="47">
        <v>39.394722222222221</v>
      </c>
      <c r="C379" s="47">
        <v>-78.735277777777782</v>
      </c>
      <c r="D379" s="44">
        <v>251</v>
      </c>
      <c r="E379" s="2" t="s">
        <v>711</v>
      </c>
      <c r="F379" s="2" t="s">
        <v>817</v>
      </c>
      <c r="G379" s="2" t="s">
        <v>746</v>
      </c>
      <c r="H379" s="39" t="s">
        <v>254</v>
      </c>
      <c r="I379" s="54" t="s">
        <v>751</v>
      </c>
      <c r="J379" s="40" t="s">
        <v>751</v>
      </c>
      <c r="K379" s="40" t="s">
        <v>751</v>
      </c>
      <c r="L379" s="21" t="s">
        <v>751</v>
      </c>
      <c r="M379" s="79">
        <v>189.8</v>
      </c>
      <c r="N379" s="75">
        <v>2</v>
      </c>
      <c r="O379" s="19" t="s">
        <v>3</v>
      </c>
      <c r="P379" s="34">
        <v>3.25</v>
      </c>
      <c r="Q379" s="18">
        <v>189.8</v>
      </c>
      <c r="R379" s="32">
        <f>(Q379-20)/25*26</f>
        <v>176.59200000000001</v>
      </c>
      <c r="S379" s="32">
        <f>(Q379-20)/20*26</f>
        <v>220.74</v>
      </c>
      <c r="T379" s="18">
        <f>(Q379-20)/25</f>
        <v>6.7920000000000007</v>
      </c>
      <c r="U379" s="18">
        <f>(Q379-20)/20</f>
        <v>8.49</v>
      </c>
      <c r="V379" s="18">
        <f>T379-P379</f>
        <v>3.5420000000000007</v>
      </c>
      <c r="W379" s="18">
        <f>U379-P379</f>
        <v>5.24</v>
      </c>
      <c r="X379" s="18">
        <f>(V379+W379)/2</f>
        <v>4.391</v>
      </c>
      <c r="Y379" s="74" t="s">
        <v>685</v>
      </c>
    </row>
    <row r="380" spans="1:87" x14ac:dyDescent="0.25">
      <c r="A380" s="20" t="s">
        <v>16</v>
      </c>
      <c r="B380" s="14">
        <v>39.394722222222221</v>
      </c>
      <c r="C380" s="14">
        <v>-78.735277777777782</v>
      </c>
      <c r="D380" s="43">
        <v>251</v>
      </c>
      <c r="E380" s="2" t="s">
        <v>711</v>
      </c>
      <c r="F380" s="2" t="s">
        <v>811</v>
      </c>
      <c r="G380" s="2" t="s">
        <v>746</v>
      </c>
      <c r="H380" s="47" t="s">
        <v>255</v>
      </c>
      <c r="I380" s="22">
        <v>-102.5</v>
      </c>
      <c r="J380" s="23">
        <v>14</v>
      </c>
      <c r="K380" s="22" t="s">
        <v>3</v>
      </c>
      <c r="L380" s="22">
        <v>0</v>
      </c>
      <c r="M380" s="55" t="s">
        <v>751</v>
      </c>
      <c r="N380" s="21" t="s">
        <v>751</v>
      </c>
      <c r="O380" s="21" t="s">
        <v>751</v>
      </c>
      <c r="P380" s="24">
        <v>3.25</v>
      </c>
      <c r="Q380" s="18">
        <v>-102.5</v>
      </c>
      <c r="R380" s="25">
        <v>105</v>
      </c>
      <c r="S380" s="25">
        <v>123</v>
      </c>
      <c r="T380" s="26">
        <v>4</v>
      </c>
      <c r="U380" s="26">
        <v>4.7</v>
      </c>
      <c r="V380" s="26">
        <v>0.75</v>
      </c>
      <c r="W380" s="26">
        <v>1.4500000000000002</v>
      </c>
      <c r="X380" s="26">
        <v>1.1000000000000001</v>
      </c>
      <c r="Y380" s="74" t="s">
        <v>685</v>
      </c>
    </row>
    <row r="381" spans="1:87" x14ac:dyDescent="0.25">
      <c r="A381" s="20" t="s">
        <v>176</v>
      </c>
      <c r="B381" s="14">
        <v>39.390277777777776</v>
      </c>
      <c r="C381" s="14">
        <v>-78.736111111111114</v>
      </c>
      <c r="D381" s="43">
        <v>252</v>
      </c>
      <c r="E381" s="2" t="s">
        <v>711</v>
      </c>
      <c r="F381" s="2" t="s">
        <v>819</v>
      </c>
      <c r="G381" s="2" t="s">
        <v>746</v>
      </c>
      <c r="H381" s="47" t="s">
        <v>255</v>
      </c>
      <c r="I381" s="22">
        <v>-105.7</v>
      </c>
      <c r="J381" s="23">
        <v>11</v>
      </c>
      <c r="K381" s="22" t="s">
        <v>177</v>
      </c>
      <c r="L381" s="22">
        <v>0</v>
      </c>
      <c r="M381" s="55" t="s">
        <v>751</v>
      </c>
      <c r="N381" s="21" t="s">
        <v>751</v>
      </c>
      <c r="O381" s="21" t="s">
        <v>751</v>
      </c>
      <c r="P381" s="24">
        <v>3.25</v>
      </c>
      <c r="Q381" s="18">
        <v>-105.7</v>
      </c>
      <c r="R381" s="25">
        <v>122</v>
      </c>
      <c r="S381" s="25">
        <v>145</v>
      </c>
      <c r="T381" s="26">
        <v>4.7</v>
      </c>
      <c r="U381" s="26">
        <v>5.6</v>
      </c>
      <c r="V381" s="26">
        <v>1.4500000000000002</v>
      </c>
      <c r="W381" s="26">
        <v>2.3499999999999996</v>
      </c>
      <c r="X381" s="26">
        <v>1.9</v>
      </c>
      <c r="Y381" s="74" t="s">
        <v>685</v>
      </c>
    </row>
    <row r="382" spans="1:87" x14ac:dyDescent="0.25">
      <c r="A382" s="20" t="s">
        <v>165</v>
      </c>
      <c r="B382" s="14">
        <v>39.390277777777776</v>
      </c>
      <c r="C382" s="14">
        <v>-78.736111111111114</v>
      </c>
      <c r="D382" s="43">
        <v>252</v>
      </c>
      <c r="E382" s="2" t="s">
        <v>711</v>
      </c>
      <c r="F382" s="2" t="s">
        <v>817</v>
      </c>
      <c r="G382" s="2" t="s">
        <v>746</v>
      </c>
      <c r="H382" s="47" t="s">
        <v>254</v>
      </c>
      <c r="I382" s="55" t="s">
        <v>751</v>
      </c>
      <c r="J382" s="21" t="s">
        <v>751</v>
      </c>
      <c r="K382" s="21" t="s">
        <v>751</v>
      </c>
      <c r="L382" s="21" t="s">
        <v>751</v>
      </c>
      <c r="M382" s="55" t="s">
        <v>166</v>
      </c>
      <c r="N382" s="23">
        <v>3</v>
      </c>
      <c r="O382" s="74" t="s">
        <v>5</v>
      </c>
      <c r="P382" s="24">
        <v>3.25</v>
      </c>
      <c r="Q382" s="18">
        <v>188.3</v>
      </c>
      <c r="R382" s="25">
        <v>175.03200000000001</v>
      </c>
      <c r="S382" s="25">
        <v>218.79000000000002</v>
      </c>
      <c r="T382" s="26">
        <v>6.7320000000000002</v>
      </c>
      <c r="U382" s="26">
        <v>8.4150000000000009</v>
      </c>
      <c r="V382" s="26">
        <v>3.4820000000000002</v>
      </c>
      <c r="W382" s="26">
        <v>5.1650000000000009</v>
      </c>
      <c r="X382" s="26">
        <v>4.323500000000001</v>
      </c>
      <c r="Y382" s="74" t="s">
        <v>685</v>
      </c>
    </row>
    <row r="383" spans="1:87" x14ac:dyDescent="0.25">
      <c r="A383" s="20" t="s">
        <v>186</v>
      </c>
      <c r="B383" s="14">
        <v>39.469722222222224</v>
      </c>
      <c r="C383" s="14">
        <v>-78.94083333333333</v>
      </c>
      <c r="D383" s="43">
        <v>243</v>
      </c>
      <c r="E383" s="2" t="s">
        <v>712</v>
      </c>
      <c r="F383" s="2" t="s">
        <v>818</v>
      </c>
      <c r="G383" s="2" t="s">
        <v>747</v>
      </c>
      <c r="H383" s="47" t="s">
        <v>254</v>
      </c>
      <c r="I383" s="55" t="s">
        <v>751</v>
      </c>
      <c r="J383" s="21" t="s">
        <v>751</v>
      </c>
      <c r="K383" s="21" t="s">
        <v>751</v>
      </c>
      <c r="L383" s="21" t="s">
        <v>751</v>
      </c>
      <c r="M383" s="22" t="s">
        <v>187</v>
      </c>
      <c r="N383" s="23">
        <v>3</v>
      </c>
      <c r="O383" s="23" t="s">
        <v>5</v>
      </c>
      <c r="P383" s="24">
        <v>2.94</v>
      </c>
      <c r="Q383" s="18">
        <v>120.2</v>
      </c>
      <c r="R383" s="25">
        <v>104.208</v>
      </c>
      <c r="S383" s="25">
        <v>130.26</v>
      </c>
      <c r="T383" s="26">
        <v>4.008</v>
      </c>
      <c r="U383" s="26">
        <v>5.01</v>
      </c>
      <c r="V383" s="26">
        <v>1.0680000000000001</v>
      </c>
      <c r="W383" s="26">
        <v>2.0699999999999998</v>
      </c>
      <c r="X383" s="26">
        <v>1.569</v>
      </c>
      <c r="Y383" s="74" t="s">
        <v>685</v>
      </c>
    </row>
    <row r="384" spans="1:87" x14ac:dyDescent="0.25">
      <c r="A384" s="20" t="s">
        <v>124</v>
      </c>
      <c r="B384" s="14">
        <v>39.396666666666668</v>
      </c>
      <c r="C384" s="14">
        <v>-78.737499999999997</v>
      </c>
      <c r="D384" s="43">
        <v>250</v>
      </c>
      <c r="E384" s="2" t="s">
        <v>712</v>
      </c>
      <c r="F384" s="2" t="s">
        <v>814</v>
      </c>
      <c r="G384" s="2" t="s">
        <v>746</v>
      </c>
      <c r="H384" s="47" t="s">
        <v>255</v>
      </c>
      <c r="I384" s="22">
        <v>-108.4</v>
      </c>
      <c r="J384" s="23">
        <v>9</v>
      </c>
      <c r="K384" s="22" t="s">
        <v>5</v>
      </c>
      <c r="L384" s="22">
        <v>0</v>
      </c>
      <c r="M384" s="55" t="s">
        <v>751</v>
      </c>
      <c r="N384" s="21" t="s">
        <v>751</v>
      </c>
      <c r="O384" s="21" t="s">
        <v>751</v>
      </c>
      <c r="P384" s="24">
        <v>3.35</v>
      </c>
      <c r="Q384" s="18">
        <v>-108.4</v>
      </c>
      <c r="R384" s="25">
        <v>137</v>
      </c>
      <c r="S384" s="25">
        <v>164</v>
      </c>
      <c r="T384" s="26">
        <v>5.3</v>
      </c>
      <c r="U384" s="26">
        <v>6.3</v>
      </c>
      <c r="V384" s="26">
        <v>1.9499999999999997</v>
      </c>
      <c r="W384" s="26">
        <v>2.9499999999999997</v>
      </c>
      <c r="X384" s="26">
        <v>2.4499999999999997</v>
      </c>
      <c r="Y384" s="74" t="s">
        <v>685</v>
      </c>
    </row>
    <row r="385" spans="1:87" x14ac:dyDescent="0.25">
      <c r="A385" s="36" t="s">
        <v>640</v>
      </c>
      <c r="B385" s="30">
        <v>39.546944444444442</v>
      </c>
      <c r="C385" s="30">
        <v>-78.817777777777778</v>
      </c>
      <c r="D385" s="32">
        <v>246</v>
      </c>
      <c r="E385" s="2" t="s">
        <v>713</v>
      </c>
      <c r="F385" s="2" t="s">
        <v>811</v>
      </c>
      <c r="G385" s="2" t="s">
        <v>746</v>
      </c>
      <c r="H385" s="19" t="s">
        <v>255</v>
      </c>
      <c r="I385" s="18">
        <v>-104.2</v>
      </c>
      <c r="J385" s="32">
        <v>6</v>
      </c>
      <c r="K385" s="19" t="s">
        <v>3</v>
      </c>
      <c r="L385" s="22">
        <v>0</v>
      </c>
      <c r="M385" s="54" t="s">
        <v>751</v>
      </c>
      <c r="N385" s="40" t="s">
        <v>751</v>
      </c>
      <c r="O385" s="40" t="s">
        <v>751</v>
      </c>
      <c r="P385" s="34">
        <v>3.24</v>
      </c>
      <c r="Q385" s="18">
        <v>-104.2</v>
      </c>
      <c r="R385" s="32">
        <v>112</v>
      </c>
      <c r="S385" s="32">
        <v>129</v>
      </c>
      <c r="T385" s="18">
        <v>4.3076923076923075</v>
      </c>
      <c r="U385" s="18">
        <v>4.9615384615384617</v>
      </c>
      <c r="V385" s="18">
        <v>1.0599999999999996</v>
      </c>
      <c r="W385" s="18">
        <v>1.7599999999999998</v>
      </c>
      <c r="X385" s="18">
        <v>1.4099999999999997</v>
      </c>
      <c r="Y385" s="52" t="s">
        <v>684</v>
      </c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</row>
    <row r="386" spans="1:87" x14ac:dyDescent="0.25">
      <c r="A386" s="20" t="s">
        <v>45</v>
      </c>
      <c r="B386" s="14">
        <v>39.244444444444447</v>
      </c>
      <c r="C386" s="14">
        <v>-78.29805555555555</v>
      </c>
      <c r="D386" s="43">
        <v>268</v>
      </c>
      <c r="E386" s="2" t="s">
        <v>713</v>
      </c>
      <c r="F386" s="2" t="s">
        <v>817</v>
      </c>
      <c r="G386" s="2" t="s">
        <v>747</v>
      </c>
      <c r="H386" s="47" t="s">
        <v>254</v>
      </c>
      <c r="I386" s="55" t="s">
        <v>751</v>
      </c>
      <c r="J386" s="21" t="s">
        <v>751</v>
      </c>
      <c r="K386" s="21" t="s">
        <v>751</v>
      </c>
      <c r="L386" s="21" t="s">
        <v>751</v>
      </c>
      <c r="M386" s="22" t="s">
        <v>46</v>
      </c>
      <c r="N386" s="23">
        <v>6</v>
      </c>
      <c r="O386" s="23" t="s">
        <v>5</v>
      </c>
      <c r="P386" s="24">
        <v>4.08</v>
      </c>
      <c r="Q386" s="18">
        <v>106.5</v>
      </c>
      <c r="R386" s="25">
        <v>89.96</v>
      </c>
      <c r="S386" s="25">
        <v>112.45</v>
      </c>
      <c r="T386" s="26">
        <v>3.46</v>
      </c>
      <c r="U386" s="26">
        <v>4.3250000000000002</v>
      </c>
      <c r="V386" s="26">
        <v>-0.62000000000000011</v>
      </c>
      <c r="W386" s="26">
        <v>0.24500000000000011</v>
      </c>
      <c r="X386" s="26">
        <v>-0.1875</v>
      </c>
      <c r="Y386" s="74" t="s">
        <v>685</v>
      </c>
    </row>
    <row r="387" spans="1:87" x14ac:dyDescent="0.25">
      <c r="A387" s="20" t="s">
        <v>51</v>
      </c>
      <c r="B387" s="14">
        <v>39.244444444444447</v>
      </c>
      <c r="C387" s="14">
        <v>-78.29805555555555</v>
      </c>
      <c r="D387" s="43">
        <v>268</v>
      </c>
      <c r="E387" s="2" t="s">
        <v>713</v>
      </c>
      <c r="F387" s="2" t="s">
        <v>814</v>
      </c>
      <c r="G387" s="2" t="s">
        <v>747</v>
      </c>
      <c r="H387" s="47" t="s">
        <v>254</v>
      </c>
      <c r="I387" s="55" t="s">
        <v>751</v>
      </c>
      <c r="J387" s="21" t="s">
        <v>751</v>
      </c>
      <c r="K387" s="21" t="s">
        <v>751</v>
      </c>
      <c r="L387" s="21" t="s">
        <v>751</v>
      </c>
      <c r="M387" s="22" t="s">
        <v>52</v>
      </c>
      <c r="N387" s="23">
        <v>13</v>
      </c>
      <c r="O387" s="23" t="s">
        <v>5</v>
      </c>
      <c r="P387" s="24">
        <v>4.08</v>
      </c>
      <c r="Q387" s="18">
        <v>102.2</v>
      </c>
      <c r="R387" s="25">
        <v>85.488</v>
      </c>
      <c r="S387" s="25">
        <v>106.86000000000001</v>
      </c>
      <c r="T387" s="26">
        <v>3.2880000000000003</v>
      </c>
      <c r="U387" s="26">
        <v>4.1100000000000003</v>
      </c>
      <c r="V387" s="26">
        <v>-0.79199999999999982</v>
      </c>
      <c r="W387" s="26">
        <v>3.0000000000000249E-2</v>
      </c>
      <c r="X387" s="26">
        <v>-0.38099999999999978</v>
      </c>
      <c r="Y387" s="74" t="s">
        <v>685</v>
      </c>
    </row>
    <row r="388" spans="1:87" x14ac:dyDescent="0.25">
      <c r="A388" s="20" t="s">
        <v>54</v>
      </c>
      <c r="B388" s="14">
        <v>39.261944444444445</v>
      </c>
      <c r="C388" s="14">
        <v>-78.539722222222196</v>
      </c>
      <c r="D388" s="43">
        <v>261</v>
      </c>
      <c r="E388" s="2" t="s">
        <v>713</v>
      </c>
      <c r="F388" s="2" t="s">
        <v>818</v>
      </c>
      <c r="G388" s="2" t="s">
        <v>747</v>
      </c>
      <c r="H388" s="47" t="s">
        <v>254</v>
      </c>
      <c r="I388" s="55" t="s">
        <v>751</v>
      </c>
      <c r="J388" s="21" t="s">
        <v>751</v>
      </c>
      <c r="K388" s="21" t="s">
        <v>751</v>
      </c>
      <c r="L388" s="21" t="s">
        <v>751</v>
      </c>
      <c r="M388" s="22" t="s">
        <v>55</v>
      </c>
      <c r="N388" s="23">
        <v>3</v>
      </c>
      <c r="O388" s="23" t="s">
        <v>5</v>
      </c>
      <c r="P388" s="24">
        <v>4.17</v>
      </c>
      <c r="Q388" s="18">
        <v>97.5</v>
      </c>
      <c r="R388" s="25">
        <v>80.600000000000009</v>
      </c>
      <c r="S388" s="25">
        <v>100.75</v>
      </c>
      <c r="T388" s="26">
        <v>3.1</v>
      </c>
      <c r="U388" s="26">
        <v>3.875</v>
      </c>
      <c r="V388" s="26">
        <v>-1.0699999999999998</v>
      </c>
      <c r="W388" s="26">
        <v>-0.29499999999999993</v>
      </c>
      <c r="X388" s="26">
        <v>-0.68249999999999988</v>
      </c>
      <c r="Y388" s="74" t="s">
        <v>685</v>
      </c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</row>
    <row r="389" spans="1:87" x14ac:dyDescent="0.25">
      <c r="A389" s="20" t="s">
        <v>47</v>
      </c>
      <c r="B389" s="47">
        <v>39.402777777777779</v>
      </c>
      <c r="C389" s="47">
        <v>-78.38333333333334</v>
      </c>
      <c r="D389" s="44">
        <v>262</v>
      </c>
      <c r="E389" s="2" t="s">
        <v>713</v>
      </c>
      <c r="F389" s="2" t="s">
        <v>817</v>
      </c>
      <c r="G389" s="2" t="s">
        <v>746</v>
      </c>
      <c r="H389" s="76" t="s">
        <v>255</v>
      </c>
      <c r="I389" s="79">
        <v>-130.6</v>
      </c>
      <c r="J389" s="75">
        <v>7</v>
      </c>
      <c r="K389" s="79" t="s">
        <v>5</v>
      </c>
      <c r="L389" s="22">
        <v>0</v>
      </c>
      <c r="M389" s="54" t="s">
        <v>751</v>
      </c>
      <c r="N389" s="40" t="s">
        <v>751</v>
      </c>
      <c r="O389" s="40" t="s">
        <v>751</v>
      </c>
      <c r="P389" s="34">
        <v>4.08</v>
      </c>
      <c r="Q389" s="79">
        <v>-130.6</v>
      </c>
      <c r="R389" s="18" t="s">
        <v>691</v>
      </c>
      <c r="S389" s="19">
        <v>300</v>
      </c>
      <c r="T389" s="18" t="s">
        <v>691</v>
      </c>
      <c r="U389" s="18">
        <v>11.5</v>
      </c>
      <c r="V389" s="18" t="s">
        <v>691</v>
      </c>
      <c r="W389" s="18">
        <v>7.42</v>
      </c>
      <c r="X389" s="18" t="s">
        <v>691</v>
      </c>
      <c r="Y389" s="74" t="s">
        <v>685</v>
      </c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</row>
    <row r="390" spans="1:87" x14ac:dyDescent="0.25">
      <c r="A390" s="36" t="s">
        <v>644</v>
      </c>
      <c r="B390" s="30">
        <v>39.575000000000003</v>
      </c>
      <c r="C390" s="30">
        <v>-78.840277777777771</v>
      </c>
      <c r="D390" s="32">
        <v>244</v>
      </c>
      <c r="E390" s="2" t="s">
        <v>714</v>
      </c>
      <c r="F390" s="2" t="s">
        <v>819</v>
      </c>
      <c r="G390" s="2" t="s">
        <v>746</v>
      </c>
      <c r="H390" s="19" t="s">
        <v>254</v>
      </c>
      <c r="I390" s="54" t="s">
        <v>751</v>
      </c>
      <c r="J390" s="40" t="s">
        <v>751</v>
      </c>
      <c r="K390" s="40" t="s">
        <v>751</v>
      </c>
      <c r="L390" s="21" t="s">
        <v>751</v>
      </c>
      <c r="M390" s="18">
        <v>96.6</v>
      </c>
      <c r="N390" s="32">
        <v>3</v>
      </c>
      <c r="O390" s="19" t="s">
        <v>3</v>
      </c>
      <c r="P390" s="34">
        <v>3.34</v>
      </c>
      <c r="Q390" s="18">
        <v>96.6</v>
      </c>
      <c r="R390" s="32">
        <f>(Q390-20)/25*26</f>
        <v>79.663999999999987</v>
      </c>
      <c r="S390" s="32">
        <f>(Q390-20)/20*26</f>
        <v>99.579999999999984</v>
      </c>
      <c r="T390" s="18">
        <f>(Q390-20)/25</f>
        <v>3.0639999999999996</v>
      </c>
      <c r="U390" s="18">
        <f>(Q390-20)/20</f>
        <v>3.8299999999999996</v>
      </c>
      <c r="V390" s="18">
        <f>T390-P390</f>
        <v>-0.27600000000000025</v>
      </c>
      <c r="W390" s="18">
        <f>U390-P390</f>
        <v>0.48999999999999977</v>
      </c>
      <c r="X390" s="18">
        <f>(V390+W390)/2</f>
        <v>0.10699999999999976</v>
      </c>
      <c r="Y390" s="52" t="s">
        <v>684</v>
      </c>
    </row>
    <row r="391" spans="1:87" x14ac:dyDescent="0.25">
      <c r="A391" s="36" t="s">
        <v>645</v>
      </c>
      <c r="B391" s="30">
        <v>39.575000000000003</v>
      </c>
      <c r="C391" s="30">
        <v>-78.840277777777771</v>
      </c>
      <c r="D391" s="32">
        <v>244</v>
      </c>
      <c r="E391" s="2" t="s">
        <v>714</v>
      </c>
      <c r="F391" s="2" t="s">
        <v>813</v>
      </c>
      <c r="G391" s="2" t="s">
        <v>746</v>
      </c>
      <c r="H391" s="19" t="s">
        <v>255</v>
      </c>
      <c r="I391" s="18">
        <v>-121.4</v>
      </c>
      <c r="J391" s="32">
        <v>13</v>
      </c>
      <c r="K391" s="19" t="s">
        <v>3</v>
      </c>
      <c r="L391" s="22">
        <v>0</v>
      </c>
      <c r="M391" s="54" t="s">
        <v>751</v>
      </c>
      <c r="N391" s="40" t="s">
        <v>751</v>
      </c>
      <c r="O391" s="40" t="s">
        <v>751</v>
      </c>
      <c r="P391" s="34">
        <v>3.34</v>
      </c>
      <c r="Q391" s="18">
        <v>-121.4</v>
      </c>
      <c r="R391" s="32" t="s">
        <v>691</v>
      </c>
      <c r="S391" s="33">
        <v>218</v>
      </c>
      <c r="T391" s="18" t="s">
        <v>691</v>
      </c>
      <c r="U391" s="33">
        <v>8.4</v>
      </c>
      <c r="V391" s="18" t="s">
        <v>691</v>
      </c>
      <c r="W391" s="33">
        <v>4.3</v>
      </c>
      <c r="X391" s="18" t="s">
        <v>691</v>
      </c>
      <c r="Y391" s="52" t="s">
        <v>684</v>
      </c>
    </row>
    <row r="392" spans="1:87" x14ac:dyDescent="0.25">
      <c r="A392" s="36" t="s">
        <v>646</v>
      </c>
      <c r="B392" s="30">
        <v>39.575000000000003</v>
      </c>
      <c r="C392" s="30">
        <v>-78.840277777777771</v>
      </c>
      <c r="D392" s="32">
        <v>244</v>
      </c>
      <c r="E392" s="2" t="s">
        <v>714</v>
      </c>
      <c r="F392" s="2" t="s">
        <v>814</v>
      </c>
      <c r="G392" s="2" t="s">
        <v>746</v>
      </c>
      <c r="H392" s="19" t="s">
        <v>254</v>
      </c>
      <c r="I392" s="54" t="s">
        <v>751</v>
      </c>
      <c r="J392" s="40" t="s">
        <v>751</v>
      </c>
      <c r="K392" s="40" t="s">
        <v>751</v>
      </c>
      <c r="L392" s="21" t="s">
        <v>751</v>
      </c>
      <c r="M392" s="18" t="s">
        <v>647</v>
      </c>
      <c r="N392" s="32">
        <v>4</v>
      </c>
      <c r="O392" s="19" t="s">
        <v>3</v>
      </c>
      <c r="P392" s="34">
        <v>3.34</v>
      </c>
      <c r="Q392" s="18">
        <v>156.5</v>
      </c>
      <c r="R392" s="32">
        <f>(Q392-20)/25*26</f>
        <v>141.96</v>
      </c>
      <c r="S392" s="32">
        <f>(Q392-20)/20*26</f>
        <v>177.45000000000002</v>
      </c>
      <c r="T392" s="18">
        <f>(Q392-20)/25</f>
        <v>5.46</v>
      </c>
      <c r="U392" s="18">
        <f>(Q392-20)/20</f>
        <v>6.8250000000000002</v>
      </c>
      <c r="V392" s="18">
        <f>T392-P392</f>
        <v>2.12</v>
      </c>
      <c r="W392" s="18">
        <f>U392-P392</f>
        <v>3.4850000000000003</v>
      </c>
      <c r="X392" s="18">
        <f>(V392+W392)/2</f>
        <v>2.8025000000000002</v>
      </c>
      <c r="Y392" s="52" t="s">
        <v>684</v>
      </c>
    </row>
    <row r="393" spans="1:87" x14ac:dyDescent="0.25">
      <c r="A393" s="20" t="s">
        <v>190</v>
      </c>
      <c r="B393" s="14">
        <v>39.427777777777777</v>
      </c>
      <c r="C393" s="14">
        <v>-78.963055555555556</v>
      </c>
      <c r="D393" s="43">
        <v>245</v>
      </c>
      <c r="E393" s="2" t="s">
        <v>714</v>
      </c>
      <c r="F393" s="2" t="s">
        <v>814</v>
      </c>
      <c r="G393" s="2" t="s">
        <v>746</v>
      </c>
      <c r="H393" s="47" t="s">
        <v>254</v>
      </c>
      <c r="I393" s="55" t="s">
        <v>751</v>
      </c>
      <c r="J393" s="21" t="s">
        <v>751</v>
      </c>
      <c r="K393" s="21" t="s">
        <v>751</v>
      </c>
      <c r="L393" s="21" t="s">
        <v>751</v>
      </c>
      <c r="M393" s="63" t="s">
        <v>191</v>
      </c>
      <c r="N393" s="58">
        <v>4</v>
      </c>
      <c r="O393" s="58" t="s">
        <v>5</v>
      </c>
      <c r="P393" s="24">
        <v>3.49</v>
      </c>
      <c r="Q393" s="18">
        <v>76.8</v>
      </c>
      <c r="R393" s="25">
        <v>59.071999999999996</v>
      </c>
      <c r="S393" s="25">
        <v>73.84</v>
      </c>
      <c r="T393" s="26">
        <v>2.2719999999999998</v>
      </c>
      <c r="U393" s="26">
        <v>2.84</v>
      </c>
      <c r="V393" s="26">
        <v>-1.2180000000000004</v>
      </c>
      <c r="W393" s="26">
        <v>-0.65000000000000036</v>
      </c>
      <c r="X393" s="26">
        <v>-0.93400000000000039</v>
      </c>
      <c r="Y393" s="74" t="s">
        <v>685</v>
      </c>
    </row>
    <row r="394" spans="1:87" x14ac:dyDescent="0.25">
      <c r="A394" s="20" t="s">
        <v>64</v>
      </c>
      <c r="B394" s="14">
        <v>39.337499999999999</v>
      </c>
      <c r="C394" s="14">
        <v>-78.438333333333333</v>
      </c>
      <c r="D394" s="43">
        <v>263</v>
      </c>
      <c r="E394" s="2" t="s">
        <v>717</v>
      </c>
      <c r="F394" s="2" t="s">
        <v>812</v>
      </c>
      <c r="G394" s="2" t="s">
        <v>746</v>
      </c>
      <c r="H394" s="47" t="s">
        <v>254</v>
      </c>
      <c r="I394" s="55" t="s">
        <v>751</v>
      </c>
      <c r="J394" s="21" t="s">
        <v>751</v>
      </c>
      <c r="K394" s="21" t="s">
        <v>751</v>
      </c>
      <c r="L394" s="21" t="s">
        <v>751</v>
      </c>
      <c r="M394" s="22" t="s">
        <v>65</v>
      </c>
      <c r="N394" s="23">
        <v>5</v>
      </c>
      <c r="O394" s="23" t="s">
        <v>5</v>
      </c>
      <c r="P394" s="24">
        <v>4.26</v>
      </c>
      <c r="Q394" s="18">
        <v>120.3</v>
      </c>
      <c r="R394" s="25">
        <v>104.31199999999998</v>
      </c>
      <c r="S394" s="25">
        <v>130.38999999999999</v>
      </c>
      <c r="T394" s="26">
        <v>4.0119999999999996</v>
      </c>
      <c r="U394" s="26">
        <v>5.0149999999999997</v>
      </c>
      <c r="V394" s="26">
        <v>-0.24800000000000022</v>
      </c>
      <c r="W394" s="26">
        <v>0.75499999999999989</v>
      </c>
      <c r="X394" s="26">
        <v>0.25349999999999984</v>
      </c>
      <c r="Y394" s="74" t="s">
        <v>685</v>
      </c>
    </row>
    <row r="395" spans="1:87" x14ac:dyDescent="0.25">
      <c r="A395" s="20" t="s">
        <v>28</v>
      </c>
      <c r="B395" s="14">
        <v>39.195</v>
      </c>
      <c r="C395" s="14">
        <v>-78.237222222222229</v>
      </c>
      <c r="D395" s="43">
        <v>271</v>
      </c>
      <c r="E395" s="2" t="s">
        <v>722</v>
      </c>
      <c r="F395" s="2" t="s">
        <v>819</v>
      </c>
      <c r="G395" s="2" t="s">
        <v>746</v>
      </c>
      <c r="H395" s="47" t="s">
        <v>255</v>
      </c>
      <c r="I395" s="22">
        <v>-127.6</v>
      </c>
      <c r="J395" s="23">
        <v>10</v>
      </c>
      <c r="K395" s="22" t="s">
        <v>5</v>
      </c>
      <c r="L395" s="22">
        <v>0</v>
      </c>
      <c r="M395" s="54" t="s">
        <v>751</v>
      </c>
      <c r="N395" s="40" t="s">
        <v>751</v>
      </c>
      <c r="O395" s="40" t="s">
        <v>751</v>
      </c>
      <c r="P395" s="24">
        <v>6</v>
      </c>
      <c r="Q395" s="18">
        <v>-127.6</v>
      </c>
      <c r="R395" s="35">
        <v>275</v>
      </c>
      <c r="S395" s="26" t="s">
        <v>691</v>
      </c>
      <c r="T395" s="26">
        <v>8.9</v>
      </c>
      <c r="U395" s="26" t="s">
        <v>691</v>
      </c>
      <c r="V395" s="26">
        <v>2.9000000000000004</v>
      </c>
      <c r="W395" s="26" t="s">
        <v>691</v>
      </c>
      <c r="X395" s="26" t="s">
        <v>691</v>
      </c>
      <c r="Y395" s="74" t="s">
        <v>685</v>
      </c>
    </row>
    <row r="396" spans="1:87" s="1" customFormat="1" x14ac:dyDescent="0.25">
      <c r="A396" s="16"/>
      <c r="B396" s="30"/>
      <c r="C396" s="30"/>
      <c r="D396" s="32"/>
      <c r="E396" s="2"/>
      <c r="F396" s="2"/>
      <c r="G396" s="2"/>
      <c r="H396" s="19"/>
      <c r="I396" s="54"/>
      <c r="J396" s="40"/>
      <c r="K396" s="40"/>
      <c r="L396" s="40"/>
      <c r="M396" s="18"/>
      <c r="N396" s="32"/>
      <c r="O396" s="19"/>
      <c r="P396" s="68"/>
      <c r="Q396" s="18"/>
      <c r="R396" s="32"/>
      <c r="S396" s="32"/>
      <c r="T396" s="18"/>
      <c r="U396" s="18"/>
      <c r="V396" s="18"/>
      <c r="W396" s="18"/>
      <c r="X396" s="18"/>
      <c r="Y396" s="52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</row>
    <row r="397" spans="1:87" s="8" customFormat="1" ht="17.100000000000001" customHeight="1" x14ac:dyDescent="0.25">
      <c r="A397" s="51" t="s">
        <v>739</v>
      </c>
      <c r="D397" s="42"/>
      <c r="E397" s="46"/>
      <c r="F397" s="46"/>
      <c r="G397" s="46"/>
      <c r="H397" s="9"/>
      <c r="I397" s="123"/>
      <c r="J397" s="124"/>
      <c r="K397" s="13"/>
      <c r="L397" s="13"/>
      <c r="M397" s="123"/>
      <c r="N397" s="124"/>
      <c r="O397" s="13"/>
      <c r="P397" s="12"/>
      <c r="R397" s="13"/>
      <c r="S397" s="13"/>
      <c r="T397" s="13"/>
      <c r="U397" s="13"/>
      <c r="V397" s="13"/>
      <c r="W397" s="13"/>
      <c r="X397" s="13"/>
    </row>
    <row r="398" spans="1:87" x14ac:dyDescent="0.25">
      <c r="A398" s="20" t="s">
        <v>80</v>
      </c>
      <c r="B398" s="14">
        <v>39.136111111111113</v>
      </c>
      <c r="C398" s="14">
        <v>-78.775277777777774</v>
      </c>
      <c r="D398" s="43">
        <v>289</v>
      </c>
      <c r="E398" s="3" t="s">
        <v>708</v>
      </c>
      <c r="F398" s="3" t="s">
        <v>809</v>
      </c>
      <c r="G398" s="2" t="s">
        <v>746</v>
      </c>
      <c r="H398" s="47" t="s">
        <v>254</v>
      </c>
      <c r="I398" s="55" t="s">
        <v>751</v>
      </c>
      <c r="J398" s="21" t="s">
        <v>751</v>
      </c>
      <c r="K398" s="21" t="s">
        <v>751</v>
      </c>
      <c r="L398" s="21" t="s">
        <v>751</v>
      </c>
      <c r="M398" s="22" t="s">
        <v>81</v>
      </c>
      <c r="N398" s="23">
        <v>2</v>
      </c>
      <c r="O398" s="23" t="s">
        <v>5</v>
      </c>
      <c r="P398" s="24">
        <v>1.62</v>
      </c>
      <c r="Q398" s="18">
        <v>106.1</v>
      </c>
      <c r="R398" s="25">
        <v>89.543999999999997</v>
      </c>
      <c r="S398" s="25">
        <v>111.92999999999999</v>
      </c>
      <c r="T398" s="26">
        <v>3.444</v>
      </c>
      <c r="U398" s="26">
        <v>4.3049999999999997</v>
      </c>
      <c r="V398" s="26">
        <v>1.8239999999999998</v>
      </c>
      <c r="W398" s="26">
        <v>2.6849999999999996</v>
      </c>
      <c r="X398" s="26">
        <v>2.2544999999999997</v>
      </c>
      <c r="Y398" s="74" t="s">
        <v>685</v>
      </c>
    </row>
    <row r="399" spans="1:87" x14ac:dyDescent="0.25">
      <c r="A399" s="20" t="s">
        <v>75</v>
      </c>
      <c r="B399" s="14">
        <v>39.138333333333335</v>
      </c>
      <c r="C399" s="14">
        <v>-78.770555555555561</v>
      </c>
      <c r="D399" s="43">
        <v>290</v>
      </c>
      <c r="E399" s="3" t="s">
        <v>708</v>
      </c>
      <c r="F399" s="3" t="s">
        <v>814</v>
      </c>
      <c r="G399" s="2" t="s">
        <v>746</v>
      </c>
      <c r="H399" s="47" t="s">
        <v>254</v>
      </c>
      <c r="I399" s="55" t="s">
        <v>751</v>
      </c>
      <c r="J399" s="21" t="s">
        <v>751</v>
      </c>
      <c r="K399" s="21" t="s">
        <v>751</v>
      </c>
      <c r="L399" s="21" t="s">
        <v>751</v>
      </c>
      <c r="M399" s="22" t="s">
        <v>76</v>
      </c>
      <c r="N399" s="23">
        <v>4</v>
      </c>
      <c r="O399" s="23" t="s">
        <v>5</v>
      </c>
      <c r="P399" s="24">
        <v>1.62</v>
      </c>
      <c r="Q399" s="18">
        <v>107.3</v>
      </c>
      <c r="R399" s="25">
        <v>90.792000000000002</v>
      </c>
      <c r="S399" s="25">
        <v>113.49000000000001</v>
      </c>
      <c r="T399" s="26">
        <v>3.492</v>
      </c>
      <c r="U399" s="26">
        <v>4.3650000000000002</v>
      </c>
      <c r="V399" s="26">
        <v>1.8719999999999999</v>
      </c>
      <c r="W399" s="26">
        <v>2.7450000000000001</v>
      </c>
      <c r="X399" s="26">
        <v>2.3085</v>
      </c>
      <c r="Y399" s="74" t="s">
        <v>685</v>
      </c>
    </row>
    <row r="400" spans="1:87" x14ac:dyDescent="0.25">
      <c r="A400" s="20" t="s">
        <v>237</v>
      </c>
      <c r="B400" s="15">
        <v>39.333888888888886</v>
      </c>
      <c r="C400" s="15">
        <v>-79.089444444444396</v>
      </c>
      <c r="D400" s="23">
        <v>272</v>
      </c>
      <c r="E400" s="2" t="s">
        <v>709</v>
      </c>
      <c r="F400" s="2" t="s">
        <v>814</v>
      </c>
      <c r="G400" s="2" t="s">
        <v>746</v>
      </c>
      <c r="H400" s="47" t="s">
        <v>254</v>
      </c>
      <c r="I400" s="55" t="s">
        <v>751</v>
      </c>
      <c r="J400" s="21" t="s">
        <v>751</v>
      </c>
      <c r="K400" s="21" t="s">
        <v>751</v>
      </c>
      <c r="L400" s="21" t="s">
        <v>751</v>
      </c>
      <c r="M400" s="22" t="s">
        <v>238</v>
      </c>
      <c r="N400" s="23">
        <v>2</v>
      </c>
      <c r="O400" s="21" t="s">
        <v>5</v>
      </c>
      <c r="P400" s="24">
        <v>2.37</v>
      </c>
      <c r="Q400" s="18">
        <v>122.7</v>
      </c>
      <c r="R400" s="25">
        <v>106.80800000000002</v>
      </c>
      <c r="S400" s="25">
        <v>133.51</v>
      </c>
      <c r="T400" s="26">
        <v>4.1080000000000005</v>
      </c>
      <c r="U400" s="26">
        <v>5.1349999999999998</v>
      </c>
      <c r="V400" s="26">
        <v>1.7380000000000004</v>
      </c>
      <c r="W400" s="26">
        <v>2.7649999999999997</v>
      </c>
      <c r="X400" s="26">
        <v>2.2515000000000001</v>
      </c>
      <c r="Y400" s="74" t="s">
        <v>685</v>
      </c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</row>
    <row r="401" spans="1:87" x14ac:dyDescent="0.25">
      <c r="A401" s="20" t="s">
        <v>158</v>
      </c>
      <c r="B401" s="14">
        <v>39.3371</v>
      </c>
      <c r="C401" s="14">
        <v>-78.969549999999998</v>
      </c>
      <c r="D401" s="43">
        <v>277</v>
      </c>
      <c r="E401" s="2" t="s">
        <v>709</v>
      </c>
      <c r="F401" s="2" t="s">
        <v>814</v>
      </c>
      <c r="G401" s="2" t="s">
        <v>746</v>
      </c>
      <c r="H401" s="47" t="s">
        <v>824</v>
      </c>
      <c r="I401" s="55">
        <v>-117.8</v>
      </c>
      <c r="J401" s="21">
        <v>14</v>
      </c>
      <c r="K401" s="21" t="s">
        <v>5</v>
      </c>
      <c r="L401" s="55">
        <v>0</v>
      </c>
      <c r="M401" s="22" t="s">
        <v>159</v>
      </c>
      <c r="N401" s="23">
        <v>4</v>
      </c>
      <c r="O401" s="23" t="s">
        <v>5</v>
      </c>
      <c r="P401" s="24">
        <v>1.99</v>
      </c>
      <c r="Q401" s="18">
        <v>-117.8</v>
      </c>
      <c r="R401" s="25" t="s">
        <v>838</v>
      </c>
      <c r="S401" s="26" t="s">
        <v>691</v>
      </c>
      <c r="T401" s="26" t="s">
        <v>839</v>
      </c>
      <c r="U401" s="26" t="s">
        <v>691</v>
      </c>
      <c r="V401" s="26" t="s">
        <v>840</v>
      </c>
      <c r="W401" s="26" t="s">
        <v>691</v>
      </c>
      <c r="X401" s="26" t="s">
        <v>691</v>
      </c>
      <c r="Y401" s="74" t="s">
        <v>685</v>
      </c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</row>
    <row r="402" spans="1:87" x14ac:dyDescent="0.25">
      <c r="A402" s="20" t="s">
        <v>156</v>
      </c>
      <c r="B402" s="14">
        <v>39.3371</v>
      </c>
      <c r="C402" s="14">
        <v>-78.969549999999998</v>
      </c>
      <c r="D402" s="43">
        <v>277</v>
      </c>
      <c r="E402" s="2" t="s">
        <v>709</v>
      </c>
      <c r="F402" s="2" t="s">
        <v>817</v>
      </c>
      <c r="G402" s="2" t="s">
        <v>746</v>
      </c>
      <c r="H402" s="47" t="s">
        <v>254</v>
      </c>
      <c r="I402" s="55" t="s">
        <v>751</v>
      </c>
      <c r="J402" s="21" t="s">
        <v>751</v>
      </c>
      <c r="K402" s="21" t="s">
        <v>751</v>
      </c>
      <c r="L402" s="21" t="s">
        <v>751</v>
      </c>
      <c r="M402" s="22" t="s">
        <v>157</v>
      </c>
      <c r="N402" s="23">
        <v>3</v>
      </c>
      <c r="O402" s="23" t="s">
        <v>5</v>
      </c>
      <c r="P402" s="24">
        <v>1.99</v>
      </c>
      <c r="Q402" s="18">
        <v>179.6</v>
      </c>
      <c r="R402" s="25">
        <v>165.98399999999998</v>
      </c>
      <c r="S402" s="25">
        <v>207.48</v>
      </c>
      <c r="T402" s="26">
        <v>6.3839999999999995</v>
      </c>
      <c r="U402" s="26">
        <v>7.9799999999999995</v>
      </c>
      <c r="V402" s="26">
        <v>4.3939999999999992</v>
      </c>
      <c r="W402" s="26">
        <v>5.9899999999999993</v>
      </c>
      <c r="X402" s="26">
        <v>5.1919999999999993</v>
      </c>
      <c r="Y402" s="74" t="s">
        <v>685</v>
      </c>
    </row>
    <row r="403" spans="1:87" x14ac:dyDescent="0.25">
      <c r="A403" s="20" t="s">
        <v>25</v>
      </c>
      <c r="B403" s="14">
        <v>39.151666666666664</v>
      </c>
      <c r="C403" s="14">
        <v>-78.521666666666661</v>
      </c>
      <c r="D403" s="43">
        <v>297</v>
      </c>
      <c r="E403" s="2" t="s">
        <v>709</v>
      </c>
      <c r="F403" s="2" t="s">
        <v>814</v>
      </c>
      <c r="G403" s="2" t="s">
        <v>746</v>
      </c>
      <c r="H403" s="47" t="s">
        <v>254</v>
      </c>
      <c r="I403" s="55" t="s">
        <v>751</v>
      </c>
      <c r="J403" s="21" t="s">
        <v>751</v>
      </c>
      <c r="K403" s="21" t="s">
        <v>751</v>
      </c>
      <c r="L403" s="21" t="s">
        <v>751</v>
      </c>
      <c r="M403" s="22" t="s">
        <v>26</v>
      </c>
      <c r="N403" s="74">
        <v>4</v>
      </c>
      <c r="O403" s="74" t="s">
        <v>5</v>
      </c>
      <c r="P403" s="24">
        <v>3.62</v>
      </c>
      <c r="Q403" s="18">
        <v>108</v>
      </c>
      <c r="R403" s="25">
        <v>91.52</v>
      </c>
      <c r="S403" s="25">
        <v>114.4</v>
      </c>
      <c r="T403" s="26">
        <v>3.52</v>
      </c>
      <c r="U403" s="26">
        <v>4.4000000000000004</v>
      </c>
      <c r="V403" s="26">
        <v>-0.10000000000000009</v>
      </c>
      <c r="W403" s="26">
        <v>0.78000000000000025</v>
      </c>
      <c r="X403" s="26">
        <v>0.34000000000000008</v>
      </c>
      <c r="Y403" s="74" t="s">
        <v>685</v>
      </c>
    </row>
    <row r="404" spans="1:87" x14ac:dyDescent="0.25">
      <c r="A404" s="20" t="s">
        <v>160</v>
      </c>
      <c r="B404" s="15">
        <v>39.340600000000002</v>
      </c>
      <c r="C404" s="14">
        <v>-78.944483333333338</v>
      </c>
      <c r="D404" s="43">
        <v>278</v>
      </c>
      <c r="E404" s="2" t="s">
        <v>710</v>
      </c>
      <c r="F404" s="2" t="s">
        <v>814</v>
      </c>
      <c r="G404" s="2" t="s">
        <v>746</v>
      </c>
      <c r="H404" s="47" t="s">
        <v>254</v>
      </c>
      <c r="I404" s="55" t="s">
        <v>751</v>
      </c>
      <c r="J404" s="21" t="s">
        <v>751</v>
      </c>
      <c r="K404" s="21" t="s">
        <v>751</v>
      </c>
      <c r="L404" s="21" t="s">
        <v>751</v>
      </c>
      <c r="M404" s="22" t="s">
        <v>161</v>
      </c>
      <c r="N404" s="23">
        <v>4</v>
      </c>
      <c r="O404" s="23" t="s">
        <v>5</v>
      </c>
      <c r="P404" s="24">
        <v>2.19</v>
      </c>
      <c r="Q404" s="18">
        <v>189.4</v>
      </c>
      <c r="R404" s="25">
        <v>169</v>
      </c>
      <c r="S404" s="25">
        <v>220.22000000000003</v>
      </c>
      <c r="T404" s="26">
        <v>6.7759999999999998</v>
      </c>
      <c r="U404" s="26">
        <v>8.4700000000000006</v>
      </c>
      <c r="V404" s="26">
        <v>4.5860000000000003</v>
      </c>
      <c r="W404" s="26">
        <v>6.2800000000000011</v>
      </c>
      <c r="X404" s="26">
        <v>5.4330000000000007</v>
      </c>
      <c r="Y404" s="74" t="s">
        <v>685</v>
      </c>
    </row>
    <row r="405" spans="1:87" x14ac:dyDescent="0.25">
      <c r="A405" s="20" t="s">
        <v>163</v>
      </c>
      <c r="B405" s="15">
        <v>39.197222222222223</v>
      </c>
      <c r="C405" s="15">
        <v>-79.046111111111102</v>
      </c>
      <c r="D405" s="23">
        <v>279</v>
      </c>
      <c r="E405" s="2" t="s">
        <v>710</v>
      </c>
      <c r="F405" s="2" t="s">
        <v>818</v>
      </c>
      <c r="G405" s="2" t="s">
        <v>747</v>
      </c>
      <c r="H405" s="47" t="s">
        <v>255</v>
      </c>
      <c r="I405" s="22">
        <v>-96.8</v>
      </c>
      <c r="J405" s="23">
        <v>3</v>
      </c>
      <c r="K405" s="22" t="s">
        <v>5</v>
      </c>
      <c r="L405" s="22">
        <v>0</v>
      </c>
      <c r="M405" s="55" t="s">
        <v>751</v>
      </c>
      <c r="N405" s="21" t="s">
        <v>751</v>
      </c>
      <c r="O405" s="21" t="s">
        <v>751</v>
      </c>
      <c r="P405" s="24">
        <v>2.93</v>
      </c>
      <c r="Q405" s="18">
        <v>-96.8</v>
      </c>
      <c r="R405" s="25">
        <v>82</v>
      </c>
      <c r="S405" s="25">
        <v>93</v>
      </c>
      <c r="T405" s="26">
        <v>3.2</v>
      </c>
      <c r="U405" s="26">
        <v>3.6</v>
      </c>
      <c r="V405" s="26">
        <v>0.27</v>
      </c>
      <c r="W405" s="26">
        <v>0.66999999999999993</v>
      </c>
      <c r="X405" s="26">
        <v>0.47</v>
      </c>
      <c r="Y405" s="74" t="s">
        <v>685</v>
      </c>
    </row>
    <row r="406" spans="1:87" x14ac:dyDescent="0.25">
      <c r="A406" s="20" t="s">
        <v>164</v>
      </c>
      <c r="B406" s="15">
        <v>39.197222222222223</v>
      </c>
      <c r="C406" s="15">
        <v>-79.046111111111102</v>
      </c>
      <c r="D406" s="23">
        <v>279</v>
      </c>
      <c r="E406" s="2" t="s">
        <v>710</v>
      </c>
      <c r="F406" s="2" t="s">
        <v>691</v>
      </c>
      <c r="G406" s="2" t="s">
        <v>747</v>
      </c>
      <c r="H406" s="47" t="s">
        <v>255</v>
      </c>
      <c r="I406" s="22">
        <v>-100.3</v>
      </c>
      <c r="J406" s="23">
        <v>15</v>
      </c>
      <c r="K406" s="22" t="s">
        <v>5</v>
      </c>
      <c r="L406" s="22">
        <v>0</v>
      </c>
      <c r="M406" s="21" t="s">
        <v>751</v>
      </c>
      <c r="N406" s="21" t="s">
        <v>751</v>
      </c>
      <c r="O406" s="21" t="s">
        <v>751</v>
      </c>
      <c r="P406" s="24">
        <v>2.93</v>
      </c>
      <c r="Q406" s="18">
        <v>-100.3</v>
      </c>
      <c r="R406" s="25">
        <v>100</v>
      </c>
      <c r="S406" s="25">
        <v>115</v>
      </c>
      <c r="T406" s="26">
        <v>3.8</v>
      </c>
      <c r="U406" s="26">
        <v>4.4000000000000004</v>
      </c>
      <c r="V406" s="26">
        <v>0.86999999999999966</v>
      </c>
      <c r="W406" s="26">
        <v>1.4700000000000002</v>
      </c>
      <c r="X406" s="26">
        <v>1.17</v>
      </c>
      <c r="Y406" s="74" t="s">
        <v>685</v>
      </c>
    </row>
    <row r="407" spans="1:87" x14ac:dyDescent="0.25">
      <c r="A407" s="20" t="s">
        <v>94</v>
      </c>
      <c r="B407" s="14">
        <v>39.141944444444448</v>
      </c>
      <c r="C407" s="14">
        <v>-78.660555555555561</v>
      </c>
      <c r="D407" s="43">
        <v>291</v>
      </c>
      <c r="E407" s="2" t="s">
        <v>710</v>
      </c>
      <c r="F407" s="2" t="s">
        <v>814</v>
      </c>
      <c r="G407" s="2" t="s">
        <v>746</v>
      </c>
      <c r="H407" s="47" t="s">
        <v>254</v>
      </c>
      <c r="I407" s="55" t="s">
        <v>751</v>
      </c>
      <c r="J407" s="21" t="s">
        <v>751</v>
      </c>
      <c r="K407" s="21" t="s">
        <v>751</v>
      </c>
      <c r="L407" s="21" t="s">
        <v>751</v>
      </c>
      <c r="M407" s="22" t="s">
        <v>95</v>
      </c>
      <c r="N407" s="23">
        <v>10</v>
      </c>
      <c r="O407" s="23" t="s">
        <v>5</v>
      </c>
      <c r="P407" s="24">
        <v>3.31</v>
      </c>
      <c r="Q407" s="18">
        <v>178.3</v>
      </c>
      <c r="R407" s="25">
        <v>164.63200000000001</v>
      </c>
      <c r="S407" s="25">
        <v>205.79000000000002</v>
      </c>
      <c r="T407" s="26">
        <v>6.3320000000000007</v>
      </c>
      <c r="U407" s="26">
        <v>7.9150000000000009</v>
      </c>
      <c r="V407" s="26">
        <v>3.0220000000000007</v>
      </c>
      <c r="W407" s="26">
        <v>4.6050000000000004</v>
      </c>
      <c r="X407" s="26">
        <v>3.8135000000000003</v>
      </c>
      <c r="Y407" s="74" t="s">
        <v>685</v>
      </c>
    </row>
    <row r="408" spans="1:87" x14ac:dyDescent="0.25">
      <c r="A408" s="20" t="s">
        <v>92</v>
      </c>
      <c r="B408" s="14">
        <v>39.141944444444448</v>
      </c>
      <c r="C408" s="14">
        <v>-78.660555555555561</v>
      </c>
      <c r="D408" s="43">
        <v>291</v>
      </c>
      <c r="E408" s="2" t="s">
        <v>710</v>
      </c>
      <c r="F408" s="2" t="s">
        <v>817</v>
      </c>
      <c r="G408" s="2" t="s">
        <v>746</v>
      </c>
      <c r="H408" s="47" t="s">
        <v>254</v>
      </c>
      <c r="I408" s="55" t="s">
        <v>751</v>
      </c>
      <c r="J408" s="21" t="s">
        <v>751</v>
      </c>
      <c r="K408" s="21" t="s">
        <v>751</v>
      </c>
      <c r="L408" s="21" t="s">
        <v>751</v>
      </c>
      <c r="M408" s="22" t="s">
        <v>93</v>
      </c>
      <c r="N408" s="23">
        <v>5</v>
      </c>
      <c r="O408" s="23" t="s">
        <v>5</v>
      </c>
      <c r="P408" s="24">
        <v>3.31</v>
      </c>
      <c r="Q408" s="18">
        <v>196.5</v>
      </c>
      <c r="R408" s="25">
        <v>183.56</v>
      </c>
      <c r="S408" s="25">
        <v>229.45</v>
      </c>
      <c r="T408" s="26">
        <v>7.06</v>
      </c>
      <c r="U408" s="26">
        <v>8.8249999999999993</v>
      </c>
      <c r="V408" s="26">
        <v>3.7499999999999996</v>
      </c>
      <c r="W408" s="26">
        <v>5.5149999999999988</v>
      </c>
      <c r="X408" s="26">
        <v>4.6324999999999994</v>
      </c>
      <c r="Y408" s="74" t="s">
        <v>685</v>
      </c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</row>
    <row r="409" spans="1:87" x14ac:dyDescent="0.25">
      <c r="A409" s="20" t="s">
        <v>184</v>
      </c>
      <c r="B409" s="14">
        <v>39.269444444444446</v>
      </c>
      <c r="C409" s="14">
        <v>-79.06527777777778</v>
      </c>
      <c r="D409" s="43">
        <v>276</v>
      </c>
      <c r="E409" s="2" t="s">
        <v>711</v>
      </c>
      <c r="F409" s="2" t="s">
        <v>819</v>
      </c>
      <c r="G409" s="2" t="s">
        <v>746</v>
      </c>
      <c r="H409" s="47" t="s">
        <v>255</v>
      </c>
      <c r="I409" s="22">
        <v>-92.8</v>
      </c>
      <c r="J409" s="23">
        <v>15</v>
      </c>
      <c r="K409" s="22" t="s">
        <v>5</v>
      </c>
      <c r="L409" s="22">
        <v>2</v>
      </c>
      <c r="M409" s="55" t="s">
        <v>751</v>
      </c>
      <c r="N409" s="21" t="s">
        <v>751</v>
      </c>
      <c r="O409" s="21" t="s">
        <v>751</v>
      </c>
      <c r="P409" s="24">
        <v>2.93</v>
      </c>
      <c r="Q409" s="18">
        <v>-92.8</v>
      </c>
      <c r="R409" s="35">
        <v>62</v>
      </c>
      <c r="S409" s="35">
        <v>70</v>
      </c>
      <c r="T409" s="26">
        <v>2.4</v>
      </c>
      <c r="U409" s="26">
        <v>2.7</v>
      </c>
      <c r="V409" s="26">
        <v>-0.53000000000000025</v>
      </c>
      <c r="W409" s="26">
        <v>-0.22999999999999998</v>
      </c>
      <c r="X409" s="26">
        <v>-0.38000000000000012</v>
      </c>
      <c r="Y409" s="74" t="s">
        <v>685</v>
      </c>
    </row>
    <row r="410" spans="1:87" x14ac:dyDescent="0.25">
      <c r="A410" s="20" t="s">
        <v>39</v>
      </c>
      <c r="B410" s="14">
        <v>39.089722222222221</v>
      </c>
      <c r="C410" s="14">
        <v>-78.433333333333337</v>
      </c>
      <c r="D410" s="43">
        <v>298</v>
      </c>
      <c r="E410" s="2" t="s">
        <v>711</v>
      </c>
      <c r="F410" s="2" t="s">
        <v>819</v>
      </c>
      <c r="G410" s="2" t="s">
        <v>746</v>
      </c>
      <c r="H410" s="47" t="s">
        <v>824</v>
      </c>
      <c r="I410" s="22">
        <v>-126.9</v>
      </c>
      <c r="J410" s="23">
        <v>13</v>
      </c>
      <c r="K410" s="22" t="s">
        <v>5</v>
      </c>
      <c r="L410" s="22">
        <v>0</v>
      </c>
      <c r="M410" s="55" t="s">
        <v>751</v>
      </c>
      <c r="N410" s="21" t="s">
        <v>751</v>
      </c>
      <c r="O410" s="21" t="s">
        <v>751</v>
      </c>
      <c r="P410" s="24">
        <v>3.98</v>
      </c>
      <c r="Q410" s="18">
        <v>-126.9</v>
      </c>
      <c r="R410" s="35" t="s">
        <v>841</v>
      </c>
      <c r="S410" s="26" t="s">
        <v>691</v>
      </c>
      <c r="T410" s="26" t="s">
        <v>842</v>
      </c>
      <c r="U410" s="26" t="s">
        <v>691</v>
      </c>
      <c r="V410" s="26" t="s">
        <v>843</v>
      </c>
      <c r="W410" s="26" t="s">
        <v>691</v>
      </c>
      <c r="X410" s="26" t="s">
        <v>691</v>
      </c>
      <c r="Y410" s="74" t="s">
        <v>685</v>
      </c>
    </row>
    <row r="411" spans="1:87" x14ac:dyDescent="0.25">
      <c r="A411" s="20" t="s">
        <v>185</v>
      </c>
      <c r="B411" s="14">
        <v>39.36888888888889</v>
      </c>
      <c r="C411" s="14">
        <v>-79.030555555555594</v>
      </c>
      <c r="D411" s="43">
        <v>273</v>
      </c>
      <c r="E411" s="2" t="s">
        <v>712</v>
      </c>
      <c r="F411" s="2" t="s">
        <v>814</v>
      </c>
      <c r="G411" s="2" t="s">
        <v>746</v>
      </c>
      <c r="H411" s="47" t="s">
        <v>254</v>
      </c>
      <c r="I411" s="55" t="s">
        <v>751</v>
      </c>
      <c r="J411" s="21" t="s">
        <v>751</v>
      </c>
      <c r="K411" s="21" t="s">
        <v>751</v>
      </c>
      <c r="L411" s="21" t="s">
        <v>751</v>
      </c>
      <c r="M411" s="55">
        <v>158</v>
      </c>
      <c r="N411" s="21">
        <v>3</v>
      </c>
      <c r="O411" s="21" t="s">
        <v>4</v>
      </c>
      <c r="P411" s="24">
        <v>2.98</v>
      </c>
      <c r="Q411" s="18">
        <v>158</v>
      </c>
      <c r="R411" s="25">
        <v>143.51999999999998</v>
      </c>
      <c r="S411" s="25">
        <v>179.4</v>
      </c>
      <c r="T411" s="26">
        <v>5.52</v>
      </c>
      <c r="U411" s="26">
        <v>6.9</v>
      </c>
      <c r="V411" s="26">
        <v>2.5399999999999996</v>
      </c>
      <c r="W411" s="26">
        <v>3.9200000000000004</v>
      </c>
      <c r="X411" s="26">
        <v>3.23</v>
      </c>
      <c r="Y411" s="74" t="s">
        <v>685</v>
      </c>
    </row>
    <row r="412" spans="1:87" x14ac:dyDescent="0.25">
      <c r="A412" s="20" t="s">
        <v>172</v>
      </c>
      <c r="B412" s="17">
        <v>39.201574999999998</v>
      </c>
      <c r="C412" s="14">
        <v>-79.028105555555555</v>
      </c>
      <c r="D412" s="43">
        <v>280</v>
      </c>
      <c r="E412" s="2" t="s">
        <v>712</v>
      </c>
      <c r="F412" s="2" t="s">
        <v>691</v>
      </c>
      <c r="G412" s="2" t="s">
        <v>746</v>
      </c>
      <c r="H412" s="47" t="s">
        <v>255</v>
      </c>
      <c r="I412" s="22">
        <v>-92.5</v>
      </c>
      <c r="J412" s="23">
        <v>10</v>
      </c>
      <c r="K412" s="22" t="s">
        <v>5</v>
      </c>
      <c r="L412" s="22">
        <v>0</v>
      </c>
      <c r="M412" s="21" t="s">
        <v>751</v>
      </c>
      <c r="N412" s="21" t="s">
        <v>751</v>
      </c>
      <c r="O412" s="21" t="s">
        <v>751</v>
      </c>
      <c r="P412" s="24">
        <v>3.45</v>
      </c>
      <c r="Q412" s="18">
        <v>-92.5</v>
      </c>
      <c r="R412" s="35">
        <v>62</v>
      </c>
      <c r="S412" s="35">
        <v>71</v>
      </c>
      <c r="T412" s="26">
        <v>2.4</v>
      </c>
      <c r="U412" s="26">
        <v>2.7</v>
      </c>
      <c r="V412" s="26">
        <v>-1.0500000000000003</v>
      </c>
      <c r="W412" s="26">
        <v>-0.75</v>
      </c>
      <c r="X412" s="26">
        <v>-0.90000000000000013</v>
      </c>
      <c r="Y412" s="74" t="s">
        <v>685</v>
      </c>
    </row>
    <row r="413" spans="1:87" x14ac:dyDescent="0.25">
      <c r="A413" s="20" t="s">
        <v>40</v>
      </c>
      <c r="B413" s="14">
        <v>39.230833333333337</v>
      </c>
      <c r="C413" s="14">
        <v>-78.518611111111113</v>
      </c>
      <c r="D413" s="43">
        <v>295</v>
      </c>
      <c r="E413" s="2" t="s">
        <v>712</v>
      </c>
      <c r="F413" s="2" t="s">
        <v>814</v>
      </c>
      <c r="G413" s="2" t="s">
        <v>746</v>
      </c>
      <c r="H413" s="47" t="s">
        <v>254</v>
      </c>
      <c r="I413" s="55" t="s">
        <v>751</v>
      </c>
      <c r="J413" s="21" t="s">
        <v>751</v>
      </c>
      <c r="K413" s="21" t="s">
        <v>751</v>
      </c>
      <c r="L413" s="21" t="s">
        <v>751</v>
      </c>
      <c r="M413" s="22" t="s">
        <v>41</v>
      </c>
      <c r="N413" s="23">
        <v>2</v>
      </c>
      <c r="O413" s="23" t="s">
        <v>5</v>
      </c>
      <c r="P413" s="24">
        <v>4.0199999999999996</v>
      </c>
      <c r="Q413" s="18">
        <v>211.8</v>
      </c>
      <c r="R413" s="25">
        <v>199.47200000000001</v>
      </c>
      <c r="S413" s="25">
        <v>249.34</v>
      </c>
      <c r="T413" s="26">
        <v>7.6720000000000006</v>
      </c>
      <c r="U413" s="26">
        <v>9.59</v>
      </c>
      <c r="V413" s="26">
        <v>3.652000000000001</v>
      </c>
      <c r="W413" s="26">
        <v>5.57</v>
      </c>
      <c r="X413" s="26">
        <v>4.6110000000000007</v>
      </c>
      <c r="Y413" s="74" t="s">
        <v>685</v>
      </c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</row>
    <row r="414" spans="1:87" x14ac:dyDescent="0.25">
      <c r="A414" s="20" t="s">
        <v>42</v>
      </c>
      <c r="B414" s="14">
        <v>39.230833333333337</v>
      </c>
      <c r="C414" s="14">
        <v>-78.518611111111113</v>
      </c>
      <c r="D414" s="43">
        <v>295</v>
      </c>
      <c r="E414" s="2" t="s">
        <v>712</v>
      </c>
      <c r="F414" s="2" t="s">
        <v>819</v>
      </c>
      <c r="G414" s="2" t="s">
        <v>746</v>
      </c>
      <c r="H414" s="47" t="s">
        <v>254</v>
      </c>
      <c r="I414" s="55" t="s">
        <v>751</v>
      </c>
      <c r="J414" s="21" t="s">
        <v>751</v>
      </c>
      <c r="K414" s="21" t="s">
        <v>751</v>
      </c>
      <c r="L414" s="21" t="s">
        <v>751</v>
      </c>
      <c r="M414" s="55">
        <v>202.9</v>
      </c>
      <c r="N414" s="21">
        <v>3</v>
      </c>
      <c r="O414" s="21" t="s">
        <v>4</v>
      </c>
      <c r="P414" s="24">
        <v>4.0199999999999996</v>
      </c>
      <c r="Q414" s="18">
        <v>202.9</v>
      </c>
      <c r="R414" s="25">
        <v>190.21600000000001</v>
      </c>
      <c r="S414" s="25">
        <v>237.76999999999998</v>
      </c>
      <c r="T414" s="26">
        <v>7.3159999999999998</v>
      </c>
      <c r="U414" s="26">
        <v>9.1449999999999996</v>
      </c>
      <c r="V414" s="26">
        <v>3.2960000000000003</v>
      </c>
      <c r="W414" s="26">
        <v>5.125</v>
      </c>
      <c r="X414" s="26">
        <v>4.2104999999999997</v>
      </c>
      <c r="Y414" s="74" t="s">
        <v>685</v>
      </c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</row>
    <row r="415" spans="1:87" x14ac:dyDescent="0.25">
      <c r="A415" s="20" t="s">
        <v>56</v>
      </c>
      <c r="B415" s="14">
        <v>39.05638888888889</v>
      </c>
      <c r="C415" s="14">
        <v>-78.723333333333329</v>
      </c>
      <c r="D415" s="43">
        <v>292</v>
      </c>
      <c r="E415" s="2" t="s">
        <v>713</v>
      </c>
      <c r="F415" s="2" t="s">
        <v>818</v>
      </c>
      <c r="G415" s="2" t="s">
        <v>746</v>
      </c>
      <c r="H415" s="47" t="s">
        <v>254</v>
      </c>
      <c r="I415" s="55" t="s">
        <v>751</v>
      </c>
      <c r="J415" s="21" t="s">
        <v>751</v>
      </c>
      <c r="K415" s="21" t="s">
        <v>751</v>
      </c>
      <c r="L415" s="21" t="s">
        <v>751</v>
      </c>
      <c r="M415" s="22" t="s">
        <v>57</v>
      </c>
      <c r="N415" s="23">
        <v>5</v>
      </c>
      <c r="O415" s="23" t="s">
        <v>5</v>
      </c>
      <c r="P415" s="24">
        <v>4.26</v>
      </c>
      <c r="Q415" s="18">
        <v>107.3</v>
      </c>
      <c r="R415" s="25">
        <v>90.792000000000002</v>
      </c>
      <c r="S415" s="25">
        <v>113.49000000000001</v>
      </c>
      <c r="T415" s="26">
        <v>3.492</v>
      </c>
      <c r="U415" s="26">
        <v>4.3650000000000002</v>
      </c>
      <c r="V415" s="26">
        <v>-0.76799999999999979</v>
      </c>
      <c r="W415" s="26">
        <v>0.10500000000000043</v>
      </c>
      <c r="X415" s="26">
        <v>-0.33149999999999968</v>
      </c>
      <c r="Y415" s="74" t="s">
        <v>685</v>
      </c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</row>
    <row r="416" spans="1:87" x14ac:dyDescent="0.25">
      <c r="A416" s="20" t="s">
        <v>43</v>
      </c>
      <c r="B416" s="14">
        <v>39.05638888888889</v>
      </c>
      <c r="C416" s="14">
        <v>-78.723333333333329</v>
      </c>
      <c r="D416" s="43">
        <v>292</v>
      </c>
      <c r="E416" s="2" t="s">
        <v>713</v>
      </c>
      <c r="F416" s="2" t="s">
        <v>817</v>
      </c>
      <c r="G416" s="2" t="s">
        <v>747</v>
      </c>
      <c r="H416" s="47" t="s">
        <v>254</v>
      </c>
      <c r="I416" s="55" t="s">
        <v>751</v>
      </c>
      <c r="J416" s="21" t="s">
        <v>751</v>
      </c>
      <c r="K416" s="21" t="s">
        <v>751</v>
      </c>
      <c r="L416" s="21" t="s">
        <v>751</v>
      </c>
      <c r="M416" s="22" t="s">
        <v>44</v>
      </c>
      <c r="N416" s="23">
        <v>2</v>
      </c>
      <c r="O416" s="23" t="s">
        <v>5</v>
      </c>
      <c r="P416" s="24">
        <v>4.26</v>
      </c>
      <c r="Q416" s="18">
        <v>82</v>
      </c>
      <c r="R416" s="25">
        <v>64.48</v>
      </c>
      <c r="S416" s="25">
        <v>80.600000000000009</v>
      </c>
      <c r="T416" s="26">
        <v>2.48</v>
      </c>
      <c r="U416" s="26">
        <v>3.1</v>
      </c>
      <c r="V416" s="26">
        <v>-1.7799999999999998</v>
      </c>
      <c r="W416" s="26">
        <v>-1.1599999999999997</v>
      </c>
      <c r="X416" s="26">
        <v>-1.4699999999999998</v>
      </c>
      <c r="Y416" s="74" t="s">
        <v>685</v>
      </c>
    </row>
    <row r="417" spans="1:87" ht="17.100000000000001" customHeight="1" x14ac:dyDescent="0.25">
      <c r="A417" s="20" t="s">
        <v>59</v>
      </c>
      <c r="B417" s="14">
        <v>39.05638888888889</v>
      </c>
      <c r="C417" s="14">
        <v>-78.723333333333329</v>
      </c>
      <c r="D417" s="43">
        <v>292</v>
      </c>
      <c r="E417" s="2" t="s">
        <v>713</v>
      </c>
      <c r="F417" s="2" t="s">
        <v>819</v>
      </c>
      <c r="G417" s="2" t="s">
        <v>746</v>
      </c>
      <c r="H417" s="47" t="s">
        <v>254</v>
      </c>
      <c r="I417" s="55" t="s">
        <v>751</v>
      </c>
      <c r="J417" s="21" t="s">
        <v>751</v>
      </c>
      <c r="K417" s="21" t="s">
        <v>751</v>
      </c>
      <c r="L417" s="21" t="s">
        <v>751</v>
      </c>
      <c r="M417" s="22">
        <v>137</v>
      </c>
      <c r="N417" s="23">
        <v>3</v>
      </c>
      <c r="O417" s="23" t="s">
        <v>4</v>
      </c>
      <c r="P417" s="24">
        <v>4.26</v>
      </c>
      <c r="Q417" s="18">
        <v>137</v>
      </c>
      <c r="R417" s="25">
        <v>121.67999999999999</v>
      </c>
      <c r="S417" s="25">
        <v>152.1</v>
      </c>
      <c r="T417" s="26">
        <v>4.68</v>
      </c>
      <c r="U417" s="26">
        <v>5.85</v>
      </c>
      <c r="V417" s="26">
        <v>0.41999999999999993</v>
      </c>
      <c r="W417" s="26">
        <v>1.5899999999999999</v>
      </c>
      <c r="X417" s="26">
        <v>1.0049999999999999</v>
      </c>
      <c r="Y417" s="74" t="s">
        <v>685</v>
      </c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</row>
    <row r="418" spans="1:87" x14ac:dyDescent="0.25">
      <c r="A418" s="20" t="s">
        <v>131</v>
      </c>
      <c r="B418" s="14">
        <v>39.184444444444445</v>
      </c>
      <c r="C418" s="14">
        <v>-79.001388888888883</v>
      </c>
      <c r="D418" s="43">
        <v>285</v>
      </c>
      <c r="E418" s="2" t="s">
        <v>713</v>
      </c>
      <c r="F418" s="2" t="s">
        <v>818</v>
      </c>
      <c r="G418" s="2" t="s">
        <v>746</v>
      </c>
      <c r="H418" s="47" t="s">
        <v>254</v>
      </c>
      <c r="I418" s="55" t="s">
        <v>751</v>
      </c>
      <c r="J418" s="21" t="s">
        <v>751</v>
      </c>
      <c r="K418" s="21" t="s">
        <v>751</v>
      </c>
      <c r="L418" s="21" t="s">
        <v>751</v>
      </c>
      <c r="M418" s="22" t="s">
        <v>132</v>
      </c>
      <c r="N418" s="23">
        <v>9</v>
      </c>
      <c r="O418" s="23" t="s">
        <v>5</v>
      </c>
      <c r="P418" s="24">
        <v>3.43</v>
      </c>
      <c r="Q418" s="18">
        <v>170</v>
      </c>
      <c r="R418" s="25">
        <v>156</v>
      </c>
      <c r="S418" s="25">
        <v>195</v>
      </c>
      <c r="T418" s="26">
        <v>6</v>
      </c>
      <c r="U418" s="26">
        <v>7.5</v>
      </c>
      <c r="V418" s="26">
        <v>2.57</v>
      </c>
      <c r="W418" s="26">
        <v>4.07</v>
      </c>
      <c r="X418" s="26">
        <v>3.3200000000000003</v>
      </c>
      <c r="Y418" s="74" t="s">
        <v>693</v>
      </c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</row>
    <row r="419" spans="1:87" x14ac:dyDescent="0.25">
      <c r="A419" s="20" t="s">
        <v>130</v>
      </c>
      <c r="B419" s="14">
        <v>39.184444444444445</v>
      </c>
      <c r="C419" s="14">
        <v>-79.001388888888883</v>
      </c>
      <c r="D419" s="43">
        <v>286</v>
      </c>
      <c r="E419" s="2" t="s">
        <v>713</v>
      </c>
      <c r="F419" s="2" t="s">
        <v>818</v>
      </c>
      <c r="G419" s="2" t="s">
        <v>747</v>
      </c>
      <c r="H419" s="47" t="s">
        <v>255</v>
      </c>
      <c r="I419" s="22">
        <v>-97.4</v>
      </c>
      <c r="J419" s="23">
        <v>3</v>
      </c>
      <c r="K419" s="22" t="s">
        <v>5</v>
      </c>
      <c r="L419" s="22">
        <v>0</v>
      </c>
      <c r="M419" s="21" t="s">
        <v>751</v>
      </c>
      <c r="N419" s="21" t="s">
        <v>751</v>
      </c>
      <c r="O419" s="21" t="s">
        <v>751</v>
      </c>
      <c r="P419" s="24">
        <v>3.43</v>
      </c>
      <c r="Q419" s="18">
        <v>-97.4</v>
      </c>
      <c r="R419" s="25">
        <v>83</v>
      </c>
      <c r="S419" s="25">
        <v>95</v>
      </c>
      <c r="T419" s="26">
        <v>3.2</v>
      </c>
      <c r="U419" s="26">
        <v>3.7</v>
      </c>
      <c r="V419" s="26">
        <v>-0.22999999999999998</v>
      </c>
      <c r="W419" s="26">
        <v>0.27</v>
      </c>
      <c r="X419" s="26">
        <v>2.0000000000000018E-2</v>
      </c>
      <c r="Y419" s="74" t="s">
        <v>693</v>
      </c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</row>
    <row r="420" spans="1:87" x14ac:dyDescent="0.25">
      <c r="A420" s="20" t="s">
        <v>129</v>
      </c>
      <c r="B420" s="14">
        <v>39.184444444444445</v>
      </c>
      <c r="C420" s="14">
        <v>-79.001388888888883</v>
      </c>
      <c r="D420" s="43">
        <v>286</v>
      </c>
      <c r="E420" s="2" t="s">
        <v>713</v>
      </c>
      <c r="F420" s="2" t="s">
        <v>814</v>
      </c>
      <c r="G420" s="2" t="s">
        <v>747</v>
      </c>
      <c r="H420" s="47" t="s">
        <v>255</v>
      </c>
      <c r="I420" s="22">
        <v>-97.4</v>
      </c>
      <c r="J420" s="23">
        <v>10</v>
      </c>
      <c r="K420" s="22" t="s">
        <v>5</v>
      </c>
      <c r="L420" s="22">
        <v>0</v>
      </c>
      <c r="M420" s="22">
        <v>139</v>
      </c>
      <c r="N420" s="23">
        <v>3</v>
      </c>
      <c r="O420" s="23" t="s">
        <v>5</v>
      </c>
      <c r="P420" s="24">
        <v>3.43</v>
      </c>
      <c r="Q420" s="18">
        <v>139</v>
      </c>
      <c r="R420" s="25">
        <v>123.75999999999999</v>
      </c>
      <c r="S420" s="25">
        <v>154.70000000000002</v>
      </c>
      <c r="T420" s="26">
        <v>4.76</v>
      </c>
      <c r="U420" s="26">
        <v>5.95</v>
      </c>
      <c r="V420" s="26">
        <v>1.3299999999999996</v>
      </c>
      <c r="W420" s="26">
        <v>2.52</v>
      </c>
      <c r="X420" s="26">
        <v>1.9249999999999998</v>
      </c>
      <c r="Y420" s="74" t="s">
        <v>693</v>
      </c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</row>
    <row r="421" spans="1:87" x14ac:dyDescent="0.25">
      <c r="A421" s="20" t="s">
        <v>188</v>
      </c>
      <c r="B421" s="14">
        <v>39.363663888888887</v>
      </c>
      <c r="C421" s="14">
        <v>-79.026763888888894</v>
      </c>
      <c r="D421" s="43">
        <v>274</v>
      </c>
      <c r="E421" s="2" t="s">
        <v>714</v>
      </c>
      <c r="F421" s="2" t="s">
        <v>814</v>
      </c>
      <c r="G421" s="2" t="s">
        <v>746</v>
      </c>
      <c r="H421" s="47" t="s">
        <v>254</v>
      </c>
      <c r="I421" s="55" t="s">
        <v>751</v>
      </c>
      <c r="J421" s="21" t="s">
        <v>751</v>
      </c>
      <c r="K421" s="21" t="s">
        <v>751</v>
      </c>
      <c r="L421" s="21" t="s">
        <v>751</v>
      </c>
      <c r="M421" s="82" t="s">
        <v>189</v>
      </c>
      <c r="N421" s="58">
        <v>4</v>
      </c>
      <c r="O421" s="58" t="s">
        <v>5</v>
      </c>
      <c r="P421" s="24">
        <v>3.26</v>
      </c>
      <c r="Q421" s="18">
        <v>139.1</v>
      </c>
      <c r="R421" s="25">
        <v>123.86399999999998</v>
      </c>
      <c r="S421" s="25">
        <v>154.83000000000001</v>
      </c>
      <c r="T421" s="26">
        <v>4.7639999999999993</v>
      </c>
      <c r="U421" s="26">
        <v>5.9550000000000001</v>
      </c>
      <c r="V421" s="26">
        <v>1.5039999999999996</v>
      </c>
      <c r="W421" s="26">
        <v>2.6950000000000003</v>
      </c>
      <c r="X421" s="26">
        <v>2.0994999999999999</v>
      </c>
      <c r="Y421" s="74" t="s">
        <v>685</v>
      </c>
    </row>
    <row r="422" spans="1:87" x14ac:dyDescent="0.25">
      <c r="A422" s="20" t="s">
        <v>192</v>
      </c>
      <c r="B422" s="14">
        <v>39.363663888888887</v>
      </c>
      <c r="C422" s="14">
        <v>-79.026763888888894</v>
      </c>
      <c r="D422" s="43">
        <v>274</v>
      </c>
      <c r="E422" s="2" t="s">
        <v>714</v>
      </c>
      <c r="F422" s="2" t="s">
        <v>814</v>
      </c>
      <c r="G422" s="2" t="s">
        <v>746</v>
      </c>
      <c r="H422" s="47" t="s">
        <v>254</v>
      </c>
      <c r="I422" s="55" t="s">
        <v>751</v>
      </c>
      <c r="J422" s="21" t="s">
        <v>751</v>
      </c>
      <c r="K422" s="21" t="s">
        <v>751</v>
      </c>
      <c r="L422" s="21" t="s">
        <v>751</v>
      </c>
      <c r="M422" s="22">
        <v>126</v>
      </c>
      <c r="N422" s="23">
        <v>2</v>
      </c>
      <c r="O422" s="23" t="s">
        <v>5</v>
      </c>
      <c r="P422" s="24">
        <v>3.26</v>
      </c>
      <c r="Q422" s="18">
        <v>126</v>
      </c>
      <c r="R422" s="25">
        <v>110.24000000000001</v>
      </c>
      <c r="S422" s="25">
        <v>137.79999999999998</v>
      </c>
      <c r="T422" s="26">
        <v>4.24</v>
      </c>
      <c r="U422" s="26">
        <v>5.3</v>
      </c>
      <c r="V422" s="26">
        <v>0.98000000000000043</v>
      </c>
      <c r="W422" s="26">
        <v>2.04</v>
      </c>
      <c r="X422" s="26">
        <v>1.5100000000000002</v>
      </c>
      <c r="Y422" s="74" t="s">
        <v>685</v>
      </c>
    </row>
    <row r="423" spans="1:87" ht="17.100000000000001" customHeight="1" x14ac:dyDescent="0.25">
      <c r="A423" s="20" t="s">
        <v>137</v>
      </c>
      <c r="B423" s="15">
        <v>39.199938888888887</v>
      </c>
      <c r="C423" s="14">
        <v>-79.019152777777776</v>
      </c>
      <c r="D423" s="43">
        <v>281</v>
      </c>
      <c r="E423" s="2" t="s">
        <v>714</v>
      </c>
      <c r="F423" s="2" t="s">
        <v>810</v>
      </c>
      <c r="G423" s="2" t="s">
        <v>747</v>
      </c>
      <c r="H423" s="47" t="s">
        <v>254</v>
      </c>
      <c r="I423" s="55" t="s">
        <v>751</v>
      </c>
      <c r="J423" s="21" t="s">
        <v>751</v>
      </c>
      <c r="K423" s="21" t="s">
        <v>751</v>
      </c>
      <c r="L423" s="21" t="s">
        <v>751</v>
      </c>
      <c r="M423" s="22" t="s">
        <v>138</v>
      </c>
      <c r="N423" s="23">
        <v>4</v>
      </c>
      <c r="O423" s="23" t="s">
        <v>5</v>
      </c>
      <c r="P423" s="24">
        <v>3.63</v>
      </c>
      <c r="Q423" s="18">
        <v>95.2</v>
      </c>
      <c r="R423" s="25">
        <v>78.207999999999998</v>
      </c>
      <c r="S423" s="25">
        <v>97.76</v>
      </c>
      <c r="T423" s="26">
        <v>3.008</v>
      </c>
      <c r="U423" s="26">
        <v>3.7600000000000002</v>
      </c>
      <c r="V423" s="26">
        <v>-0.62199999999999989</v>
      </c>
      <c r="W423" s="26">
        <v>0.13000000000000034</v>
      </c>
      <c r="X423" s="26">
        <v>-0.24599999999999977</v>
      </c>
      <c r="Y423" s="74" t="s">
        <v>693</v>
      </c>
    </row>
    <row r="424" spans="1:87" x14ac:dyDescent="0.25">
      <c r="A424" s="20" t="s">
        <v>141</v>
      </c>
      <c r="B424" s="14">
        <v>39.200000000000003</v>
      </c>
      <c r="C424" s="14">
        <v>-79.019166666666663</v>
      </c>
      <c r="D424" s="43">
        <v>287</v>
      </c>
      <c r="E424" s="2" t="s">
        <v>714</v>
      </c>
      <c r="F424" s="2" t="s">
        <v>818</v>
      </c>
      <c r="G424" s="2" t="s">
        <v>747</v>
      </c>
      <c r="H424" s="47" t="s">
        <v>255</v>
      </c>
      <c r="I424" s="22">
        <v>-105.9</v>
      </c>
      <c r="J424" s="74">
        <v>17</v>
      </c>
      <c r="K424" s="22" t="s">
        <v>5</v>
      </c>
      <c r="L424" s="22">
        <v>0</v>
      </c>
      <c r="M424" s="55" t="s">
        <v>751</v>
      </c>
      <c r="N424" s="21" t="s">
        <v>751</v>
      </c>
      <c r="O424" s="21" t="s">
        <v>751</v>
      </c>
      <c r="P424" s="24">
        <v>3.63</v>
      </c>
      <c r="Q424" s="18">
        <v>-105.9</v>
      </c>
      <c r="R424" s="35">
        <v>125</v>
      </c>
      <c r="S424" s="35">
        <v>147</v>
      </c>
      <c r="T424" s="26">
        <v>4.8</v>
      </c>
      <c r="U424" s="26">
        <v>5.7</v>
      </c>
      <c r="V424" s="26">
        <v>1.17</v>
      </c>
      <c r="W424" s="26">
        <v>2.0700000000000003</v>
      </c>
      <c r="X424" s="26">
        <v>1.62</v>
      </c>
      <c r="Y424" s="74" t="s">
        <v>693</v>
      </c>
    </row>
    <row r="425" spans="1:87" x14ac:dyDescent="0.25">
      <c r="A425" s="20" t="s">
        <v>152</v>
      </c>
      <c r="B425" s="14">
        <v>39.19</v>
      </c>
      <c r="C425" s="14">
        <v>-79.004444444444445</v>
      </c>
      <c r="D425" s="43">
        <v>284</v>
      </c>
      <c r="E425" s="2" t="s">
        <v>714</v>
      </c>
      <c r="F425" s="2" t="s">
        <v>691</v>
      </c>
      <c r="G425" s="2" t="s">
        <v>746</v>
      </c>
      <c r="H425" s="47" t="s">
        <v>255</v>
      </c>
      <c r="I425" s="55">
        <v>-111.2</v>
      </c>
      <c r="J425" s="21">
        <v>4</v>
      </c>
      <c r="K425" s="21" t="s">
        <v>5</v>
      </c>
      <c r="L425" s="22">
        <v>0</v>
      </c>
      <c r="M425" s="55" t="s">
        <v>751</v>
      </c>
      <c r="N425" s="21" t="s">
        <v>751</v>
      </c>
      <c r="O425" s="21" t="s">
        <v>751</v>
      </c>
      <c r="P425" s="24">
        <v>3.53</v>
      </c>
      <c r="Q425" s="18">
        <v>-111.2</v>
      </c>
      <c r="R425" s="25">
        <v>154</v>
      </c>
      <c r="S425" s="25">
        <v>188</v>
      </c>
      <c r="T425" s="26">
        <v>5.9</v>
      </c>
      <c r="U425" s="26">
        <v>7.2</v>
      </c>
      <c r="V425" s="26">
        <v>2.3700000000000006</v>
      </c>
      <c r="W425" s="26">
        <v>3.6700000000000004</v>
      </c>
      <c r="X425" s="26">
        <v>3.0200000000000005</v>
      </c>
      <c r="Y425" s="74" t="s">
        <v>693</v>
      </c>
    </row>
    <row r="426" spans="1:87" x14ac:dyDescent="0.25">
      <c r="A426" s="20" t="s">
        <v>154</v>
      </c>
      <c r="B426" s="15">
        <v>39.198783333333331</v>
      </c>
      <c r="C426" s="14">
        <v>-79.016897222222227</v>
      </c>
      <c r="D426" s="43">
        <v>282</v>
      </c>
      <c r="E426" s="2" t="s">
        <v>715</v>
      </c>
      <c r="F426" s="2" t="s">
        <v>814</v>
      </c>
      <c r="G426" s="2" t="s">
        <v>746</v>
      </c>
      <c r="H426" s="47" t="s">
        <v>254</v>
      </c>
      <c r="I426" s="55" t="s">
        <v>751</v>
      </c>
      <c r="J426" s="21" t="s">
        <v>751</v>
      </c>
      <c r="K426" s="21" t="s">
        <v>751</v>
      </c>
      <c r="L426" s="21" t="s">
        <v>751</v>
      </c>
      <c r="M426" s="55" t="s">
        <v>155</v>
      </c>
      <c r="N426" s="23">
        <v>3</v>
      </c>
      <c r="O426" s="23" t="s">
        <v>5</v>
      </c>
      <c r="P426" s="24">
        <v>3.78</v>
      </c>
      <c r="Q426" s="18">
        <v>138</v>
      </c>
      <c r="R426" s="25">
        <v>122.72</v>
      </c>
      <c r="S426" s="25">
        <v>153.4</v>
      </c>
      <c r="T426" s="26">
        <v>4.72</v>
      </c>
      <c r="U426" s="26">
        <v>5.9</v>
      </c>
      <c r="V426" s="26">
        <v>0.94</v>
      </c>
      <c r="W426" s="26">
        <v>2.1200000000000006</v>
      </c>
      <c r="X426" s="26">
        <v>1.5300000000000002</v>
      </c>
      <c r="Y426" s="74" t="s">
        <v>693</v>
      </c>
    </row>
    <row r="427" spans="1:87" x14ac:dyDescent="0.25">
      <c r="A427" s="20" t="s">
        <v>153</v>
      </c>
      <c r="B427" s="17">
        <v>39.194766666666666</v>
      </c>
      <c r="C427" s="14">
        <v>-79.012419444444447</v>
      </c>
      <c r="D427" s="43">
        <v>283</v>
      </c>
      <c r="E427" s="2" t="s">
        <v>715</v>
      </c>
      <c r="F427" s="2" t="s">
        <v>691</v>
      </c>
      <c r="G427" s="2" t="s">
        <v>746</v>
      </c>
      <c r="H427" s="47" t="s">
        <v>254</v>
      </c>
      <c r="I427" s="55" t="s">
        <v>751</v>
      </c>
      <c r="J427" s="21" t="s">
        <v>751</v>
      </c>
      <c r="K427" s="21" t="s">
        <v>751</v>
      </c>
      <c r="L427" s="21" t="s">
        <v>751</v>
      </c>
      <c r="M427" s="22">
        <v>128.6</v>
      </c>
      <c r="N427" s="23">
        <v>6</v>
      </c>
      <c r="O427" s="23" t="s">
        <v>4</v>
      </c>
      <c r="P427" s="24">
        <v>3.73</v>
      </c>
      <c r="Q427" s="18">
        <v>128.6</v>
      </c>
      <c r="R427" s="25">
        <v>112.94399999999999</v>
      </c>
      <c r="S427" s="25">
        <v>141.18</v>
      </c>
      <c r="T427" s="26">
        <v>4.3439999999999994</v>
      </c>
      <c r="U427" s="26">
        <v>5.43</v>
      </c>
      <c r="V427" s="26">
        <v>0.61399999999999944</v>
      </c>
      <c r="W427" s="26">
        <v>1.6999999999999997</v>
      </c>
      <c r="X427" s="26">
        <v>1.1569999999999996</v>
      </c>
      <c r="Y427" s="74" t="s">
        <v>693</v>
      </c>
    </row>
    <row r="428" spans="1:87" x14ac:dyDescent="0.25">
      <c r="A428" s="20" t="s">
        <v>125</v>
      </c>
      <c r="B428" s="14">
        <v>39.242777777777775</v>
      </c>
      <c r="C428" s="14">
        <v>-78.864722222222227</v>
      </c>
      <c r="D428" s="43">
        <v>288</v>
      </c>
      <c r="E428" s="2" t="s">
        <v>715</v>
      </c>
      <c r="F428" s="2" t="s">
        <v>814</v>
      </c>
      <c r="G428" s="2" t="s">
        <v>746</v>
      </c>
      <c r="H428" s="47" t="s">
        <v>254</v>
      </c>
      <c r="I428" s="55" t="s">
        <v>751</v>
      </c>
      <c r="J428" s="21" t="s">
        <v>751</v>
      </c>
      <c r="K428" s="21" t="s">
        <v>751</v>
      </c>
      <c r="L428" s="21" t="s">
        <v>751</v>
      </c>
      <c r="M428" s="22" t="s">
        <v>126</v>
      </c>
      <c r="N428" s="23">
        <v>3</v>
      </c>
      <c r="O428" s="23" t="s">
        <v>5</v>
      </c>
      <c r="P428" s="24">
        <v>4.2699999999999996</v>
      </c>
      <c r="Q428" s="18">
        <v>135</v>
      </c>
      <c r="R428" s="25">
        <v>119.6</v>
      </c>
      <c r="S428" s="25">
        <v>149.5</v>
      </c>
      <c r="T428" s="26">
        <v>4.5999999999999996</v>
      </c>
      <c r="U428" s="26">
        <v>5.75</v>
      </c>
      <c r="V428" s="26">
        <v>0.33000000000000007</v>
      </c>
      <c r="W428" s="26">
        <v>1.4800000000000004</v>
      </c>
      <c r="X428" s="26">
        <v>0.90500000000000025</v>
      </c>
      <c r="Y428" s="74" t="s">
        <v>685</v>
      </c>
    </row>
    <row r="429" spans="1:87" x14ac:dyDescent="0.25">
      <c r="A429" s="20" t="s">
        <v>60</v>
      </c>
      <c r="B429" s="14">
        <v>39.215000000000003</v>
      </c>
      <c r="C429" s="14">
        <v>-78.553333333333327</v>
      </c>
      <c r="D429" s="43">
        <v>293</v>
      </c>
      <c r="E429" s="2" t="s">
        <v>715</v>
      </c>
      <c r="F429" s="2" t="s">
        <v>817</v>
      </c>
      <c r="G429" s="2" t="s">
        <v>746</v>
      </c>
      <c r="H429" s="47" t="s">
        <v>254</v>
      </c>
      <c r="I429" s="55" t="s">
        <v>751</v>
      </c>
      <c r="J429" s="21" t="s">
        <v>751</v>
      </c>
      <c r="K429" s="21" t="s">
        <v>751</v>
      </c>
      <c r="L429" s="21" t="s">
        <v>751</v>
      </c>
      <c r="M429" s="22" t="s">
        <v>61</v>
      </c>
      <c r="N429" s="23">
        <v>8</v>
      </c>
      <c r="O429" s="23" t="s">
        <v>5</v>
      </c>
      <c r="P429" s="24">
        <v>4.2300000000000004</v>
      </c>
      <c r="Q429" s="18">
        <v>106.4</v>
      </c>
      <c r="R429" s="25">
        <v>89.856000000000009</v>
      </c>
      <c r="S429" s="25">
        <v>112.32000000000001</v>
      </c>
      <c r="T429" s="26">
        <v>3.4560000000000004</v>
      </c>
      <c r="U429" s="26">
        <v>4.32</v>
      </c>
      <c r="V429" s="26">
        <v>-0.77400000000000002</v>
      </c>
      <c r="W429" s="26">
        <v>8.9999999999999858E-2</v>
      </c>
      <c r="X429" s="26">
        <v>-0.34200000000000008</v>
      </c>
      <c r="Y429" s="74" t="s">
        <v>685</v>
      </c>
    </row>
    <row r="430" spans="1:87" x14ac:dyDescent="0.25">
      <c r="A430" s="20" t="s">
        <v>62</v>
      </c>
      <c r="B430" s="14">
        <v>39.061944444444443</v>
      </c>
      <c r="C430" s="14">
        <v>-78.678333333333299</v>
      </c>
      <c r="D430" s="43">
        <v>294</v>
      </c>
      <c r="E430" s="2" t="s">
        <v>717</v>
      </c>
      <c r="F430" s="2" t="s">
        <v>814</v>
      </c>
      <c r="G430" s="2" t="s">
        <v>746</v>
      </c>
      <c r="H430" s="47" t="s">
        <v>254</v>
      </c>
      <c r="I430" s="55" t="s">
        <v>751</v>
      </c>
      <c r="J430" s="21" t="s">
        <v>751</v>
      </c>
      <c r="K430" s="21" t="s">
        <v>751</v>
      </c>
      <c r="L430" s="21" t="s">
        <v>751</v>
      </c>
      <c r="M430" s="22" t="s">
        <v>63</v>
      </c>
      <c r="N430" s="23">
        <v>4</v>
      </c>
      <c r="O430" s="23" t="s">
        <v>5</v>
      </c>
      <c r="P430" s="24">
        <v>4.32</v>
      </c>
      <c r="Q430" s="18">
        <v>118</v>
      </c>
      <c r="R430" s="25">
        <v>101.92</v>
      </c>
      <c r="S430" s="25">
        <v>127.4</v>
      </c>
      <c r="T430" s="26">
        <v>3.92</v>
      </c>
      <c r="U430" s="26">
        <v>4.9000000000000004</v>
      </c>
      <c r="V430" s="26">
        <v>-0.40000000000000036</v>
      </c>
      <c r="W430" s="26">
        <v>0.58000000000000007</v>
      </c>
      <c r="X430" s="26">
        <v>8.9999999999999858E-2</v>
      </c>
      <c r="Y430" s="74" t="s">
        <v>685</v>
      </c>
    </row>
    <row r="431" spans="1:87" x14ac:dyDescent="0.25">
      <c r="A431" s="20" t="s">
        <v>196</v>
      </c>
      <c r="B431" s="15">
        <v>39.364238888888892</v>
      </c>
      <c r="C431" s="14">
        <v>-79.029386111111108</v>
      </c>
      <c r="D431" s="43">
        <v>275</v>
      </c>
      <c r="E431" s="2" t="s">
        <v>718</v>
      </c>
      <c r="F431" s="2" t="s">
        <v>814</v>
      </c>
      <c r="G431" s="2" t="s">
        <v>746</v>
      </c>
      <c r="H431" s="47" t="s">
        <v>254</v>
      </c>
      <c r="I431" s="55" t="s">
        <v>751</v>
      </c>
      <c r="J431" s="21" t="s">
        <v>751</v>
      </c>
      <c r="K431" s="21" t="s">
        <v>751</v>
      </c>
      <c r="L431" s="21" t="s">
        <v>751</v>
      </c>
      <c r="M431" s="22" t="s">
        <v>197</v>
      </c>
      <c r="N431" s="23">
        <v>9</v>
      </c>
      <c r="O431" s="23" t="s">
        <v>5</v>
      </c>
      <c r="P431" s="24">
        <v>3.96</v>
      </c>
      <c r="Q431" s="18">
        <v>165.2</v>
      </c>
      <c r="R431" s="25">
        <v>151.00799999999998</v>
      </c>
      <c r="S431" s="25">
        <v>188.76</v>
      </c>
      <c r="T431" s="26">
        <v>5.8079999999999998</v>
      </c>
      <c r="U431" s="26">
        <v>7.26</v>
      </c>
      <c r="V431" s="26">
        <v>1.8479999999999999</v>
      </c>
      <c r="W431" s="26">
        <v>3.3</v>
      </c>
      <c r="X431" s="26">
        <v>2.5739999999999998</v>
      </c>
      <c r="Y431" s="74" t="s">
        <v>685</v>
      </c>
    </row>
    <row r="432" spans="1:87" x14ac:dyDescent="0.25">
      <c r="A432" s="20" t="s">
        <v>69</v>
      </c>
      <c r="B432" s="14">
        <v>38.980277777777779</v>
      </c>
      <c r="C432" s="14">
        <v>-78.668055555555554</v>
      </c>
      <c r="D432" s="43">
        <v>296</v>
      </c>
      <c r="E432" s="2" t="s">
        <v>722</v>
      </c>
      <c r="F432" s="2" t="s">
        <v>817</v>
      </c>
      <c r="G432" s="2" t="s">
        <v>746</v>
      </c>
      <c r="H432" s="47" t="s">
        <v>824</v>
      </c>
      <c r="I432" s="22">
        <v>-119.2</v>
      </c>
      <c r="J432" s="23">
        <v>13</v>
      </c>
      <c r="K432" s="22" t="s">
        <v>5</v>
      </c>
      <c r="L432" s="22">
        <v>0</v>
      </c>
      <c r="M432" s="55" t="s">
        <v>826</v>
      </c>
      <c r="N432" s="21">
        <v>2</v>
      </c>
      <c r="O432" s="21" t="s">
        <v>5</v>
      </c>
      <c r="P432" s="24">
        <v>5.69</v>
      </c>
      <c r="Q432" s="18">
        <v>-119.2</v>
      </c>
      <c r="R432" s="35" t="s">
        <v>844</v>
      </c>
      <c r="S432" s="26" t="s">
        <v>691</v>
      </c>
      <c r="T432" s="26" t="s">
        <v>845</v>
      </c>
      <c r="U432" s="26" t="s">
        <v>691</v>
      </c>
      <c r="V432" s="26" t="s">
        <v>846</v>
      </c>
      <c r="W432" s="26" t="s">
        <v>691</v>
      </c>
      <c r="X432" s="26" t="s">
        <v>691</v>
      </c>
      <c r="Y432" s="74" t="s">
        <v>685</v>
      </c>
    </row>
    <row r="433" spans="1:87" x14ac:dyDescent="0.25">
      <c r="A433" s="20" t="s">
        <v>68</v>
      </c>
      <c r="B433" s="14">
        <v>38.980277777777779</v>
      </c>
      <c r="C433" s="14">
        <v>-78.668055555555554</v>
      </c>
      <c r="D433" s="43">
        <v>296</v>
      </c>
      <c r="E433" s="2" t="s">
        <v>722</v>
      </c>
      <c r="F433" s="2" t="s">
        <v>817</v>
      </c>
      <c r="G433" s="2" t="s">
        <v>746</v>
      </c>
      <c r="H433" s="47" t="s">
        <v>255</v>
      </c>
      <c r="I433" s="22">
        <v>-121.4</v>
      </c>
      <c r="J433" s="23">
        <v>16</v>
      </c>
      <c r="K433" s="22" t="s">
        <v>5</v>
      </c>
      <c r="L433" s="22">
        <v>2</v>
      </c>
      <c r="M433" s="55" t="s">
        <v>751</v>
      </c>
      <c r="N433" s="21" t="s">
        <v>751</v>
      </c>
      <c r="O433" s="21" t="s">
        <v>751</v>
      </c>
      <c r="P433" s="24">
        <v>5.69</v>
      </c>
      <c r="Q433" s="18">
        <v>-121.4</v>
      </c>
      <c r="R433" s="35">
        <v>218</v>
      </c>
      <c r="S433" s="35">
        <v>280</v>
      </c>
      <c r="T433" s="26">
        <v>8.4</v>
      </c>
      <c r="U433" s="26">
        <v>10.8</v>
      </c>
      <c r="V433" s="26">
        <v>2.71</v>
      </c>
      <c r="W433" s="26">
        <v>5.1100000000000003</v>
      </c>
      <c r="X433" s="26">
        <v>3.91</v>
      </c>
      <c r="Y433" s="74" t="s">
        <v>685</v>
      </c>
    </row>
    <row r="434" spans="1:87" s="1" customFormat="1" x14ac:dyDescent="0.25">
      <c r="A434" s="16"/>
      <c r="B434" s="30"/>
      <c r="C434" s="30"/>
      <c r="D434" s="32"/>
      <c r="E434" s="2"/>
      <c r="F434" s="2"/>
      <c r="G434" s="2"/>
      <c r="H434" s="19"/>
      <c r="I434" s="54"/>
      <c r="J434" s="40"/>
      <c r="K434" s="40"/>
      <c r="L434" s="40"/>
      <c r="M434" s="18"/>
      <c r="N434" s="32"/>
      <c r="O434" s="19"/>
      <c r="P434" s="68"/>
      <c r="Q434" s="18"/>
      <c r="R434" s="32"/>
      <c r="S434" s="32"/>
      <c r="T434" s="18"/>
      <c r="U434" s="18"/>
      <c r="V434" s="18"/>
      <c r="W434" s="18"/>
      <c r="X434" s="18"/>
      <c r="Y434" s="52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</row>
    <row r="435" spans="1:87" s="8" customFormat="1" ht="17.100000000000001" customHeight="1" x14ac:dyDescent="0.25">
      <c r="A435" s="51" t="s">
        <v>740</v>
      </c>
      <c r="D435" s="42"/>
      <c r="E435" s="46"/>
      <c r="F435" s="46"/>
      <c r="G435" s="46"/>
      <c r="H435" s="9"/>
      <c r="I435" s="123"/>
      <c r="J435" s="124"/>
      <c r="K435" s="13"/>
      <c r="L435" s="13"/>
      <c r="M435" s="123"/>
      <c r="N435" s="124"/>
      <c r="O435" s="13"/>
      <c r="P435" s="12"/>
      <c r="R435" s="13"/>
      <c r="S435" s="13"/>
      <c r="T435" s="13"/>
      <c r="U435" s="13"/>
      <c r="V435" s="13"/>
      <c r="W435" s="13"/>
      <c r="X435" s="13"/>
    </row>
    <row r="436" spans="1:87" x14ac:dyDescent="0.25">
      <c r="A436" s="20" t="s">
        <v>162</v>
      </c>
      <c r="B436" s="15">
        <v>39.088333333333331</v>
      </c>
      <c r="C436" s="15">
        <v>-79.1319444444444</v>
      </c>
      <c r="D436" s="23">
        <v>302</v>
      </c>
      <c r="E436" s="2" t="s">
        <v>710</v>
      </c>
      <c r="F436" s="2" t="s">
        <v>814</v>
      </c>
      <c r="G436" s="2" t="s">
        <v>746</v>
      </c>
      <c r="H436" s="47" t="s">
        <v>255</v>
      </c>
      <c r="I436" s="22">
        <v>-109.3</v>
      </c>
      <c r="J436" s="23">
        <v>16</v>
      </c>
      <c r="K436" s="22" t="s">
        <v>34</v>
      </c>
      <c r="L436" s="22">
        <v>0</v>
      </c>
      <c r="M436" s="55" t="s">
        <v>751</v>
      </c>
      <c r="N436" s="21" t="s">
        <v>751</v>
      </c>
      <c r="O436" s="21" t="s">
        <v>751</v>
      </c>
      <c r="P436" s="24">
        <v>2.33</v>
      </c>
      <c r="Q436" s="18">
        <v>-109.3</v>
      </c>
      <c r="R436" s="35">
        <v>142</v>
      </c>
      <c r="S436" s="35">
        <v>169</v>
      </c>
      <c r="T436" s="26">
        <v>5.5</v>
      </c>
      <c r="U436" s="26">
        <v>6.5</v>
      </c>
      <c r="V436" s="26">
        <v>3.17</v>
      </c>
      <c r="W436" s="26">
        <v>4.17</v>
      </c>
      <c r="X436" s="26">
        <v>3.67</v>
      </c>
      <c r="Y436" s="74" t="s">
        <v>685</v>
      </c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</row>
    <row r="437" spans="1:87" x14ac:dyDescent="0.25">
      <c r="A437" s="20" t="s">
        <v>250</v>
      </c>
      <c r="B437" s="15">
        <v>38.954999999999998</v>
      </c>
      <c r="C437" s="15">
        <v>-79.296666666666695</v>
      </c>
      <c r="D437" s="23">
        <v>299</v>
      </c>
      <c r="E437" s="2" t="s">
        <v>711</v>
      </c>
      <c r="F437" s="2" t="s">
        <v>819</v>
      </c>
      <c r="G437" s="2" t="s">
        <v>746</v>
      </c>
      <c r="H437" s="47" t="s">
        <v>255</v>
      </c>
      <c r="I437" s="22">
        <v>-98.2</v>
      </c>
      <c r="J437" s="23">
        <v>7</v>
      </c>
      <c r="K437" s="22" t="s">
        <v>5</v>
      </c>
      <c r="L437" s="22">
        <v>0</v>
      </c>
      <c r="M437" s="55" t="s">
        <v>751</v>
      </c>
      <c r="N437" s="21" t="s">
        <v>751</v>
      </c>
      <c r="O437" s="21" t="s">
        <v>751</v>
      </c>
      <c r="P437" s="24">
        <v>2.86</v>
      </c>
      <c r="Q437" s="18">
        <v>-98.2</v>
      </c>
      <c r="R437" s="35">
        <v>87</v>
      </c>
      <c r="S437" s="35">
        <v>100</v>
      </c>
      <c r="T437" s="26">
        <v>3.3</v>
      </c>
      <c r="U437" s="26">
        <v>3.8</v>
      </c>
      <c r="V437" s="26">
        <v>0.43999999999999995</v>
      </c>
      <c r="W437" s="26">
        <v>0.94</v>
      </c>
      <c r="X437" s="26">
        <v>0.69</v>
      </c>
      <c r="Y437" s="74" t="s">
        <v>685</v>
      </c>
    </row>
    <row r="438" spans="1:87" x14ac:dyDescent="0.25">
      <c r="A438" s="20" t="s">
        <v>106</v>
      </c>
      <c r="B438" s="14">
        <v>38.875555555555557</v>
      </c>
      <c r="C438" s="14">
        <v>-78.849999999999994</v>
      </c>
      <c r="D438" s="43">
        <v>315</v>
      </c>
      <c r="E438" s="2" t="s">
        <v>711</v>
      </c>
      <c r="F438" s="2" t="s">
        <v>818</v>
      </c>
      <c r="G438" s="2" t="s">
        <v>747</v>
      </c>
      <c r="H438" s="47" t="s">
        <v>255</v>
      </c>
      <c r="I438" s="22">
        <v>-111.2</v>
      </c>
      <c r="J438" s="23">
        <v>4</v>
      </c>
      <c r="K438" s="22" t="s">
        <v>4</v>
      </c>
      <c r="L438" s="22">
        <v>0</v>
      </c>
      <c r="M438" s="55" t="s">
        <v>751</v>
      </c>
      <c r="N438" s="21" t="s">
        <v>751</v>
      </c>
      <c r="O438" s="21" t="s">
        <v>751</v>
      </c>
      <c r="P438" s="24">
        <v>4</v>
      </c>
      <c r="Q438" s="18">
        <v>-111.2</v>
      </c>
      <c r="R438" s="35">
        <v>153</v>
      </c>
      <c r="S438" s="35">
        <v>185</v>
      </c>
      <c r="T438" s="26">
        <v>5.9</v>
      </c>
      <c r="U438" s="26">
        <v>7.1</v>
      </c>
      <c r="V438" s="26">
        <v>1.9000000000000004</v>
      </c>
      <c r="W438" s="26">
        <v>3.0999999999999996</v>
      </c>
      <c r="X438" s="26">
        <v>2.5</v>
      </c>
      <c r="Y438" s="74" t="s">
        <v>685</v>
      </c>
    </row>
    <row r="439" spans="1:87" x14ac:dyDescent="0.25">
      <c r="A439" s="20" t="s">
        <v>104</v>
      </c>
      <c r="B439" s="14">
        <v>38.875555555555557</v>
      </c>
      <c r="C439" s="14">
        <v>-78.849999999999994</v>
      </c>
      <c r="D439" s="43">
        <v>315</v>
      </c>
      <c r="E439" s="2" t="s">
        <v>711</v>
      </c>
      <c r="F439" s="2" t="s">
        <v>817</v>
      </c>
      <c r="G439" s="2" t="s">
        <v>746</v>
      </c>
      <c r="H439" s="47" t="s">
        <v>255</v>
      </c>
      <c r="I439" s="22">
        <v>-120.3</v>
      </c>
      <c r="J439" s="23">
        <v>18</v>
      </c>
      <c r="K439" s="22" t="s">
        <v>5</v>
      </c>
      <c r="L439" s="22">
        <v>0</v>
      </c>
      <c r="M439" s="55" t="s">
        <v>751</v>
      </c>
      <c r="N439" s="21" t="s">
        <v>751</v>
      </c>
      <c r="O439" s="21" t="s">
        <v>751</v>
      </c>
      <c r="P439" s="24">
        <v>4</v>
      </c>
      <c r="Q439" s="18">
        <v>-120.3</v>
      </c>
      <c r="R439" s="35">
        <v>212</v>
      </c>
      <c r="S439" s="35">
        <v>261</v>
      </c>
      <c r="T439" s="26">
        <v>8.1999999999999993</v>
      </c>
      <c r="U439" s="26">
        <v>10</v>
      </c>
      <c r="V439" s="26">
        <v>4.1999999999999993</v>
      </c>
      <c r="W439" s="26">
        <v>6</v>
      </c>
      <c r="X439" s="26">
        <v>5.0999999999999996</v>
      </c>
      <c r="Y439" s="74" t="s">
        <v>685</v>
      </c>
    </row>
    <row r="440" spans="1:87" x14ac:dyDescent="0.25">
      <c r="A440" s="20" t="s">
        <v>178</v>
      </c>
      <c r="B440" s="15">
        <v>39.113149999999997</v>
      </c>
      <c r="C440" s="15">
        <v>-79.165063888888895</v>
      </c>
      <c r="D440" s="23">
        <v>301</v>
      </c>
      <c r="E440" s="2" t="s">
        <v>711</v>
      </c>
      <c r="F440" s="2" t="s">
        <v>819</v>
      </c>
      <c r="G440" s="2" t="s">
        <v>746</v>
      </c>
      <c r="H440" s="47" t="s">
        <v>254</v>
      </c>
      <c r="I440" s="55" t="s">
        <v>751</v>
      </c>
      <c r="J440" s="21" t="s">
        <v>751</v>
      </c>
      <c r="K440" s="21" t="s">
        <v>751</v>
      </c>
      <c r="L440" s="21" t="s">
        <v>751</v>
      </c>
      <c r="M440" s="63">
        <v>185.7</v>
      </c>
      <c r="N440" s="58">
        <v>1</v>
      </c>
      <c r="O440" s="23" t="s">
        <v>5</v>
      </c>
      <c r="P440" s="24">
        <v>3.25</v>
      </c>
      <c r="Q440" s="18">
        <v>187.7</v>
      </c>
      <c r="R440" s="25">
        <v>174.40799999999999</v>
      </c>
      <c r="S440" s="25">
        <v>218.01</v>
      </c>
      <c r="T440" s="26">
        <v>6.7079999999999993</v>
      </c>
      <c r="U440" s="26">
        <v>8.3849999999999998</v>
      </c>
      <c r="V440" s="26">
        <v>3.4579999999999993</v>
      </c>
      <c r="W440" s="26">
        <v>5.1349999999999998</v>
      </c>
      <c r="X440" s="26">
        <v>4.2965</v>
      </c>
      <c r="Y440" s="74" t="s">
        <v>685</v>
      </c>
    </row>
    <row r="441" spans="1:87" s="38" customFormat="1" ht="15.95" customHeight="1" x14ac:dyDescent="0.25">
      <c r="A441" s="20" t="s">
        <v>167</v>
      </c>
      <c r="B441" s="15">
        <v>39.113149999999997</v>
      </c>
      <c r="C441" s="15">
        <v>-79.165063888888895</v>
      </c>
      <c r="D441" s="23">
        <v>301</v>
      </c>
      <c r="E441" s="2" t="s">
        <v>711</v>
      </c>
      <c r="F441" s="2" t="s">
        <v>817</v>
      </c>
      <c r="G441" s="2" t="s">
        <v>746</v>
      </c>
      <c r="H441" s="47" t="s">
        <v>254</v>
      </c>
      <c r="I441" s="55" t="s">
        <v>751</v>
      </c>
      <c r="J441" s="21" t="s">
        <v>751</v>
      </c>
      <c r="K441" s="21" t="s">
        <v>751</v>
      </c>
      <c r="L441" s="21" t="s">
        <v>751</v>
      </c>
      <c r="M441" s="22">
        <v>173.4</v>
      </c>
      <c r="N441" s="23">
        <v>1</v>
      </c>
      <c r="O441" s="23"/>
      <c r="P441" s="24">
        <v>2.85</v>
      </c>
      <c r="Q441" s="18">
        <v>173.4</v>
      </c>
      <c r="R441" s="25">
        <v>159.536</v>
      </c>
      <c r="S441" s="25">
        <v>199.42</v>
      </c>
      <c r="T441" s="26">
        <v>6.1360000000000001</v>
      </c>
      <c r="U441" s="26">
        <v>7.67</v>
      </c>
      <c r="V441" s="26">
        <v>3.286</v>
      </c>
      <c r="W441" s="26">
        <v>4.82</v>
      </c>
      <c r="X441" s="26">
        <v>4.0529999999999999</v>
      </c>
      <c r="Y441" s="74" t="s">
        <v>685</v>
      </c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</row>
    <row r="442" spans="1:87" s="38" customFormat="1" ht="15.95" customHeight="1" x14ac:dyDescent="0.25">
      <c r="A442" s="20" t="s">
        <v>173</v>
      </c>
      <c r="B442" s="15">
        <v>39.003611111111113</v>
      </c>
      <c r="C442" s="15">
        <v>-79.157222222222202</v>
      </c>
      <c r="D442" s="23">
        <v>303</v>
      </c>
      <c r="E442" s="2" t="s">
        <v>711</v>
      </c>
      <c r="F442" s="2" t="s">
        <v>818</v>
      </c>
      <c r="G442" s="2" t="s">
        <v>746</v>
      </c>
      <c r="H442" s="47" t="s">
        <v>255</v>
      </c>
      <c r="I442" s="22">
        <v>-107.8</v>
      </c>
      <c r="J442" s="23">
        <v>8</v>
      </c>
      <c r="K442" s="22" t="s">
        <v>3</v>
      </c>
      <c r="L442" s="22">
        <v>4</v>
      </c>
      <c r="M442" s="55" t="s">
        <v>751</v>
      </c>
      <c r="N442" s="21" t="s">
        <v>751</v>
      </c>
      <c r="O442" s="21" t="s">
        <v>751</v>
      </c>
      <c r="P442" s="24">
        <v>3.07</v>
      </c>
      <c r="Q442" s="18">
        <v>-107.8</v>
      </c>
      <c r="R442" s="35">
        <v>134</v>
      </c>
      <c r="S442" s="35">
        <v>162</v>
      </c>
      <c r="T442" s="26">
        <v>5.2</v>
      </c>
      <c r="U442" s="26">
        <v>6.2</v>
      </c>
      <c r="V442" s="26">
        <v>2.1300000000000003</v>
      </c>
      <c r="W442" s="26">
        <v>3.1300000000000003</v>
      </c>
      <c r="X442" s="26">
        <v>2.6300000000000003</v>
      </c>
      <c r="Y442" s="74" t="s">
        <v>685</v>
      </c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</row>
    <row r="443" spans="1:87" x14ac:dyDescent="0.25">
      <c r="A443" s="20" t="s">
        <v>179</v>
      </c>
      <c r="B443" s="15">
        <v>39.003611111111113</v>
      </c>
      <c r="C443" s="15">
        <v>-79.157222222222202</v>
      </c>
      <c r="D443" s="23">
        <v>303</v>
      </c>
      <c r="E443" s="2" t="s">
        <v>711</v>
      </c>
      <c r="F443" s="2" t="s">
        <v>819</v>
      </c>
      <c r="G443" s="2" t="s">
        <v>746</v>
      </c>
      <c r="H443" s="47" t="s">
        <v>255</v>
      </c>
      <c r="I443" s="22">
        <v>-97.2</v>
      </c>
      <c r="J443" s="23">
        <v>4</v>
      </c>
      <c r="K443" s="22" t="s">
        <v>3</v>
      </c>
      <c r="L443" s="22">
        <v>4</v>
      </c>
      <c r="M443" s="55" t="s">
        <v>751</v>
      </c>
      <c r="N443" s="21" t="s">
        <v>751</v>
      </c>
      <c r="O443" s="21" t="s">
        <v>751</v>
      </c>
      <c r="P443" s="35">
        <v>3.07</v>
      </c>
      <c r="Q443" s="18">
        <v>-97.2</v>
      </c>
      <c r="R443" s="35">
        <v>83</v>
      </c>
      <c r="S443" s="35">
        <v>93</v>
      </c>
      <c r="T443" s="26">
        <v>3.2</v>
      </c>
      <c r="U443" s="26">
        <v>3.6</v>
      </c>
      <c r="V443" s="26">
        <v>0.13000000000000034</v>
      </c>
      <c r="W443" s="26">
        <v>0.53000000000000025</v>
      </c>
      <c r="X443" s="26">
        <v>0.33000000000000029</v>
      </c>
      <c r="Y443" s="74" t="s">
        <v>685</v>
      </c>
    </row>
    <row r="444" spans="1:87" x14ac:dyDescent="0.25">
      <c r="A444" s="20" t="s">
        <v>99</v>
      </c>
      <c r="B444" s="14">
        <v>39.026944444444446</v>
      </c>
      <c r="C444" s="14">
        <v>-78.942499999999995</v>
      </c>
      <c r="D444" s="43">
        <v>314</v>
      </c>
      <c r="E444" s="2" t="s">
        <v>711</v>
      </c>
      <c r="F444" s="2" t="s">
        <v>817</v>
      </c>
      <c r="G444" s="2" t="s">
        <v>746</v>
      </c>
      <c r="H444" s="47" t="s">
        <v>254</v>
      </c>
      <c r="I444" s="55" t="s">
        <v>751</v>
      </c>
      <c r="J444" s="21" t="s">
        <v>751</v>
      </c>
      <c r="K444" s="21" t="s">
        <v>751</v>
      </c>
      <c r="L444" s="21" t="s">
        <v>751</v>
      </c>
      <c r="M444" s="22" t="s">
        <v>100</v>
      </c>
      <c r="N444" s="23">
        <v>5</v>
      </c>
      <c r="O444" s="23" t="s">
        <v>101</v>
      </c>
      <c r="P444" s="24">
        <v>3.15</v>
      </c>
      <c r="Q444" s="18">
        <v>215</v>
      </c>
      <c r="R444" s="25">
        <v>202.79999999999998</v>
      </c>
      <c r="S444" s="25">
        <v>253.5</v>
      </c>
      <c r="T444" s="26">
        <v>7.8</v>
      </c>
      <c r="U444" s="26">
        <v>9.75</v>
      </c>
      <c r="V444" s="26">
        <v>4.6500000000000004</v>
      </c>
      <c r="W444" s="26">
        <v>6.6</v>
      </c>
      <c r="X444" s="26">
        <v>5.625</v>
      </c>
      <c r="Y444" s="74" t="s">
        <v>685</v>
      </c>
    </row>
    <row r="445" spans="1:87" x14ac:dyDescent="0.25">
      <c r="A445" s="20" t="s">
        <v>168</v>
      </c>
      <c r="B445" s="14">
        <v>38.977777777777774</v>
      </c>
      <c r="C445" s="14">
        <v>-79.126111111111115</v>
      </c>
      <c r="D445" s="43">
        <v>308</v>
      </c>
      <c r="E445" s="2" t="s">
        <v>711</v>
      </c>
      <c r="F445" s="2" t="s">
        <v>817</v>
      </c>
      <c r="G445" s="2" t="s">
        <v>747</v>
      </c>
      <c r="H445" s="47" t="s">
        <v>254</v>
      </c>
      <c r="I445" s="55" t="s">
        <v>751</v>
      </c>
      <c r="J445" s="21" t="s">
        <v>751</v>
      </c>
      <c r="K445" s="21" t="s">
        <v>751</v>
      </c>
      <c r="L445" s="21" t="s">
        <v>751</v>
      </c>
      <c r="M445" s="22" t="s">
        <v>169</v>
      </c>
      <c r="N445" s="23">
        <v>4</v>
      </c>
      <c r="O445" s="23" t="s">
        <v>4</v>
      </c>
      <c r="P445" s="24">
        <v>3.18</v>
      </c>
      <c r="Q445" s="18">
        <v>114</v>
      </c>
      <c r="R445" s="25">
        <v>97.759999999999991</v>
      </c>
      <c r="S445" s="25">
        <v>122.2</v>
      </c>
      <c r="T445" s="26">
        <v>3.76</v>
      </c>
      <c r="U445" s="26">
        <v>4.7</v>
      </c>
      <c r="V445" s="26">
        <v>0.57999999999999963</v>
      </c>
      <c r="W445" s="26">
        <v>1.52</v>
      </c>
      <c r="X445" s="26">
        <v>1.0499999999999998</v>
      </c>
      <c r="Y445" s="74" t="s">
        <v>685</v>
      </c>
    </row>
    <row r="446" spans="1:87" x14ac:dyDescent="0.25">
      <c r="A446" s="20" t="s">
        <v>182</v>
      </c>
      <c r="B446" s="14">
        <v>38.977777777777774</v>
      </c>
      <c r="C446" s="14">
        <v>-79.126111111111115</v>
      </c>
      <c r="D446" s="43">
        <v>308</v>
      </c>
      <c r="E446" s="2" t="s">
        <v>711</v>
      </c>
      <c r="F446" s="2" t="s">
        <v>691</v>
      </c>
      <c r="G446" s="2" t="s">
        <v>746</v>
      </c>
      <c r="H446" s="47" t="s">
        <v>255</v>
      </c>
      <c r="I446" s="22">
        <v>-99</v>
      </c>
      <c r="J446" s="23">
        <v>5</v>
      </c>
      <c r="K446" s="22" t="s">
        <v>4</v>
      </c>
      <c r="L446" s="22">
        <v>0</v>
      </c>
      <c r="M446" s="55" t="s">
        <v>751</v>
      </c>
      <c r="N446" s="21" t="s">
        <v>751</v>
      </c>
      <c r="O446" s="21" t="s">
        <v>751</v>
      </c>
      <c r="P446" s="24">
        <v>3.18</v>
      </c>
      <c r="Q446" s="18">
        <v>-99</v>
      </c>
      <c r="R446" s="35">
        <v>89</v>
      </c>
      <c r="S446" s="35">
        <v>103</v>
      </c>
      <c r="T446" s="26">
        <v>3.4</v>
      </c>
      <c r="U446" s="26">
        <v>4</v>
      </c>
      <c r="V446" s="26">
        <v>0.21999999999999975</v>
      </c>
      <c r="W446" s="26">
        <v>0.81999999999999984</v>
      </c>
      <c r="X446" s="26">
        <v>0.5199999999999998</v>
      </c>
      <c r="Y446" s="74" t="s">
        <v>685</v>
      </c>
    </row>
    <row r="447" spans="1:87" x14ac:dyDescent="0.25">
      <c r="A447" s="20" t="s">
        <v>174</v>
      </c>
      <c r="B447" s="14">
        <v>38.977777777777774</v>
      </c>
      <c r="C447" s="14">
        <v>-79.126111111111115</v>
      </c>
      <c r="D447" s="43">
        <v>308</v>
      </c>
      <c r="E447" s="2" t="s">
        <v>711</v>
      </c>
      <c r="F447" s="2" t="s">
        <v>818</v>
      </c>
      <c r="G447" s="2" t="s">
        <v>746</v>
      </c>
      <c r="H447" s="47" t="s">
        <v>254</v>
      </c>
      <c r="I447" s="55" t="s">
        <v>751</v>
      </c>
      <c r="J447" s="21" t="s">
        <v>751</v>
      </c>
      <c r="K447" s="21" t="s">
        <v>751</v>
      </c>
      <c r="L447" s="21" t="s">
        <v>751</v>
      </c>
      <c r="M447" s="22" t="s">
        <v>175</v>
      </c>
      <c r="N447" s="23">
        <v>3</v>
      </c>
      <c r="O447" s="23" t="s">
        <v>3</v>
      </c>
      <c r="P447" s="24">
        <v>3.18</v>
      </c>
      <c r="Q447" s="18">
        <v>186</v>
      </c>
      <c r="R447" s="25">
        <v>172.64</v>
      </c>
      <c r="S447" s="25">
        <v>215.8</v>
      </c>
      <c r="T447" s="26">
        <v>6.64</v>
      </c>
      <c r="U447" s="26">
        <v>8.3000000000000007</v>
      </c>
      <c r="V447" s="26">
        <v>3.4599999999999995</v>
      </c>
      <c r="W447" s="26">
        <v>5.120000000000001</v>
      </c>
      <c r="X447" s="26">
        <v>4.29</v>
      </c>
      <c r="Y447" s="74" t="s">
        <v>685</v>
      </c>
    </row>
    <row r="448" spans="1:87" x14ac:dyDescent="0.25">
      <c r="A448" s="20" t="s">
        <v>180</v>
      </c>
      <c r="B448" s="14">
        <v>38.977777777777774</v>
      </c>
      <c r="C448" s="14">
        <v>-79.126111111111115</v>
      </c>
      <c r="D448" s="43">
        <v>308</v>
      </c>
      <c r="E448" s="2" t="s">
        <v>711</v>
      </c>
      <c r="F448" s="2" t="s">
        <v>819</v>
      </c>
      <c r="G448" s="2" t="s">
        <v>746</v>
      </c>
      <c r="H448" s="47" t="s">
        <v>254</v>
      </c>
      <c r="I448" s="55" t="s">
        <v>751</v>
      </c>
      <c r="J448" s="21" t="s">
        <v>751</v>
      </c>
      <c r="K448" s="21" t="s">
        <v>751</v>
      </c>
      <c r="L448" s="21" t="s">
        <v>751</v>
      </c>
      <c r="M448" s="22" t="s">
        <v>181</v>
      </c>
      <c r="N448" s="23">
        <v>6</v>
      </c>
      <c r="O448" s="23" t="s">
        <v>5</v>
      </c>
      <c r="P448" s="24">
        <v>3.18</v>
      </c>
      <c r="Q448" s="18">
        <v>184.5</v>
      </c>
      <c r="R448" s="25">
        <v>171.08</v>
      </c>
      <c r="S448" s="25">
        <v>213.85</v>
      </c>
      <c r="T448" s="26">
        <v>6.58</v>
      </c>
      <c r="U448" s="26">
        <v>8.2249999999999996</v>
      </c>
      <c r="V448" s="26">
        <v>3.4</v>
      </c>
      <c r="W448" s="26">
        <v>5.0449999999999999</v>
      </c>
      <c r="X448" s="26">
        <v>4.2225000000000001</v>
      </c>
      <c r="Y448" s="74" t="s">
        <v>685</v>
      </c>
    </row>
    <row r="449" spans="1:87" x14ac:dyDescent="0.25">
      <c r="A449" s="20" t="s">
        <v>171</v>
      </c>
      <c r="B449" s="14">
        <v>39.213055555555556</v>
      </c>
      <c r="C449" s="14">
        <v>-78.666388888888889</v>
      </c>
      <c r="D449" s="43">
        <v>312</v>
      </c>
      <c r="E449" s="2" t="s">
        <v>711</v>
      </c>
      <c r="F449" s="2" t="s">
        <v>814</v>
      </c>
      <c r="G449" s="2" t="s">
        <v>747</v>
      </c>
      <c r="H449" s="47" t="s">
        <v>255</v>
      </c>
      <c r="I449" s="22">
        <v>-103.6</v>
      </c>
      <c r="J449" s="23">
        <v>3</v>
      </c>
      <c r="K449" s="22" t="s">
        <v>4</v>
      </c>
      <c r="L449" s="22">
        <v>0</v>
      </c>
      <c r="M449" s="55" t="s">
        <v>751</v>
      </c>
      <c r="N449" s="21" t="s">
        <v>751</v>
      </c>
      <c r="O449" s="21" t="s">
        <v>751</v>
      </c>
      <c r="P449" s="24">
        <v>3.15</v>
      </c>
      <c r="Q449" s="18">
        <v>-103.6</v>
      </c>
      <c r="R449" s="35">
        <v>109</v>
      </c>
      <c r="S449" s="35">
        <v>129</v>
      </c>
      <c r="T449" s="26">
        <v>4.2</v>
      </c>
      <c r="U449" s="26">
        <v>5</v>
      </c>
      <c r="V449" s="26">
        <v>1.0500000000000003</v>
      </c>
      <c r="W449" s="26">
        <v>1.85</v>
      </c>
      <c r="X449" s="26">
        <v>1.4500000000000002</v>
      </c>
      <c r="Y449" s="74" t="s">
        <v>685</v>
      </c>
    </row>
    <row r="450" spans="1:87" x14ac:dyDescent="0.25">
      <c r="A450" s="20" t="s">
        <v>170</v>
      </c>
      <c r="B450" s="15">
        <v>39.061972222222224</v>
      </c>
      <c r="C450" s="15">
        <v>-79.02536388888889</v>
      </c>
      <c r="D450" s="23">
        <v>313</v>
      </c>
      <c r="E450" s="2" t="s">
        <v>711</v>
      </c>
      <c r="F450" s="2" t="s">
        <v>814</v>
      </c>
      <c r="G450" s="2" t="s">
        <v>746</v>
      </c>
      <c r="H450" s="47" t="s">
        <v>255</v>
      </c>
      <c r="I450" s="22">
        <v>-115.1</v>
      </c>
      <c r="J450" s="23">
        <v>7</v>
      </c>
      <c r="K450" s="22" t="s">
        <v>5</v>
      </c>
      <c r="L450" s="22">
        <v>0</v>
      </c>
      <c r="M450" s="55" t="s">
        <v>751</v>
      </c>
      <c r="N450" s="21" t="s">
        <v>751</v>
      </c>
      <c r="O450" s="21" t="s">
        <v>751</v>
      </c>
      <c r="P450" s="24">
        <v>3.05</v>
      </c>
      <c r="Q450" s="18">
        <v>-115.1</v>
      </c>
      <c r="R450" s="35">
        <v>175</v>
      </c>
      <c r="S450" s="35">
        <v>214</v>
      </c>
      <c r="T450" s="26">
        <v>6.7</v>
      </c>
      <c r="U450" s="26">
        <v>8.1999999999999993</v>
      </c>
      <c r="V450" s="26">
        <v>3.6500000000000004</v>
      </c>
      <c r="W450" s="26">
        <v>5.1499999999999995</v>
      </c>
      <c r="X450" s="26">
        <v>4.4000000000000004</v>
      </c>
      <c r="Y450" s="74" t="s">
        <v>685</v>
      </c>
    </row>
    <row r="451" spans="1:87" x14ac:dyDescent="0.25">
      <c r="A451" s="20" t="s">
        <v>127</v>
      </c>
      <c r="B451" s="15">
        <v>39.09375</v>
      </c>
      <c r="C451" s="14">
        <v>-79.077319444444441</v>
      </c>
      <c r="D451" s="43">
        <v>304</v>
      </c>
      <c r="E451" s="2" t="s">
        <v>712</v>
      </c>
      <c r="F451" s="2" t="s">
        <v>814</v>
      </c>
      <c r="G451" s="2" t="s">
        <v>747</v>
      </c>
      <c r="H451" s="47" t="s">
        <v>255</v>
      </c>
      <c r="I451" s="22">
        <v>-98.6</v>
      </c>
      <c r="J451" s="23">
        <v>5</v>
      </c>
      <c r="K451" s="22" t="s">
        <v>4</v>
      </c>
      <c r="L451" s="22">
        <v>0</v>
      </c>
      <c r="M451" s="55"/>
      <c r="N451" s="21"/>
      <c r="O451" s="21" t="s">
        <v>751</v>
      </c>
      <c r="P451" s="24">
        <v>3.28</v>
      </c>
      <c r="Q451" s="18">
        <v>-98.6</v>
      </c>
      <c r="R451" s="35">
        <v>92</v>
      </c>
      <c r="S451" s="35">
        <v>106</v>
      </c>
      <c r="T451" s="26">
        <v>3.5</v>
      </c>
      <c r="U451" s="26">
        <v>4.0999999999999996</v>
      </c>
      <c r="V451" s="26">
        <v>0.2200000000000002</v>
      </c>
      <c r="W451" s="26">
        <v>0.81999999999999984</v>
      </c>
      <c r="X451" s="26">
        <v>0.52</v>
      </c>
      <c r="Y451" s="74" t="s">
        <v>685</v>
      </c>
    </row>
    <row r="452" spans="1:87" x14ac:dyDescent="0.25">
      <c r="A452" s="20" t="s">
        <v>123</v>
      </c>
      <c r="B452" s="14">
        <v>39.003646000000003</v>
      </c>
      <c r="C452" s="14">
        <v>-79.079549999999998</v>
      </c>
      <c r="D452" s="43">
        <v>311</v>
      </c>
      <c r="E452" s="2" t="s">
        <v>712</v>
      </c>
      <c r="F452" s="2" t="s">
        <v>819</v>
      </c>
      <c r="G452" s="2" t="s">
        <v>746</v>
      </c>
      <c r="H452" s="47" t="s">
        <v>255</v>
      </c>
      <c r="I452" s="22">
        <v>-99.1</v>
      </c>
      <c r="J452" s="23">
        <v>5</v>
      </c>
      <c r="K452" s="22" t="s">
        <v>4</v>
      </c>
      <c r="L452" s="22">
        <v>0</v>
      </c>
      <c r="M452" s="55" t="s">
        <v>751</v>
      </c>
      <c r="N452" s="21" t="s">
        <v>751</v>
      </c>
      <c r="O452" s="21" t="s">
        <v>751</v>
      </c>
      <c r="P452" s="24">
        <v>3.36</v>
      </c>
      <c r="Q452" s="18">
        <v>-99.1</v>
      </c>
      <c r="R452" s="35">
        <v>89</v>
      </c>
      <c r="S452" s="35">
        <v>103</v>
      </c>
      <c r="T452" s="26">
        <v>3.4</v>
      </c>
      <c r="U452" s="26">
        <v>4</v>
      </c>
      <c r="V452" s="26">
        <v>4.0000000000000036E-2</v>
      </c>
      <c r="W452" s="26">
        <v>0.64000000000000012</v>
      </c>
      <c r="X452" s="26">
        <v>0.34000000000000008</v>
      </c>
      <c r="Y452" s="74" t="s">
        <v>685</v>
      </c>
    </row>
    <row r="453" spans="1:87" x14ac:dyDescent="0.25">
      <c r="A453" s="20" t="s">
        <v>48</v>
      </c>
      <c r="B453" s="14">
        <v>38.951944444444443</v>
      </c>
      <c r="C453" s="14">
        <v>-78.793333333333337</v>
      </c>
      <c r="D453" s="43">
        <v>316</v>
      </c>
      <c r="E453" s="2" t="s">
        <v>713</v>
      </c>
      <c r="F453" s="2" t="s">
        <v>810</v>
      </c>
      <c r="G453" s="2" t="s">
        <v>746</v>
      </c>
      <c r="H453" s="47" t="s">
        <v>255</v>
      </c>
      <c r="I453" s="22">
        <v>-117.7</v>
      </c>
      <c r="J453" s="23">
        <v>16</v>
      </c>
      <c r="K453" s="22" t="s">
        <v>5</v>
      </c>
      <c r="L453" s="22">
        <v>0</v>
      </c>
      <c r="M453" s="55" t="s">
        <v>751</v>
      </c>
      <c r="N453" s="21" t="s">
        <v>751</v>
      </c>
      <c r="O453" s="21" t="s">
        <v>751</v>
      </c>
      <c r="P453" s="24">
        <v>4.33</v>
      </c>
      <c r="Q453" s="18">
        <v>-117.7</v>
      </c>
      <c r="R453" s="35">
        <v>189</v>
      </c>
      <c r="S453" s="35">
        <v>236</v>
      </c>
      <c r="T453" s="26">
        <v>7.3</v>
      </c>
      <c r="U453" s="26">
        <v>9.1</v>
      </c>
      <c r="V453" s="26">
        <v>2.9699999999999998</v>
      </c>
      <c r="W453" s="26">
        <v>4.7699999999999996</v>
      </c>
      <c r="X453" s="26">
        <v>3.8699999999999997</v>
      </c>
      <c r="Y453" s="74" t="s">
        <v>685</v>
      </c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</row>
    <row r="454" spans="1:87" x14ac:dyDescent="0.25">
      <c r="A454" s="20" t="s">
        <v>49</v>
      </c>
      <c r="B454" s="14">
        <v>38.951944444444443</v>
      </c>
      <c r="C454" s="14">
        <v>-78.793333333333337</v>
      </c>
      <c r="D454" s="43">
        <v>316</v>
      </c>
      <c r="E454" s="2" t="s">
        <v>713</v>
      </c>
      <c r="F454" s="2" t="s">
        <v>810</v>
      </c>
      <c r="G454" s="2" t="s">
        <v>747</v>
      </c>
      <c r="H454" s="47" t="s">
        <v>254</v>
      </c>
      <c r="I454" s="55" t="s">
        <v>751</v>
      </c>
      <c r="J454" s="21" t="s">
        <v>751</v>
      </c>
      <c r="K454" s="21" t="s">
        <v>751</v>
      </c>
      <c r="L454" s="21" t="s">
        <v>751</v>
      </c>
      <c r="M454" s="22" t="s">
        <v>50</v>
      </c>
      <c r="N454" s="23">
        <v>2</v>
      </c>
      <c r="O454" s="23" t="s">
        <v>5</v>
      </c>
      <c r="P454" s="24">
        <v>4.33</v>
      </c>
      <c r="Q454" s="18">
        <v>120</v>
      </c>
      <c r="R454" s="25">
        <v>104</v>
      </c>
      <c r="S454" s="25">
        <v>130</v>
      </c>
      <c r="T454" s="26">
        <v>4</v>
      </c>
      <c r="U454" s="26">
        <v>5</v>
      </c>
      <c r="V454" s="26">
        <v>-0.33000000000000007</v>
      </c>
      <c r="W454" s="26">
        <v>0.66999999999999993</v>
      </c>
      <c r="X454" s="26">
        <v>0.16999999999999993</v>
      </c>
      <c r="Y454" s="74" t="s">
        <v>685</v>
      </c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</row>
    <row r="455" spans="1:87" x14ac:dyDescent="0.25">
      <c r="A455" s="20" t="s">
        <v>58</v>
      </c>
      <c r="B455" s="14">
        <v>38.951944444444443</v>
      </c>
      <c r="C455" s="14">
        <v>-78.793333333333337</v>
      </c>
      <c r="D455" s="43">
        <v>316</v>
      </c>
      <c r="E455" s="2" t="s">
        <v>713</v>
      </c>
      <c r="F455" s="2" t="s">
        <v>818</v>
      </c>
      <c r="G455" s="2" t="s">
        <v>746</v>
      </c>
      <c r="H455" s="47" t="s">
        <v>254</v>
      </c>
      <c r="I455" s="55" t="s">
        <v>751</v>
      </c>
      <c r="J455" s="21" t="s">
        <v>751</v>
      </c>
      <c r="K455" s="21" t="s">
        <v>751</v>
      </c>
      <c r="L455" s="21" t="s">
        <v>751</v>
      </c>
      <c r="M455" s="22">
        <v>156.9</v>
      </c>
      <c r="N455" s="23">
        <v>4</v>
      </c>
      <c r="O455" s="23" t="s">
        <v>4</v>
      </c>
      <c r="P455" s="24">
        <v>4.33</v>
      </c>
      <c r="Q455" s="18">
        <v>156.9</v>
      </c>
      <c r="R455" s="25">
        <v>142.376</v>
      </c>
      <c r="S455" s="25">
        <v>177.97000000000003</v>
      </c>
      <c r="T455" s="26">
        <v>5.476</v>
      </c>
      <c r="U455" s="26">
        <v>6.8450000000000006</v>
      </c>
      <c r="V455" s="26">
        <v>1.1459999999999999</v>
      </c>
      <c r="W455" s="26">
        <v>2.5150000000000006</v>
      </c>
      <c r="X455" s="26">
        <v>1.8305000000000002</v>
      </c>
      <c r="Y455" s="74" t="s">
        <v>685</v>
      </c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</row>
    <row r="456" spans="1:87" x14ac:dyDescent="0.25">
      <c r="A456" s="20" t="s">
        <v>128</v>
      </c>
      <c r="B456" s="14">
        <v>38.999444444444443</v>
      </c>
      <c r="C456" s="14">
        <v>-79.094999999999999</v>
      </c>
      <c r="D456" s="43">
        <v>309</v>
      </c>
      <c r="E456" s="2" t="s">
        <v>713</v>
      </c>
      <c r="F456" s="2" t="s">
        <v>817</v>
      </c>
      <c r="G456" s="2" t="s">
        <v>746</v>
      </c>
      <c r="H456" s="47" t="s">
        <v>255</v>
      </c>
      <c r="I456" s="22">
        <v>-100.2</v>
      </c>
      <c r="J456" s="23">
        <v>4</v>
      </c>
      <c r="K456" s="22" t="s">
        <v>5</v>
      </c>
      <c r="L456" s="22">
        <v>2</v>
      </c>
      <c r="M456" s="55" t="s">
        <v>751</v>
      </c>
      <c r="N456" s="21" t="s">
        <v>751</v>
      </c>
      <c r="O456" s="21" t="s">
        <v>751</v>
      </c>
      <c r="P456" s="24">
        <v>3.46</v>
      </c>
      <c r="Q456" s="18">
        <v>-100.2</v>
      </c>
      <c r="R456" s="35">
        <v>95</v>
      </c>
      <c r="S456" s="35">
        <v>110</v>
      </c>
      <c r="T456" s="26">
        <v>3.7</v>
      </c>
      <c r="U456" s="26">
        <v>4.2</v>
      </c>
      <c r="V456" s="26">
        <v>0.24000000000000021</v>
      </c>
      <c r="W456" s="26">
        <v>0.74000000000000021</v>
      </c>
      <c r="X456" s="26">
        <v>0.49000000000000021</v>
      </c>
      <c r="Y456" s="74" t="s">
        <v>685</v>
      </c>
    </row>
    <row r="457" spans="1:87" s="2" customFormat="1" x14ac:dyDescent="0.25">
      <c r="A457" s="20" t="s">
        <v>133</v>
      </c>
      <c r="B457" s="14">
        <v>38.999444444444443</v>
      </c>
      <c r="C457" s="14">
        <v>-79.094999999999999</v>
      </c>
      <c r="D457" s="43">
        <v>309</v>
      </c>
      <c r="E457" s="2" t="s">
        <v>713</v>
      </c>
      <c r="F457" s="2" t="s">
        <v>809</v>
      </c>
      <c r="G457" s="2" t="s">
        <v>747</v>
      </c>
      <c r="H457" s="47" t="s">
        <v>254</v>
      </c>
      <c r="I457" s="55" t="s">
        <v>751</v>
      </c>
      <c r="J457" s="21" t="s">
        <v>751</v>
      </c>
      <c r="K457" s="21" t="s">
        <v>751</v>
      </c>
      <c r="L457" s="21" t="s">
        <v>751</v>
      </c>
      <c r="M457" s="22" t="s">
        <v>134</v>
      </c>
      <c r="N457" s="23">
        <v>4</v>
      </c>
      <c r="O457" s="23" t="s">
        <v>5</v>
      </c>
      <c r="P457" s="24">
        <v>3.46</v>
      </c>
      <c r="Q457" s="18">
        <v>91</v>
      </c>
      <c r="R457" s="25">
        <v>73.84</v>
      </c>
      <c r="S457" s="25">
        <v>92.3</v>
      </c>
      <c r="T457" s="26">
        <v>2.84</v>
      </c>
      <c r="U457" s="26">
        <v>3.55</v>
      </c>
      <c r="V457" s="26">
        <v>-0.62000000000000011</v>
      </c>
      <c r="W457" s="26">
        <v>8.9999999999999858E-2</v>
      </c>
      <c r="X457" s="26">
        <v>-0.26500000000000012</v>
      </c>
      <c r="Y457" s="74" t="s">
        <v>685</v>
      </c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</row>
    <row r="458" spans="1:87" x14ac:dyDescent="0.25">
      <c r="A458" s="20" t="s">
        <v>136</v>
      </c>
      <c r="B458" s="14">
        <v>39.003611111111113</v>
      </c>
      <c r="C458" s="14">
        <v>-79.080555555555549</v>
      </c>
      <c r="D458" s="43">
        <v>310</v>
      </c>
      <c r="E458" s="2" t="s">
        <v>713</v>
      </c>
      <c r="F458" s="2" t="s">
        <v>691</v>
      </c>
      <c r="G458" s="2" t="s">
        <v>746</v>
      </c>
      <c r="H458" s="47" t="s">
        <v>255</v>
      </c>
      <c r="I458" s="22">
        <v>-105.5</v>
      </c>
      <c r="J458" s="74">
        <v>11</v>
      </c>
      <c r="K458" s="22" t="s">
        <v>5</v>
      </c>
      <c r="L458" s="22">
        <v>0</v>
      </c>
      <c r="M458" s="55" t="s">
        <v>751</v>
      </c>
      <c r="N458" s="21" t="s">
        <v>751</v>
      </c>
      <c r="O458" s="21" t="s">
        <v>751</v>
      </c>
      <c r="P458" s="24">
        <v>3.46</v>
      </c>
      <c r="Q458" s="18">
        <v>-105.5</v>
      </c>
      <c r="R458" s="35">
        <v>121</v>
      </c>
      <c r="S458" s="35">
        <v>143</v>
      </c>
      <c r="T458" s="26">
        <v>4.7</v>
      </c>
      <c r="U458" s="26">
        <v>5.5</v>
      </c>
      <c r="V458" s="26">
        <v>1.2400000000000002</v>
      </c>
      <c r="W458" s="26">
        <v>2.04</v>
      </c>
      <c r="X458" s="26">
        <v>1.6400000000000001</v>
      </c>
      <c r="Y458" s="74" t="s">
        <v>693</v>
      </c>
    </row>
    <row r="459" spans="1:87" x14ac:dyDescent="0.25">
      <c r="A459" s="20" t="s">
        <v>135</v>
      </c>
      <c r="B459" s="14">
        <v>39.003611111111113</v>
      </c>
      <c r="C459" s="14">
        <v>-79.080555555555549</v>
      </c>
      <c r="D459" s="43">
        <v>310</v>
      </c>
      <c r="E459" s="2" t="s">
        <v>713</v>
      </c>
      <c r="F459" s="2" t="s">
        <v>819</v>
      </c>
      <c r="G459" s="2" t="s">
        <v>747</v>
      </c>
      <c r="H459" s="47" t="s">
        <v>255</v>
      </c>
      <c r="I459" s="22">
        <v>-99.8</v>
      </c>
      <c r="J459" s="74">
        <v>16</v>
      </c>
      <c r="K459" s="22" t="s">
        <v>5</v>
      </c>
      <c r="L459" s="22">
        <v>0</v>
      </c>
      <c r="M459" s="55" t="s">
        <v>751</v>
      </c>
      <c r="N459" s="21" t="s">
        <v>751</v>
      </c>
      <c r="O459" s="21" t="s">
        <v>751</v>
      </c>
      <c r="P459" s="24">
        <v>3.46</v>
      </c>
      <c r="Q459" s="18">
        <v>-99.8</v>
      </c>
      <c r="R459" s="35">
        <v>93</v>
      </c>
      <c r="S459" s="35">
        <v>107</v>
      </c>
      <c r="T459" s="26">
        <v>3.6</v>
      </c>
      <c r="U459" s="26">
        <v>4.0999999999999996</v>
      </c>
      <c r="V459" s="26">
        <v>0.14000000000000012</v>
      </c>
      <c r="W459" s="26">
        <v>0.63999999999999968</v>
      </c>
      <c r="X459" s="26">
        <v>0.3899999999999999</v>
      </c>
      <c r="Y459" s="74" t="s">
        <v>693</v>
      </c>
    </row>
    <row r="460" spans="1:87" x14ac:dyDescent="0.25">
      <c r="A460" s="20" t="s">
        <v>139</v>
      </c>
      <c r="B460" s="14">
        <v>39.093611111111109</v>
      </c>
      <c r="C460" s="14">
        <v>-79.07083333333334</v>
      </c>
      <c r="D460" s="43">
        <v>305</v>
      </c>
      <c r="E460" s="2" t="s">
        <v>714</v>
      </c>
      <c r="F460" s="2" t="s">
        <v>814</v>
      </c>
      <c r="G460" s="2" t="s">
        <v>747</v>
      </c>
      <c r="H460" s="47" t="s">
        <v>254</v>
      </c>
      <c r="I460" s="55" t="s">
        <v>751</v>
      </c>
      <c r="J460" s="21" t="s">
        <v>751</v>
      </c>
      <c r="K460" s="21" t="s">
        <v>751</v>
      </c>
      <c r="L460" s="21" t="s">
        <v>751</v>
      </c>
      <c r="M460" s="55">
        <v>104</v>
      </c>
      <c r="N460" s="21">
        <v>5</v>
      </c>
      <c r="O460" s="21" t="s">
        <v>5</v>
      </c>
      <c r="P460" s="24">
        <v>3.58</v>
      </c>
      <c r="Q460" s="18">
        <v>104</v>
      </c>
      <c r="R460" s="25">
        <v>87.36</v>
      </c>
      <c r="S460" s="25">
        <v>109.2</v>
      </c>
      <c r="T460" s="26">
        <v>3.36</v>
      </c>
      <c r="U460" s="26">
        <v>4.2</v>
      </c>
      <c r="V460" s="26">
        <v>-0.2200000000000002</v>
      </c>
      <c r="W460" s="26">
        <v>0.62000000000000011</v>
      </c>
      <c r="X460" s="26">
        <v>0.19999999999999996</v>
      </c>
      <c r="Y460" s="74" t="s">
        <v>693</v>
      </c>
    </row>
    <row r="461" spans="1:87" x14ac:dyDescent="0.25">
      <c r="A461" s="20" t="s">
        <v>140</v>
      </c>
      <c r="B461" s="14">
        <v>39.093611111111109</v>
      </c>
      <c r="C461" s="14">
        <v>-79.07083333333334</v>
      </c>
      <c r="D461" s="43">
        <v>305</v>
      </c>
      <c r="E461" s="2" t="s">
        <v>714</v>
      </c>
      <c r="F461" s="2" t="s">
        <v>814</v>
      </c>
      <c r="G461" s="2" t="s">
        <v>747</v>
      </c>
      <c r="H461" s="47" t="s">
        <v>254</v>
      </c>
      <c r="I461" s="55" t="s">
        <v>751</v>
      </c>
      <c r="J461" s="21" t="s">
        <v>751</v>
      </c>
      <c r="K461" s="21" t="s">
        <v>751</v>
      </c>
      <c r="L461" s="21" t="s">
        <v>751</v>
      </c>
      <c r="M461" s="55">
        <v>105.5</v>
      </c>
      <c r="N461" s="21">
        <v>6</v>
      </c>
      <c r="O461" s="21" t="s">
        <v>5</v>
      </c>
      <c r="P461" s="24">
        <v>3.58</v>
      </c>
      <c r="Q461" s="18">
        <v>105.5</v>
      </c>
      <c r="R461" s="25">
        <v>88.92</v>
      </c>
      <c r="S461" s="25">
        <v>111.15</v>
      </c>
      <c r="T461" s="26">
        <v>3.42</v>
      </c>
      <c r="U461" s="26">
        <v>4.2750000000000004</v>
      </c>
      <c r="V461" s="26">
        <v>-0.16000000000000014</v>
      </c>
      <c r="W461" s="26">
        <v>0.69500000000000028</v>
      </c>
      <c r="X461" s="26">
        <v>0.26750000000000007</v>
      </c>
      <c r="Y461" s="74" t="s">
        <v>693</v>
      </c>
    </row>
    <row r="462" spans="1:87" x14ac:dyDescent="0.25">
      <c r="A462" s="20" t="s">
        <v>146</v>
      </c>
      <c r="B462" s="15">
        <v>39.093888888888891</v>
      </c>
      <c r="C462" s="14">
        <v>-79.053888888888892</v>
      </c>
      <c r="D462" s="43">
        <v>307</v>
      </c>
      <c r="E462" s="2" t="s">
        <v>714</v>
      </c>
      <c r="F462" s="2" t="s">
        <v>811</v>
      </c>
      <c r="G462" s="2" t="s">
        <v>747</v>
      </c>
      <c r="H462" s="47" t="s">
        <v>254</v>
      </c>
      <c r="I462" s="55" t="s">
        <v>751</v>
      </c>
      <c r="J462" s="21" t="s">
        <v>751</v>
      </c>
      <c r="K462" s="21" t="s">
        <v>751</v>
      </c>
      <c r="L462" s="21" t="s">
        <v>751</v>
      </c>
      <c r="M462" s="22" t="s">
        <v>147</v>
      </c>
      <c r="N462" s="23">
        <v>4</v>
      </c>
      <c r="O462" s="23" t="s">
        <v>5</v>
      </c>
      <c r="P462" s="24">
        <v>3.78</v>
      </c>
      <c r="Q462" s="18">
        <v>105</v>
      </c>
      <c r="R462" s="25">
        <v>88.399999999999991</v>
      </c>
      <c r="S462" s="25">
        <v>110.5</v>
      </c>
      <c r="T462" s="26">
        <v>3.4</v>
      </c>
      <c r="U462" s="26">
        <v>4.25</v>
      </c>
      <c r="V462" s="26">
        <v>-0.37999999999999989</v>
      </c>
      <c r="W462" s="26">
        <v>0.4700000000000002</v>
      </c>
      <c r="X462" s="26">
        <v>4.5000000000000151E-2</v>
      </c>
      <c r="Y462" s="74" t="s">
        <v>693</v>
      </c>
    </row>
    <row r="463" spans="1:87" x14ac:dyDescent="0.25">
      <c r="A463" s="20" t="s">
        <v>148</v>
      </c>
      <c r="B463" s="15">
        <v>39.093888888888891</v>
      </c>
      <c r="C463" s="14">
        <v>-79.053888888888892</v>
      </c>
      <c r="D463" s="43">
        <v>307</v>
      </c>
      <c r="E463" s="2" t="s">
        <v>714</v>
      </c>
      <c r="F463" s="2" t="s">
        <v>809</v>
      </c>
      <c r="G463" s="2" t="s">
        <v>747</v>
      </c>
      <c r="H463" s="47" t="s">
        <v>254</v>
      </c>
      <c r="I463" s="55" t="s">
        <v>751</v>
      </c>
      <c r="J463" s="21" t="s">
        <v>751</v>
      </c>
      <c r="K463" s="21" t="s">
        <v>751</v>
      </c>
      <c r="L463" s="21" t="s">
        <v>751</v>
      </c>
      <c r="M463" s="22" t="s">
        <v>149</v>
      </c>
      <c r="N463" s="23">
        <v>3</v>
      </c>
      <c r="O463" s="23" t="s">
        <v>101</v>
      </c>
      <c r="P463" s="24">
        <v>3.78</v>
      </c>
      <c r="Q463" s="18">
        <v>79</v>
      </c>
      <c r="R463" s="25">
        <v>61.36</v>
      </c>
      <c r="S463" s="25">
        <v>76.7</v>
      </c>
      <c r="T463" s="26">
        <v>2.36</v>
      </c>
      <c r="U463" s="26">
        <v>2.95</v>
      </c>
      <c r="V463" s="26">
        <v>-1.42</v>
      </c>
      <c r="W463" s="26">
        <v>-0.82999999999999963</v>
      </c>
      <c r="X463" s="26">
        <v>-1.1249999999999998</v>
      </c>
      <c r="Y463" s="74" t="s">
        <v>693</v>
      </c>
    </row>
    <row r="464" spans="1:87" x14ac:dyDescent="0.25">
      <c r="A464" s="20" t="s">
        <v>150</v>
      </c>
      <c r="B464" s="15">
        <v>39.093888888888891</v>
      </c>
      <c r="C464" s="14">
        <v>-79.053888888888892</v>
      </c>
      <c r="D464" s="43">
        <v>307</v>
      </c>
      <c r="E464" s="2" t="s">
        <v>714</v>
      </c>
      <c r="F464" s="2" t="s">
        <v>814</v>
      </c>
      <c r="G464" s="2" t="s">
        <v>747</v>
      </c>
      <c r="H464" s="47" t="s">
        <v>254</v>
      </c>
      <c r="I464" s="55" t="s">
        <v>751</v>
      </c>
      <c r="J464" s="21" t="s">
        <v>751</v>
      </c>
      <c r="K464" s="21" t="s">
        <v>751</v>
      </c>
      <c r="L464" s="21" t="s">
        <v>751</v>
      </c>
      <c r="M464" s="22" t="s">
        <v>151</v>
      </c>
      <c r="N464" s="23">
        <v>3</v>
      </c>
      <c r="O464" s="23" t="s">
        <v>5</v>
      </c>
      <c r="P464" s="24">
        <v>3.78</v>
      </c>
      <c r="Q464" s="18">
        <v>105</v>
      </c>
      <c r="R464" s="25">
        <v>88.399999999999991</v>
      </c>
      <c r="S464" s="25">
        <v>110.5</v>
      </c>
      <c r="T464" s="26">
        <v>3.4</v>
      </c>
      <c r="U464" s="26">
        <v>4.25</v>
      </c>
      <c r="V464" s="26">
        <v>-0.37999999999999989</v>
      </c>
      <c r="W464" s="26">
        <v>0.4700000000000002</v>
      </c>
      <c r="X464" s="26">
        <v>4.5000000000000151E-2</v>
      </c>
      <c r="Y464" s="74" t="s">
        <v>693</v>
      </c>
    </row>
    <row r="465" spans="1:87" x14ac:dyDescent="0.25">
      <c r="A465" s="20" t="s">
        <v>142</v>
      </c>
      <c r="B465" s="15">
        <v>39.092719444444441</v>
      </c>
      <c r="C465" s="14">
        <v>-79.056561111111108</v>
      </c>
      <c r="D465" s="43">
        <v>306</v>
      </c>
      <c r="E465" s="2" t="s">
        <v>714</v>
      </c>
      <c r="F465" s="2" t="s">
        <v>817</v>
      </c>
      <c r="G465" s="2" t="s">
        <v>747</v>
      </c>
      <c r="H465" s="47" t="s">
        <v>254</v>
      </c>
      <c r="I465" s="55" t="s">
        <v>751</v>
      </c>
      <c r="J465" s="21" t="s">
        <v>751</v>
      </c>
      <c r="K465" s="21" t="s">
        <v>751</v>
      </c>
      <c r="L465" s="21" t="s">
        <v>751</v>
      </c>
      <c r="M465" s="55" t="s">
        <v>143</v>
      </c>
      <c r="N465" s="21">
        <v>2</v>
      </c>
      <c r="O465" s="21" t="s">
        <v>5</v>
      </c>
      <c r="P465" s="24">
        <v>3.78</v>
      </c>
      <c r="Q465" s="18">
        <v>118.3</v>
      </c>
      <c r="R465" s="25">
        <v>102.232</v>
      </c>
      <c r="S465" s="25">
        <v>127.79</v>
      </c>
      <c r="T465" s="26">
        <v>3.9319999999999999</v>
      </c>
      <c r="U465" s="26">
        <v>4.915</v>
      </c>
      <c r="V465" s="26">
        <v>0.15200000000000014</v>
      </c>
      <c r="W465" s="26">
        <v>1.1350000000000002</v>
      </c>
      <c r="X465" s="26">
        <v>0.64350000000000018</v>
      </c>
      <c r="Y465" s="74" t="s">
        <v>693</v>
      </c>
    </row>
    <row r="466" spans="1:87" x14ac:dyDescent="0.25">
      <c r="A466" s="20" t="s">
        <v>144</v>
      </c>
      <c r="B466" s="15">
        <v>39.092719444444441</v>
      </c>
      <c r="C466" s="14">
        <v>-79.056561111111108</v>
      </c>
      <c r="D466" s="43">
        <v>306</v>
      </c>
      <c r="E466" s="2" t="s">
        <v>714</v>
      </c>
      <c r="F466" s="2" t="s">
        <v>819</v>
      </c>
      <c r="G466" s="2" t="s">
        <v>747</v>
      </c>
      <c r="H466" s="47" t="s">
        <v>254</v>
      </c>
      <c r="I466" s="55" t="s">
        <v>751</v>
      </c>
      <c r="J466" s="21" t="s">
        <v>751</v>
      </c>
      <c r="K466" s="21" t="s">
        <v>751</v>
      </c>
      <c r="L466" s="21" t="s">
        <v>751</v>
      </c>
      <c r="M466" s="22" t="s">
        <v>145</v>
      </c>
      <c r="N466" s="23">
        <v>3</v>
      </c>
      <c r="O466" s="23" t="s">
        <v>5</v>
      </c>
      <c r="P466" s="24">
        <v>3.78</v>
      </c>
      <c r="Q466" s="18">
        <v>96.4</v>
      </c>
      <c r="R466" s="25">
        <v>79.456000000000003</v>
      </c>
      <c r="S466" s="25">
        <v>99.320000000000007</v>
      </c>
      <c r="T466" s="26">
        <v>3.056</v>
      </c>
      <c r="U466" s="26">
        <v>3.8200000000000003</v>
      </c>
      <c r="V466" s="26">
        <v>-0.72399999999999975</v>
      </c>
      <c r="W466" s="26">
        <v>4.000000000000048E-2</v>
      </c>
      <c r="X466" s="26">
        <v>-0.34199999999999964</v>
      </c>
      <c r="Y466" s="74" t="s">
        <v>693</v>
      </c>
    </row>
    <row r="467" spans="1:87" x14ac:dyDescent="0.25">
      <c r="A467" s="20" t="s">
        <v>193</v>
      </c>
      <c r="B467" s="14">
        <v>39.126111111111108</v>
      </c>
      <c r="C467" s="14">
        <v>-79.18138888888889</v>
      </c>
      <c r="D467" s="43">
        <v>300</v>
      </c>
      <c r="E467" s="2" t="s">
        <v>717</v>
      </c>
      <c r="F467" s="2" t="s">
        <v>814</v>
      </c>
      <c r="G467" s="2" t="s">
        <v>746</v>
      </c>
      <c r="H467" s="47" t="s">
        <v>255</v>
      </c>
      <c r="I467" s="22">
        <v>-124.5</v>
      </c>
      <c r="J467" s="23">
        <v>4</v>
      </c>
      <c r="K467" s="22" t="s">
        <v>5</v>
      </c>
      <c r="L467" s="22">
        <v>5</v>
      </c>
      <c r="M467" s="55" t="s">
        <v>751</v>
      </c>
      <c r="N467" s="21" t="s">
        <v>751</v>
      </c>
      <c r="O467" s="21" t="s">
        <v>751</v>
      </c>
      <c r="P467" s="24">
        <v>4.01</v>
      </c>
      <c r="Q467" s="18">
        <v>-124.5</v>
      </c>
      <c r="R467" s="26" t="s">
        <v>691</v>
      </c>
      <c r="S467" s="35">
        <v>246</v>
      </c>
      <c r="T467" s="26" t="s">
        <v>691</v>
      </c>
      <c r="U467" s="26">
        <v>9.5</v>
      </c>
      <c r="V467" s="26" t="s">
        <v>691</v>
      </c>
      <c r="W467" s="26">
        <v>5.49</v>
      </c>
      <c r="X467" s="26" t="s">
        <v>691</v>
      </c>
      <c r="Y467" s="74" t="s">
        <v>685</v>
      </c>
    </row>
    <row r="468" spans="1:87" x14ac:dyDescent="0.25">
      <c r="A468" s="20" t="s">
        <v>194</v>
      </c>
      <c r="B468" s="14">
        <v>39.126111111111108</v>
      </c>
      <c r="C468" s="14">
        <v>-79.18138888888889</v>
      </c>
      <c r="D468" s="43">
        <v>300</v>
      </c>
      <c r="E468" s="2" t="s">
        <v>717</v>
      </c>
      <c r="F468" s="2" t="s">
        <v>809</v>
      </c>
      <c r="G468" s="2" t="s">
        <v>746</v>
      </c>
      <c r="H468" s="47" t="s">
        <v>254</v>
      </c>
      <c r="I468" s="55" t="s">
        <v>751</v>
      </c>
      <c r="J468" s="21" t="s">
        <v>751</v>
      </c>
      <c r="K468" s="21" t="s">
        <v>751</v>
      </c>
      <c r="L468" s="21" t="s">
        <v>751</v>
      </c>
      <c r="M468" s="63" t="s">
        <v>195</v>
      </c>
      <c r="N468" s="58">
        <v>6</v>
      </c>
      <c r="O468" s="23" t="s">
        <v>4</v>
      </c>
      <c r="P468" s="24">
        <v>4.01</v>
      </c>
      <c r="Q468" s="18">
        <v>158.9</v>
      </c>
      <c r="R468" s="25">
        <v>144.45599999999999</v>
      </c>
      <c r="S468" s="25">
        <v>180.57</v>
      </c>
      <c r="T468" s="26">
        <v>5.556</v>
      </c>
      <c r="U468" s="26">
        <v>6.9450000000000003</v>
      </c>
      <c r="V468" s="26">
        <v>1.5460000000000003</v>
      </c>
      <c r="W468" s="26">
        <v>2.9350000000000005</v>
      </c>
      <c r="X468" s="26">
        <v>2.2405000000000004</v>
      </c>
      <c r="Y468" s="74" t="s">
        <v>685</v>
      </c>
    </row>
    <row r="469" spans="1:87" x14ac:dyDescent="0.25">
      <c r="A469" s="20" t="s">
        <v>66</v>
      </c>
      <c r="B469" s="14">
        <v>38.850833333333334</v>
      </c>
      <c r="C469" s="14">
        <v>-78.799722222222229</v>
      </c>
      <c r="D469" s="43">
        <v>319</v>
      </c>
      <c r="E469" s="2" t="s">
        <v>717</v>
      </c>
      <c r="F469" s="2" t="s">
        <v>818</v>
      </c>
      <c r="G469" s="2" t="s">
        <v>746</v>
      </c>
      <c r="H469" s="47" t="s">
        <v>255</v>
      </c>
      <c r="I469" s="22">
        <v>-123.8</v>
      </c>
      <c r="J469" s="23">
        <v>12</v>
      </c>
      <c r="K469" s="22" t="s">
        <v>5</v>
      </c>
      <c r="L469" s="22">
        <v>4</v>
      </c>
      <c r="M469" s="55" t="s">
        <v>751</v>
      </c>
      <c r="N469" s="21" t="s">
        <v>751</v>
      </c>
      <c r="O469" s="21" t="s">
        <v>751</v>
      </c>
      <c r="P469" s="24">
        <v>4.9000000000000004</v>
      </c>
      <c r="Q469" s="18">
        <v>-123.8</v>
      </c>
      <c r="R469" s="35">
        <v>233</v>
      </c>
      <c r="S469" s="35">
        <v>290</v>
      </c>
      <c r="T469" s="26">
        <v>9</v>
      </c>
      <c r="U469" s="26">
        <v>11.2</v>
      </c>
      <c r="V469" s="26">
        <v>4.0999999999999996</v>
      </c>
      <c r="W469" s="26">
        <v>6.2999999999999989</v>
      </c>
      <c r="X469" s="26">
        <v>5.1999999999999993</v>
      </c>
      <c r="Y469" s="74" t="s">
        <v>685</v>
      </c>
    </row>
    <row r="470" spans="1:87" s="28" customFormat="1" ht="15.95" customHeight="1" x14ac:dyDescent="0.25">
      <c r="A470" s="20" t="s">
        <v>70</v>
      </c>
      <c r="B470" s="14">
        <v>38.86611111111111</v>
      </c>
      <c r="C470" s="14">
        <v>-78.821111111111108</v>
      </c>
      <c r="D470" s="43">
        <v>317</v>
      </c>
      <c r="E470" s="2" t="s">
        <v>722</v>
      </c>
      <c r="F470" s="2" t="s">
        <v>814</v>
      </c>
      <c r="G470" s="2" t="s">
        <v>746</v>
      </c>
      <c r="H470" s="47" t="s">
        <v>255</v>
      </c>
      <c r="I470" s="22">
        <v>-110.1</v>
      </c>
      <c r="J470" s="23">
        <v>10</v>
      </c>
      <c r="K470" s="22" t="s">
        <v>5</v>
      </c>
      <c r="L470" s="22">
        <v>0</v>
      </c>
      <c r="M470" s="55" t="s">
        <v>751</v>
      </c>
      <c r="N470" s="21" t="s">
        <v>751</v>
      </c>
      <c r="O470" s="21" t="s">
        <v>751</v>
      </c>
      <c r="P470" s="24">
        <v>5.9</v>
      </c>
      <c r="Q470" s="18">
        <v>-110.1</v>
      </c>
      <c r="R470" s="35">
        <v>146</v>
      </c>
      <c r="S470" s="35">
        <v>181</v>
      </c>
      <c r="T470" s="26">
        <v>7.5</v>
      </c>
      <c r="U470" s="26">
        <v>9.5</v>
      </c>
      <c r="V470" s="26">
        <v>1.5999999999999996</v>
      </c>
      <c r="W470" s="26">
        <v>3.5999999999999996</v>
      </c>
      <c r="X470" s="26">
        <v>2.5999999999999996</v>
      </c>
      <c r="Y470" s="74" t="s">
        <v>685</v>
      </c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</row>
    <row r="471" spans="1:87" x14ac:dyDescent="0.25">
      <c r="A471" s="20" t="s">
        <v>67</v>
      </c>
      <c r="B471" s="14">
        <v>38.826944444444443</v>
      </c>
      <c r="C471" s="14">
        <v>-78.836944444444441</v>
      </c>
      <c r="D471" s="43">
        <v>318</v>
      </c>
      <c r="E471" s="2" t="s">
        <v>722</v>
      </c>
      <c r="F471" s="2" t="s">
        <v>817</v>
      </c>
      <c r="G471" s="2" t="s">
        <v>746</v>
      </c>
      <c r="H471" s="47" t="s">
        <v>255</v>
      </c>
      <c r="I471" s="22">
        <v>-117.9</v>
      </c>
      <c r="J471" s="23">
        <v>12</v>
      </c>
      <c r="K471" s="22" t="s">
        <v>34</v>
      </c>
      <c r="L471" s="22">
        <v>2</v>
      </c>
      <c r="M471" s="55" t="s">
        <v>751</v>
      </c>
      <c r="N471" s="21" t="s">
        <v>751</v>
      </c>
      <c r="O471" s="21" t="s">
        <v>751</v>
      </c>
      <c r="P471" s="24">
        <v>5.73</v>
      </c>
      <c r="Q471" s="18">
        <v>-117.9</v>
      </c>
      <c r="R471" s="35">
        <v>192</v>
      </c>
      <c r="S471" s="35">
        <v>240</v>
      </c>
      <c r="T471" s="26">
        <v>7.4</v>
      </c>
      <c r="U471" s="26">
        <v>9.1999999999999993</v>
      </c>
      <c r="V471" s="26">
        <v>1.67</v>
      </c>
      <c r="W471" s="26">
        <v>3.4699999999999989</v>
      </c>
      <c r="X471" s="26">
        <v>2.5699999999999994</v>
      </c>
      <c r="Y471" s="74" t="s">
        <v>685</v>
      </c>
    </row>
    <row r="472" spans="1:87" s="1" customFormat="1" x14ac:dyDescent="0.25">
      <c r="A472" s="16"/>
      <c r="B472" s="30"/>
      <c r="C472" s="30"/>
      <c r="D472" s="32"/>
      <c r="E472" s="2"/>
      <c r="F472" s="2"/>
      <c r="G472" s="2"/>
      <c r="H472" s="19"/>
      <c r="I472" s="54"/>
      <c r="J472" s="40"/>
      <c r="K472" s="40"/>
      <c r="L472" s="40"/>
      <c r="M472" s="18"/>
      <c r="N472" s="32"/>
      <c r="O472" s="19"/>
      <c r="P472" s="68"/>
      <c r="Q472" s="18"/>
      <c r="R472" s="32"/>
      <c r="S472" s="32"/>
      <c r="T472" s="18"/>
      <c r="U472" s="18"/>
      <c r="V472" s="18"/>
      <c r="W472" s="18"/>
      <c r="X472" s="18"/>
      <c r="Y472" s="5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</row>
    <row r="473" spans="1:87" s="8" customFormat="1" ht="17.100000000000001" customHeight="1" x14ac:dyDescent="0.25">
      <c r="A473" s="51" t="s">
        <v>741</v>
      </c>
      <c r="D473" s="42"/>
      <c r="E473" s="46"/>
      <c r="F473" s="46"/>
      <c r="G473" s="46"/>
      <c r="H473" s="9"/>
      <c r="I473" s="123"/>
      <c r="J473" s="124"/>
      <c r="K473" s="13"/>
      <c r="L473" s="13"/>
      <c r="M473" s="123"/>
      <c r="N473" s="124"/>
      <c r="O473" s="13"/>
      <c r="P473" s="12"/>
      <c r="R473" s="13"/>
      <c r="S473" s="13"/>
      <c r="T473" s="13"/>
      <c r="U473" s="13"/>
      <c r="V473" s="13"/>
      <c r="W473" s="13"/>
      <c r="X473" s="13"/>
    </row>
    <row r="474" spans="1:87" x14ac:dyDescent="0.25">
      <c r="A474" s="20" t="s">
        <v>243</v>
      </c>
      <c r="B474" s="14">
        <v>38.724722222222219</v>
      </c>
      <c r="C474" s="14">
        <v>-79.461388888888905</v>
      </c>
      <c r="D474" s="43">
        <v>320</v>
      </c>
      <c r="E474" s="2" t="s">
        <v>709</v>
      </c>
      <c r="F474" s="2" t="s">
        <v>814</v>
      </c>
      <c r="G474" s="2" t="s">
        <v>746</v>
      </c>
      <c r="H474" s="47" t="s">
        <v>254</v>
      </c>
      <c r="I474" s="55" t="s">
        <v>256</v>
      </c>
      <c r="J474" s="21">
        <v>5</v>
      </c>
      <c r="K474" s="21" t="s">
        <v>4</v>
      </c>
      <c r="L474" s="21" t="s">
        <v>751</v>
      </c>
      <c r="M474" s="55" t="s">
        <v>751</v>
      </c>
      <c r="N474" s="21" t="s">
        <v>751</v>
      </c>
      <c r="O474" s="21" t="s">
        <v>751</v>
      </c>
      <c r="P474" s="24">
        <v>2.09</v>
      </c>
      <c r="Q474" s="18">
        <v>105.5</v>
      </c>
      <c r="R474" s="25">
        <v>88.92</v>
      </c>
      <c r="S474" s="25">
        <v>111.15</v>
      </c>
      <c r="T474" s="26">
        <v>3.42</v>
      </c>
      <c r="U474" s="26">
        <v>4.2750000000000004</v>
      </c>
      <c r="V474" s="26">
        <v>1.33</v>
      </c>
      <c r="W474" s="26">
        <v>2.1850000000000005</v>
      </c>
      <c r="X474" s="26">
        <v>1.7575000000000003</v>
      </c>
      <c r="Y474" s="74" t="s">
        <v>685</v>
      </c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</row>
    <row r="475" spans="1:87" x14ac:dyDescent="0.25">
      <c r="A475" s="20" t="s">
        <v>244</v>
      </c>
      <c r="B475" s="15">
        <v>38.700000000000003</v>
      </c>
      <c r="C475" s="15">
        <v>-79.4722222222222</v>
      </c>
      <c r="D475" s="23">
        <v>321</v>
      </c>
      <c r="E475" s="2" t="s">
        <v>709</v>
      </c>
      <c r="F475" s="2" t="s">
        <v>814</v>
      </c>
      <c r="G475" s="2" t="s">
        <v>746</v>
      </c>
      <c r="H475" s="47" t="s">
        <v>254</v>
      </c>
      <c r="I475" s="55" t="s">
        <v>257</v>
      </c>
      <c r="J475" s="21">
        <v>8</v>
      </c>
      <c r="K475" s="21" t="s">
        <v>4</v>
      </c>
      <c r="L475" s="21" t="s">
        <v>751</v>
      </c>
      <c r="M475" s="55" t="s">
        <v>751</v>
      </c>
      <c r="N475" s="21" t="s">
        <v>751</v>
      </c>
      <c r="O475" s="21" t="s">
        <v>751</v>
      </c>
      <c r="P475" s="24">
        <v>2.12</v>
      </c>
      <c r="Q475" s="18">
        <v>108.6</v>
      </c>
      <c r="R475" s="25">
        <v>92.143999999999991</v>
      </c>
      <c r="S475" s="25">
        <v>115.17999999999999</v>
      </c>
      <c r="T475" s="26">
        <v>3.5439999999999996</v>
      </c>
      <c r="U475" s="26">
        <v>4.43</v>
      </c>
      <c r="V475" s="26">
        <v>1.4239999999999995</v>
      </c>
      <c r="W475" s="26">
        <v>2.3099999999999996</v>
      </c>
      <c r="X475" s="26">
        <v>1.8669999999999995</v>
      </c>
      <c r="Y475" s="74" t="s">
        <v>685</v>
      </c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</row>
    <row r="476" spans="1:87" x14ac:dyDescent="0.25">
      <c r="A476" s="20" t="s">
        <v>82</v>
      </c>
      <c r="B476" s="14">
        <v>38.658611111111114</v>
      </c>
      <c r="C476" s="14">
        <v>-79.073333333333338</v>
      </c>
      <c r="D476" s="43">
        <v>347</v>
      </c>
      <c r="E476" s="2" t="s">
        <v>709</v>
      </c>
      <c r="F476" s="2" t="s">
        <v>809</v>
      </c>
      <c r="G476" s="2" t="s">
        <v>746</v>
      </c>
      <c r="H476" s="47" t="s">
        <v>254</v>
      </c>
      <c r="I476" s="55" t="s">
        <v>751</v>
      </c>
      <c r="J476" s="21" t="s">
        <v>751</v>
      </c>
      <c r="K476" s="21" t="s">
        <v>751</v>
      </c>
      <c r="L476" s="21" t="s">
        <v>751</v>
      </c>
      <c r="M476" s="22" t="s">
        <v>83</v>
      </c>
      <c r="N476" s="23">
        <v>3</v>
      </c>
      <c r="O476" s="23" t="s">
        <v>5</v>
      </c>
      <c r="P476" s="24">
        <v>1.53</v>
      </c>
      <c r="Q476" s="18">
        <v>105.3</v>
      </c>
      <c r="R476" s="25">
        <v>88.712000000000003</v>
      </c>
      <c r="S476" s="25">
        <v>110.88999999999999</v>
      </c>
      <c r="T476" s="26">
        <v>3.4119999999999999</v>
      </c>
      <c r="U476" s="26">
        <v>4.2649999999999997</v>
      </c>
      <c r="V476" s="26">
        <v>1.8819999999999999</v>
      </c>
      <c r="W476" s="26">
        <v>2.7349999999999994</v>
      </c>
      <c r="X476" s="26">
        <v>2.3084999999999996</v>
      </c>
      <c r="Y476" s="74" t="s">
        <v>685</v>
      </c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</row>
    <row r="477" spans="1:87" x14ac:dyDescent="0.25">
      <c r="A477" s="20" t="s">
        <v>84</v>
      </c>
      <c r="B477" s="14">
        <v>38.658611111111114</v>
      </c>
      <c r="C477" s="14">
        <v>-79.073333333333338</v>
      </c>
      <c r="D477" s="43">
        <v>347</v>
      </c>
      <c r="E477" s="2" t="s">
        <v>709</v>
      </c>
      <c r="F477" s="2" t="s">
        <v>819</v>
      </c>
      <c r="G477" s="2" t="s">
        <v>746</v>
      </c>
      <c r="H477" s="47" t="s">
        <v>254</v>
      </c>
      <c r="I477" s="55" t="s">
        <v>751</v>
      </c>
      <c r="J477" s="21" t="s">
        <v>751</v>
      </c>
      <c r="K477" s="21" t="s">
        <v>751</v>
      </c>
      <c r="L477" s="21" t="s">
        <v>751</v>
      </c>
      <c r="M477" s="22" t="s">
        <v>85</v>
      </c>
      <c r="N477" s="23">
        <v>2</v>
      </c>
      <c r="O477" s="23" t="s">
        <v>5</v>
      </c>
      <c r="P477" s="24">
        <v>1.53</v>
      </c>
      <c r="Q477" s="18">
        <v>75.099999999999994</v>
      </c>
      <c r="R477" s="25">
        <v>57.303999999999995</v>
      </c>
      <c r="S477" s="25">
        <v>71.63</v>
      </c>
      <c r="T477" s="26">
        <v>2.2039999999999997</v>
      </c>
      <c r="U477" s="26">
        <v>2.7549999999999999</v>
      </c>
      <c r="V477" s="26">
        <v>0.67399999999999971</v>
      </c>
      <c r="W477" s="26">
        <v>1.2249999999999999</v>
      </c>
      <c r="X477" s="26">
        <v>0.94949999999999979</v>
      </c>
      <c r="Y477" s="74" t="s">
        <v>685</v>
      </c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</row>
    <row r="478" spans="1:87" x14ac:dyDescent="0.25">
      <c r="A478" s="20" t="s">
        <v>91</v>
      </c>
      <c r="B478" s="14">
        <v>38.663888888888891</v>
      </c>
      <c r="C478" s="14">
        <v>-79.00833333333334</v>
      </c>
      <c r="D478" s="43">
        <v>348</v>
      </c>
      <c r="E478" s="2" t="s">
        <v>709</v>
      </c>
      <c r="F478" s="2" t="s">
        <v>810</v>
      </c>
      <c r="G478" s="2" t="s">
        <v>746</v>
      </c>
      <c r="H478" s="47" t="s">
        <v>254</v>
      </c>
      <c r="I478" s="55" t="s">
        <v>751</v>
      </c>
      <c r="J478" s="21" t="s">
        <v>751</v>
      </c>
      <c r="K478" s="21" t="s">
        <v>751</v>
      </c>
      <c r="L478" s="21" t="s">
        <v>751</v>
      </c>
      <c r="M478" s="22">
        <v>168.3</v>
      </c>
      <c r="N478" s="23">
        <v>2</v>
      </c>
      <c r="O478" s="23" t="s">
        <v>5</v>
      </c>
      <c r="P478" s="24">
        <v>2.5099999999999998</v>
      </c>
      <c r="Q478" s="18">
        <v>168.3</v>
      </c>
      <c r="R478" s="25">
        <v>154.232</v>
      </c>
      <c r="S478" s="25">
        <v>192.79000000000002</v>
      </c>
      <c r="T478" s="26">
        <v>5.9320000000000004</v>
      </c>
      <c r="U478" s="26">
        <v>7.4150000000000009</v>
      </c>
      <c r="V478" s="26">
        <v>3.4220000000000006</v>
      </c>
      <c r="W478" s="26">
        <v>4.9050000000000011</v>
      </c>
      <c r="X478" s="26">
        <v>4.1635000000000009</v>
      </c>
      <c r="Y478" s="74" t="s">
        <v>685</v>
      </c>
    </row>
    <row r="479" spans="1:87" x14ac:dyDescent="0.25">
      <c r="A479" s="20" t="s">
        <v>89</v>
      </c>
      <c r="B479" s="14">
        <v>38.663888888888891</v>
      </c>
      <c r="C479" s="14">
        <v>-79.00833333333334</v>
      </c>
      <c r="D479" s="43">
        <v>348</v>
      </c>
      <c r="E479" s="2" t="s">
        <v>709</v>
      </c>
      <c r="F479" s="2" t="s">
        <v>818</v>
      </c>
      <c r="G479" s="2" t="s">
        <v>746</v>
      </c>
      <c r="H479" s="47" t="s">
        <v>254</v>
      </c>
      <c r="I479" s="55" t="s">
        <v>751</v>
      </c>
      <c r="J479" s="21" t="s">
        <v>751</v>
      </c>
      <c r="K479" s="21" t="s">
        <v>751</v>
      </c>
      <c r="L479" s="21" t="s">
        <v>751</v>
      </c>
      <c r="M479" s="22" t="s">
        <v>90</v>
      </c>
      <c r="N479" s="23">
        <v>5</v>
      </c>
      <c r="O479" s="23" t="s">
        <v>5</v>
      </c>
      <c r="P479" s="24">
        <v>2.5099999999999998</v>
      </c>
      <c r="Q479" s="18">
        <v>182.3</v>
      </c>
      <c r="R479" s="25">
        <v>168.79200000000003</v>
      </c>
      <c r="S479" s="25">
        <v>210.99</v>
      </c>
      <c r="T479" s="26">
        <v>6.4920000000000009</v>
      </c>
      <c r="U479" s="26">
        <v>8.1150000000000002</v>
      </c>
      <c r="V479" s="26">
        <v>3.9820000000000011</v>
      </c>
      <c r="W479" s="26">
        <v>5.6050000000000004</v>
      </c>
      <c r="X479" s="26">
        <v>4.7935000000000008</v>
      </c>
      <c r="Y479" s="74" t="s">
        <v>685</v>
      </c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</row>
    <row r="480" spans="1:87" x14ac:dyDescent="0.25">
      <c r="A480" s="20" t="s">
        <v>251</v>
      </c>
      <c r="B480" s="14">
        <v>38.909444444444446</v>
      </c>
      <c r="C480" s="14">
        <v>-79.324444444444438</v>
      </c>
      <c r="D480" s="43">
        <v>322</v>
      </c>
      <c r="E480" s="2" t="s">
        <v>710</v>
      </c>
      <c r="F480" s="2" t="s">
        <v>819</v>
      </c>
      <c r="G480" s="2" t="s">
        <v>746</v>
      </c>
      <c r="H480" s="47" t="s">
        <v>255</v>
      </c>
      <c r="I480" s="22">
        <v>-90.2</v>
      </c>
      <c r="J480" s="23">
        <v>9</v>
      </c>
      <c r="K480" s="22" t="s">
        <v>5</v>
      </c>
      <c r="L480" s="22">
        <v>0</v>
      </c>
      <c r="M480" s="55" t="s">
        <v>751</v>
      </c>
      <c r="N480" s="21" t="s">
        <v>751</v>
      </c>
      <c r="O480" s="21" t="s">
        <v>751</v>
      </c>
      <c r="P480" s="24">
        <v>2.58</v>
      </c>
      <c r="Q480" s="18">
        <v>-90.2</v>
      </c>
      <c r="R480" s="35">
        <v>55</v>
      </c>
      <c r="S480" s="35">
        <v>59</v>
      </c>
      <c r="T480" s="26">
        <v>2.1</v>
      </c>
      <c r="U480" s="26">
        <v>2.2999999999999998</v>
      </c>
      <c r="V480" s="26">
        <v>-0.48</v>
      </c>
      <c r="W480" s="26">
        <v>-0.28000000000000025</v>
      </c>
      <c r="X480" s="26">
        <v>-0.38000000000000012</v>
      </c>
      <c r="Y480" s="74" t="s">
        <v>685</v>
      </c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</row>
    <row r="481" spans="1:87" x14ac:dyDescent="0.25">
      <c r="A481" s="20" t="s">
        <v>249</v>
      </c>
      <c r="B481" s="14">
        <v>38.909444444444446</v>
      </c>
      <c r="C481" s="14">
        <v>-79.324444444444438</v>
      </c>
      <c r="D481" s="43">
        <v>322</v>
      </c>
      <c r="E481" s="2" t="s">
        <v>710</v>
      </c>
      <c r="F481" s="2" t="s">
        <v>819</v>
      </c>
      <c r="G481" s="2" t="s">
        <v>746</v>
      </c>
      <c r="H481" s="47" t="s">
        <v>254</v>
      </c>
      <c r="I481" s="55" t="s">
        <v>263</v>
      </c>
      <c r="J481" s="21">
        <v>2</v>
      </c>
      <c r="K481" s="21" t="s">
        <v>5</v>
      </c>
      <c r="L481" s="21" t="s">
        <v>751</v>
      </c>
      <c r="M481" s="55" t="s">
        <v>751</v>
      </c>
      <c r="N481" s="21" t="s">
        <v>751</v>
      </c>
      <c r="O481" s="21" t="s">
        <v>751</v>
      </c>
      <c r="P481" s="24">
        <v>2.58</v>
      </c>
      <c r="Q481" s="18">
        <v>109</v>
      </c>
      <c r="R481" s="25">
        <v>92.56</v>
      </c>
      <c r="S481" s="25">
        <v>115.7</v>
      </c>
      <c r="T481" s="26">
        <v>3.56</v>
      </c>
      <c r="U481" s="26">
        <v>4.45</v>
      </c>
      <c r="V481" s="26">
        <v>0.98</v>
      </c>
      <c r="W481" s="26">
        <v>1.87</v>
      </c>
      <c r="X481" s="26">
        <v>1.425</v>
      </c>
      <c r="Y481" s="74" t="s">
        <v>685</v>
      </c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</row>
    <row r="482" spans="1:87" x14ac:dyDescent="0.25">
      <c r="A482" s="20" t="s">
        <v>98</v>
      </c>
      <c r="B482" s="14">
        <v>38.673888888888889</v>
      </c>
      <c r="C482" s="14">
        <v>-79.203333333333333</v>
      </c>
      <c r="D482" s="43">
        <v>346</v>
      </c>
      <c r="E482" s="2" t="s">
        <v>711</v>
      </c>
      <c r="F482" s="2" t="s">
        <v>817</v>
      </c>
      <c r="G482" s="2" t="s">
        <v>746</v>
      </c>
      <c r="H482" s="47" t="s">
        <v>824</v>
      </c>
      <c r="I482" s="22">
        <v>-116</v>
      </c>
      <c r="J482" s="23">
        <v>18</v>
      </c>
      <c r="K482" s="22" t="s">
        <v>5</v>
      </c>
      <c r="L482" s="22">
        <v>0</v>
      </c>
      <c r="M482" s="55" t="s">
        <v>828</v>
      </c>
      <c r="N482" s="21">
        <v>4</v>
      </c>
      <c r="O482" s="21" t="s">
        <v>5</v>
      </c>
      <c r="P482" s="24">
        <v>3.23</v>
      </c>
      <c r="Q482" s="18">
        <v>-116</v>
      </c>
      <c r="R482" s="25" t="s">
        <v>847</v>
      </c>
      <c r="S482" s="26" t="s">
        <v>691</v>
      </c>
      <c r="T482" s="26" t="s">
        <v>848</v>
      </c>
      <c r="U482" s="26" t="s">
        <v>691</v>
      </c>
      <c r="V482" s="26" t="s">
        <v>849</v>
      </c>
      <c r="W482" s="26" t="s">
        <v>691</v>
      </c>
      <c r="X482" s="26" t="s">
        <v>691</v>
      </c>
      <c r="Y482" s="74" t="s">
        <v>685</v>
      </c>
    </row>
    <row r="483" spans="1:87" x14ac:dyDescent="0.25">
      <c r="A483" s="20" t="s">
        <v>102</v>
      </c>
      <c r="B483" s="14">
        <v>38.673888888888889</v>
      </c>
      <c r="C483" s="14">
        <v>-79.203333333333333</v>
      </c>
      <c r="D483" s="43">
        <v>346</v>
      </c>
      <c r="E483" s="2" t="s">
        <v>711</v>
      </c>
      <c r="F483" s="2" t="s">
        <v>814</v>
      </c>
      <c r="G483" s="2" t="s">
        <v>746</v>
      </c>
      <c r="H483" s="47" t="s">
        <v>255</v>
      </c>
      <c r="I483" s="22">
        <v>-111.7</v>
      </c>
      <c r="J483" s="23">
        <v>29</v>
      </c>
      <c r="K483" s="22" t="s">
        <v>5</v>
      </c>
      <c r="L483" s="22">
        <v>0</v>
      </c>
      <c r="M483" s="55" t="s">
        <v>751</v>
      </c>
      <c r="N483" s="21" t="s">
        <v>751</v>
      </c>
      <c r="O483" s="21" t="s">
        <v>751</v>
      </c>
      <c r="P483" s="24">
        <v>3.23</v>
      </c>
      <c r="Q483" s="18">
        <v>-111.7</v>
      </c>
      <c r="R483" s="25">
        <v>165</v>
      </c>
      <c r="S483" s="25">
        <v>207</v>
      </c>
      <c r="T483" s="26">
        <v>6.3</v>
      </c>
      <c r="U483" s="26">
        <v>8</v>
      </c>
      <c r="V483" s="26">
        <v>3.07</v>
      </c>
      <c r="W483" s="26">
        <v>4.7699999999999996</v>
      </c>
      <c r="X483" s="26">
        <v>3.92</v>
      </c>
      <c r="Y483" s="74" t="s">
        <v>685</v>
      </c>
    </row>
    <row r="484" spans="1:87" x14ac:dyDescent="0.25">
      <c r="A484" s="20" t="s">
        <v>103</v>
      </c>
      <c r="B484" s="14">
        <v>38.673888888888889</v>
      </c>
      <c r="C484" s="14">
        <v>-79.203333333333333</v>
      </c>
      <c r="D484" s="43">
        <v>346</v>
      </c>
      <c r="E484" s="2" t="s">
        <v>711</v>
      </c>
      <c r="F484" s="2" t="s">
        <v>818</v>
      </c>
      <c r="G484" s="2" t="s">
        <v>746</v>
      </c>
      <c r="H484" s="47" t="s">
        <v>255</v>
      </c>
      <c r="I484" s="22">
        <v>-115.1</v>
      </c>
      <c r="J484" s="23">
        <v>6</v>
      </c>
      <c r="K484" s="22" t="s">
        <v>5</v>
      </c>
      <c r="L484" s="22">
        <v>4</v>
      </c>
      <c r="M484" s="55" t="s">
        <v>751</v>
      </c>
      <c r="N484" s="21" t="s">
        <v>751</v>
      </c>
      <c r="O484" s="21" t="s">
        <v>751</v>
      </c>
      <c r="P484" s="24">
        <v>3.23</v>
      </c>
      <c r="Q484" s="18">
        <v>-115.1</v>
      </c>
      <c r="R484" s="25">
        <v>185</v>
      </c>
      <c r="S484" s="25">
        <v>239</v>
      </c>
      <c r="T484" s="26">
        <v>7.1</v>
      </c>
      <c r="U484" s="26">
        <v>9.1999999999999993</v>
      </c>
      <c r="V484" s="26">
        <v>3.8699999999999997</v>
      </c>
      <c r="W484" s="26">
        <v>5.9699999999999989</v>
      </c>
      <c r="X484" s="26">
        <v>4.919999999999999</v>
      </c>
      <c r="Y484" s="74" t="s">
        <v>685</v>
      </c>
    </row>
    <row r="485" spans="1:87" x14ac:dyDescent="0.25">
      <c r="A485" s="20" t="s">
        <v>105</v>
      </c>
      <c r="B485" s="14">
        <v>38.659166666666664</v>
      </c>
      <c r="C485" s="14">
        <v>-79.241388888888892</v>
      </c>
      <c r="D485" s="43">
        <v>345</v>
      </c>
      <c r="E485" s="2" t="s">
        <v>711</v>
      </c>
      <c r="F485" s="2" t="s">
        <v>814</v>
      </c>
      <c r="G485" s="2" t="s">
        <v>746</v>
      </c>
      <c r="H485" s="47" t="s">
        <v>824</v>
      </c>
      <c r="I485" s="22">
        <v>-115.7</v>
      </c>
      <c r="J485" s="23">
        <v>18</v>
      </c>
      <c r="K485" s="22" t="s">
        <v>5</v>
      </c>
      <c r="L485" s="22">
        <v>3</v>
      </c>
      <c r="M485" s="55" t="s">
        <v>829</v>
      </c>
      <c r="N485" s="21">
        <v>5</v>
      </c>
      <c r="O485" s="21" t="s">
        <v>5</v>
      </c>
      <c r="P485" s="24">
        <v>3.53</v>
      </c>
      <c r="Q485" s="18">
        <v>-115.7</v>
      </c>
      <c r="R485" s="25" t="s">
        <v>850</v>
      </c>
      <c r="S485" s="26" t="s">
        <v>691</v>
      </c>
      <c r="T485" s="26" t="s">
        <v>851</v>
      </c>
      <c r="U485" s="26" t="s">
        <v>691</v>
      </c>
      <c r="V485" s="26" t="s">
        <v>852</v>
      </c>
      <c r="W485" s="26" t="s">
        <v>691</v>
      </c>
      <c r="X485" s="26" t="s">
        <v>691</v>
      </c>
      <c r="Y485" s="74" t="s">
        <v>685</v>
      </c>
    </row>
    <row r="486" spans="1:87" x14ac:dyDescent="0.25">
      <c r="A486" s="20" t="s">
        <v>198</v>
      </c>
      <c r="B486" s="15">
        <v>38.771388888888886</v>
      </c>
      <c r="C486" s="15">
        <v>-79.418888888888901</v>
      </c>
      <c r="D486" s="23">
        <v>323</v>
      </c>
      <c r="E486" s="2" t="s">
        <v>711</v>
      </c>
      <c r="F486" s="2" t="s">
        <v>819</v>
      </c>
      <c r="G486" s="2" t="s">
        <v>746</v>
      </c>
      <c r="H486" s="47" t="s">
        <v>255</v>
      </c>
      <c r="I486" s="22">
        <v>-96.3</v>
      </c>
      <c r="J486" s="23">
        <v>4</v>
      </c>
      <c r="K486" s="22" t="s">
        <v>5</v>
      </c>
      <c r="L486" s="22">
        <v>2</v>
      </c>
      <c r="M486" s="55" t="s">
        <v>751</v>
      </c>
      <c r="N486" s="21" t="s">
        <v>751</v>
      </c>
      <c r="O486" s="21" t="s">
        <v>751</v>
      </c>
      <c r="P486" s="24">
        <v>2.97</v>
      </c>
      <c r="Q486" s="18">
        <v>-96.3</v>
      </c>
      <c r="R486" s="35">
        <v>79</v>
      </c>
      <c r="S486" s="35">
        <v>101</v>
      </c>
      <c r="T486" s="26">
        <v>3</v>
      </c>
      <c r="U486" s="26">
        <v>3.9</v>
      </c>
      <c r="V486" s="26">
        <v>2.9999999999999805E-2</v>
      </c>
      <c r="W486" s="26">
        <v>0.92999999999999972</v>
      </c>
      <c r="X486" s="26">
        <v>0.47999999999999976</v>
      </c>
      <c r="Y486" s="74" t="s">
        <v>685</v>
      </c>
    </row>
    <row r="487" spans="1:87" x14ac:dyDescent="0.25">
      <c r="A487" s="20" t="s">
        <v>53</v>
      </c>
      <c r="B487" s="14">
        <v>38.669166666666669</v>
      </c>
      <c r="C487" s="14">
        <v>-78.927222222222227</v>
      </c>
      <c r="D487" s="43">
        <v>349</v>
      </c>
      <c r="E487" s="2" t="s">
        <v>713</v>
      </c>
      <c r="F487" s="2" t="s">
        <v>818</v>
      </c>
      <c r="G487" s="2" t="s">
        <v>747</v>
      </c>
      <c r="H487" s="47" t="s">
        <v>254</v>
      </c>
      <c r="I487" s="55" t="s">
        <v>751</v>
      </c>
      <c r="J487" s="21" t="s">
        <v>751</v>
      </c>
      <c r="K487" s="21" t="s">
        <v>751</v>
      </c>
      <c r="L487" s="21" t="s">
        <v>751</v>
      </c>
      <c r="M487" s="22">
        <v>132.69999999999999</v>
      </c>
      <c r="N487" s="23">
        <v>3</v>
      </c>
      <c r="O487" s="23" t="s">
        <v>4</v>
      </c>
      <c r="P487" s="24">
        <v>4.49</v>
      </c>
      <c r="Q487" s="18">
        <v>132.69999999999999</v>
      </c>
      <c r="R487" s="25">
        <v>117.20799999999997</v>
      </c>
      <c r="S487" s="25">
        <v>146.51</v>
      </c>
      <c r="T487" s="26">
        <v>4.5079999999999991</v>
      </c>
      <c r="U487" s="26">
        <v>5.6349999999999998</v>
      </c>
      <c r="V487" s="26">
        <v>1.7999999999998906E-2</v>
      </c>
      <c r="W487" s="26">
        <v>1.1449999999999996</v>
      </c>
      <c r="X487" s="26">
        <v>0.58149999999999924</v>
      </c>
      <c r="Y487" s="74" t="s">
        <v>685</v>
      </c>
    </row>
    <row r="488" spans="1:87" x14ac:dyDescent="0.25">
      <c r="A488" s="20" t="s">
        <v>199</v>
      </c>
      <c r="B488" s="14">
        <v>38.723611111111111</v>
      </c>
      <c r="C488" s="14">
        <v>-79.322500000000005</v>
      </c>
      <c r="D488" s="43">
        <v>342</v>
      </c>
      <c r="E488" s="2" t="s">
        <v>713</v>
      </c>
      <c r="F488" s="2" t="s">
        <v>817</v>
      </c>
      <c r="G488" s="2" t="s">
        <v>747</v>
      </c>
      <c r="H488" s="47" t="s">
        <v>254</v>
      </c>
      <c r="I488" s="55" t="s">
        <v>751</v>
      </c>
      <c r="J488" s="21" t="s">
        <v>751</v>
      </c>
      <c r="K488" s="21" t="s">
        <v>751</v>
      </c>
      <c r="L488" s="21" t="s">
        <v>751</v>
      </c>
      <c r="M488" s="22" t="s">
        <v>200</v>
      </c>
      <c r="N488" s="23">
        <v>2</v>
      </c>
      <c r="O488" s="23" t="s">
        <v>5</v>
      </c>
      <c r="P488" s="24">
        <v>3.39</v>
      </c>
      <c r="Q488" s="18">
        <v>158.1</v>
      </c>
      <c r="R488" s="25">
        <v>143.624</v>
      </c>
      <c r="S488" s="25">
        <v>179.52999999999997</v>
      </c>
      <c r="T488" s="26">
        <v>5.524</v>
      </c>
      <c r="U488" s="26">
        <v>6.9049999999999994</v>
      </c>
      <c r="V488" s="26">
        <v>2.1339999999999999</v>
      </c>
      <c r="W488" s="26">
        <v>3.5149999999999992</v>
      </c>
      <c r="X488" s="26">
        <v>2.8244999999999996</v>
      </c>
      <c r="Y488" s="74" t="s">
        <v>685</v>
      </c>
    </row>
    <row r="489" spans="1:87" x14ac:dyDescent="0.25">
      <c r="A489" s="20" t="s">
        <v>120</v>
      </c>
      <c r="B489" s="14">
        <v>38.661666666666669</v>
      </c>
      <c r="C489" s="14">
        <v>-79.242500000000007</v>
      </c>
      <c r="D489" s="43">
        <v>344</v>
      </c>
      <c r="E489" s="2" t="s">
        <v>713</v>
      </c>
      <c r="F489" s="2" t="s">
        <v>819</v>
      </c>
      <c r="G489" s="2" t="s">
        <v>747</v>
      </c>
      <c r="H489" s="47" t="s">
        <v>254</v>
      </c>
      <c r="I489" s="55" t="s">
        <v>751</v>
      </c>
      <c r="J489" s="21" t="s">
        <v>751</v>
      </c>
      <c r="K489" s="21" t="s">
        <v>751</v>
      </c>
      <c r="L489" s="21" t="s">
        <v>751</v>
      </c>
      <c r="M489" s="22" t="s">
        <v>121</v>
      </c>
      <c r="N489" s="23">
        <v>3</v>
      </c>
      <c r="O489" s="23" t="s">
        <v>5</v>
      </c>
      <c r="P489" s="24">
        <v>3.73</v>
      </c>
      <c r="Q489" s="18">
        <v>105.1</v>
      </c>
      <c r="R489" s="25">
        <v>88.503999999999991</v>
      </c>
      <c r="S489" s="25">
        <v>110.63</v>
      </c>
      <c r="T489" s="26">
        <v>3.4039999999999999</v>
      </c>
      <c r="U489" s="26">
        <v>4.2549999999999999</v>
      </c>
      <c r="V489" s="26">
        <v>-0.32600000000000007</v>
      </c>
      <c r="W489" s="26">
        <v>0.52499999999999991</v>
      </c>
      <c r="X489" s="26">
        <v>9.9499999999999922E-2</v>
      </c>
      <c r="Y489" s="74" t="s">
        <v>685</v>
      </c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</row>
    <row r="490" spans="1:87" x14ac:dyDescent="0.25">
      <c r="A490" s="20" t="s">
        <v>113</v>
      </c>
      <c r="B490" s="14">
        <v>38.661666666666669</v>
      </c>
      <c r="C490" s="14">
        <v>-79.242500000000007</v>
      </c>
      <c r="D490" s="43">
        <v>344</v>
      </c>
      <c r="E490" s="2" t="s">
        <v>713</v>
      </c>
      <c r="F490" s="2" t="s">
        <v>814</v>
      </c>
      <c r="G490" s="2" t="s">
        <v>747</v>
      </c>
      <c r="H490" s="47" t="s">
        <v>254</v>
      </c>
      <c r="I490" s="55" t="s">
        <v>751</v>
      </c>
      <c r="J490" s="21" t="s">
        <v>751</v>
      </c>
      <c r="K490" s="21" t="s">
        <v>751</v>
      </c>
      <c r="L490" s="21" t="s">
        <v>751</v>
      </c>
      <c r="M490" s="22" t="s">
        <v>114</v>
      </c>
      <c r="N490" s="23">
        <v>2</v>
      </c>
      <c r="O490" s="23" t="s">
        <v>5</v>
      </c>
      <c r="P490" s="24">
        <v>3.73</v>
      </c>
      <c r="Q490" s="18">
        <v>105</v>
      </c>
      <c r="R490" s="25">
        <v>88.399999999999991</v>
      </c>
      <c r="S490" s="25">
        <v>110.5</v>
      </c>
      <c r="T490" s="26">
        <v>3.4</v>
      </c>
      <c r="U490" s="26">
        <v>4.25</v>
      </c>
      <c r="V490" s="26">
        <v>-0.33000000000000007</v>
      </c>
      <c r="W490" s="26">
        <v>0.52</v>
      </c>
      <c r="X490" s="26">
        <v>9.4999999999999973E-2</v>
      </c>
      <c r="Y490" s="74" t="s">
        <v>685</v>
      </c>
    </row>
    <row r="491" spans="1:87" x14ac:dyDescent="0.25">
      <c r="A491" s="20" t="s">
        <v>118</v>
      </c>
      <c r="B491" s="14">
        <v>38.661666666666669</v>
      </c>
      <c r="C491" s="14">
        <v>-79.242500000000007</v>
      </c>
      <c r="D491" s="43">
        <v>344</v>
      </c>
      <c r="E491" s="2" t="s">
        <v>713</v>
      </c>
      <c r="F491" s="2" t="s">
        <v>809</v>
      </c>
      <c r="G491" s="2" t="s">
        <v>747</v>
      </c>
      <c r="H491" s="47" t="s">
        <v>254</v>
      </c>
      <c r="I491" s="55" t="s">
        <v>751</v>
      </c>
      <c r="J491" s="21" t="s">
        <v>751</v>
      </c>
      <c r="K491" s="21" t="s">
        <v>751</v>
      </c>
      <c r="L491" s="21" t="s">
        <v>751</v>
      </c>
      <c r="M491" s="22" t="s">
        <v>119</v>
      </c>
      <c r="N491" s="74">
        <v>2</v>
      </c>
      <c r="O491" s="74" t="s">
        <v>5</v>
      </c>
      <c r="P491" s="24">
        <v>3.73</v>
      </c>
      <c r="Q491" s="18">
        <v>148</v>
      </c>
      <c r="R491" s="25">
        <v>133.12</v>
      </c>
      <c r="S491" s="25">
        <v>166.4</v>
      </c>
      <c r="T491" s="26">
        <v>5.12</v>
      </c>
      <c r="U491" s="26">
        <v>6.4</v>
      </c>
      <c r="V491" s="26">
        <v>1.3900000000000001</v>
      </c>
      <c r="W491" s="26">
        <v>2.6700000000000004</v>
      </c>
      <c r="X491" s="26">
        <v>2.0300000000000002</v>
      </c>
      <c r="Y491" s="74" t="s">
        <v>685</v>
      </c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</row>
    <row r="492" spans="1:87" x14ac:dyDescent="0.25">
      <c r="A492" s="20" t="s">
        <v>115</v>
      </c>
      <c r="B492" s="14">
        <v>38.774722222222223</v>
      </c>
      <c r="C492" s="14">
        <v>-79.220833333333331</v>
      </c>
      <c r="D492" s="43">
        <v>343</v>
      </c>
      <c r="E492" s="2" t="s">
        <v>713</v>
      </c>
      <c r="F492" s="2" t="s">
        <v>814</v>
      </c>
      <c r="G492" s="2" t="s">
        <v>747</v>
      </c>
      <c r="H492" s="47" t="s">
        <v>254</v>
      </c>
      <c r="I492" s="55" t="s">
        <v>751</v>
      </c>
      <c r="J492" s="21" t="s">
        <v>751</v>
      </c>
      <c r="K492" s="21" t="s">
        <v>751</v>
      </c>
      <c r="L492" s="21" t="s">
        <v>751</v>
      </c>
      <c r="M492" s="22" t="s">
        <v>116</v>
      </c>
      <c r="N492" s="23">
        <v>2</v>
      </c>
      <c r="O492" s="23" t="s">
        <v>5</v>
      </c>
      <c r="P492" s="24">
        <v>3.51</v>
      </c>
      <c r="Q492" s="18">
        <v>135.6</v>
      </c>
      <c r="R492" s="25">
        <v>120.22399999999999</v>
      </c>
      <c r="S492" s="25">
        <v>150.27999999999997</v>
      </c>
      <c r="T492" s="26">
        <v>4.6239999999999997</v>
      </c>
      <c r="U492" s="26">
        <v>5.7799999999999994</v>
      </c>
      <c r="V492" s="26">
        <v>1.1139999999999999</v>
      </c>
      <c r="W492" s="26">
        <v>2.2699999999999996</v>
      </c>
      <c r="X492" s="26">
        <v>1.6919999999999997</v>
      </c>
      <c r="Y492" s="74" t="s">
        <v>685</v>
      </c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</row>
    <row r="493" spans="1:87" x14ac:dyDescent="0.25">
      <c r="A493" s="20" t="s">
        <v>201</v>
      </c>
      <c r="B493" s="14">
        <v>38.730555555555554</v>
      </c>
      <c r="C493" s="14">
        <v>-79.351666666666674</v>
      </c>
      <c r="D493" s="43">
        <v>340</v>
      </c>
      <c r="E493" s="2" t="s">
        <v>714</v>
      </c>
      <c r="F493" s="2" t="s">
        <v>814</v>
      </c>
      <c r="G493" s="2" t="s">
        <v>746</v>
      </c>
      <c r="H493" s="47" t="s">
        <v>255</v>
      </c>
      <c r="I493" s="22">
        <v>-110.1</v>
      </c>
      <c r="J493" s="23">
        <v>3</v>
      </c>
      <c r="K493" s="22" t="s">
        <v>5</v>
      </c>
      <c r="L493" s="22">
        <v>0</v>
      </c>
      <c r="M493" s="55" t="s">
        <v>751</v>
      </c>
      <c r="N493" s="21" t="s">
        <v>751</v>
      </c>
      <c r="O493" s="21" t="s">
        <v>751</v>
      </c>
      <c r="P493" s="24">
        <v>3.59</v>
      </c>
      <c r="Q493" s="18">
        <v>-110.1</v>
      </c>
      <c r="R493" s="35">
        <v>148</v>
      </c>
      <c r="S493" s="35">
        <v>178</v>
      </c>
      <c r="T493" s="26">
        <v>5.7</v>
      </c>
      <c r="U493" s="26">
        <v>6.8</v>
      </c>
      <c r="V493" s="26">
        <v>2.1100000000000003</v>
      </c>
      <c r="W493" s="26">
        <v>3.21</v>
      </c>
      <c r="X493" s="26">
        <v>2.66</v>
      </c>
      <c r="Y493" s="74" t="s">
        <v>685</v>
      </c>
    </row>
    <row r="494" spans="1:87" x14ac:dyDescent="0.25">
      <c r="A494" s="20" t="s">
        <v>202</v>
      </c>
      <c r="B494" s="14">
        <v>38.726388888888891</v>
      </c>
      <c r="C494" s="14">
        <v>-79.332499999999996</v>
      </c>
      <c r="D494" s="43">
        <v>341</v>
      </c>
      <c r="E494" s="2" t="s">
        <v>717</v>
      </c>
      <c r="F494" s="2" t="s">
        <v>818</v>
      </c>
      <c r="G494" s="2" t="s">
        <v>746</v>
      </c>
      <c r="H494" s="47" t="s">
        <v>255</v>
      </c>
      <c r="I494" s="22">
        <v>-102.8</v>
      </c>
      <c r="J494" s="23">
        <v>7</v>
      </c>
      <c r="K494" s="22" t="s">
        <v>5</v>
      </c>
      <c r="L494" s="22">
        <v>0</v>
      </c>
      <c r="M494" s="55" t="s">
        <v>751</v>
      </c>
      <c r="N494" s="21" t="s">
        <v>751</v>
      </c>
      <c r="O494" s="21" t="s">
        <v>751</v>
      </c>
      <c r="P494" s="24">
        <v>3.79</v>
      </c>
      <c r="Q494" s="18">
        <v>-102.8</v>
      </c>
      <c r="R494" s="35">
        <v>108</v>
      </c>
      <c r="S494" s="35">
        <v>126</v>
      </c>
      <c r="T494" s="26">
        <v>4.2</v>
      </c>
      <c r="U494" s="26">
        <v>4.8</v>
      </c>
      <c r="V494" s="26">
        <v>3.7</v>
      </c>
      <c r="W494" s="26">
        <v>1.0099999999999998</v>
      </c>
      <c r="X494" s="26">
        <v>2.355</v>
      </c>
      <c r="Y494" s="74" t="s">
        <v>685</v>
      </c>
    </row>
    <row r="495" spans="1:87" x14ac:dyDescent="0.25">
      <c r="A495" s="83" t="s">
        <v>20</v>
      </c>
      <c r="B495" s="14">
        <v>38.641666666666666</v>
      </c>
      <c r="C495" s="14">
        <v>-78.861111111111114</v>
      </c>
      <c r="D495" s="43">
        <v>350</v>
      </c>
      <c r="E495" s="2" t="s">
        <v>721</v>
      </c>
      <c r="F495" s="2" t="s">
        <v>819</v>
      </c>
      <c r="G495" s="2" t="s">
        <v>746</v>
      </c>
      <c r="H495" s="47" t="s">
        <v>255</v>
      </c>
      <c r="I495" s="22">
        <v>-105.4</v>
      </c>
      <c r="J495" s="23">
        <v>7</v>
      </c>
      <c r="K495" s="22" t="s">
        <v>5</v>
      </c>
      <c r="L495" s="22">
        <v>0</v>
      </c>
      <c r="M495" s="55" t="s">
        <v>751</v>
      </c>
      <c r="N495" s="21" t="s">
        <v>751</v>
      </c>
      <c r="O495" s="21" t="s">
        <v>751</v>
      </c>
      <c r="P495" s="84">
        <v>5.9</v>
      </c>
      <c r="Q495" s="79">
        <v>-105.4</v>
      </c>
      <c r="R495" s="74">
        <v>132</v>
      </c>
      <c r="S495" s="74">
        <v>157</v>
      </c>
      <c r="T495" s="26">
        <v>5.0999999999999996</v>
      </c>
      <c r="U495" s="26">
        <v>6</v>
      </c>
      <c r="V495" s="26">
        <v>-0.80000000000000071</v>
      </c>
      <c r="W495" s="26">
        <v>9.9999999999999645E-2</v>
      </c>
      <c r="X495" s="26">
        <v>-0.35000000000000053</v>
      </c>
      <c r="Y495" s="74" t="s">
        <v>685</v>
      </c>
    </row>
    <row r="496" spans="1:87" x14ac:dyDescent="0.25">
      <c r="A496" s="83" t="s">
        <v>19</v>
      </c>
      <c r="B496" s="14">
        <v>38.641666666666666</v>
      </c>
      <c r="C496" s="14">
        <v>-78.861111111111114</v>
      </c>
      <c r="D496" s="43">
        <v>350</v>
      </c>
      <c r="E496" s="2" t="s">
        <v>721</v>
      </c>
      <c r="F496" s="2" t="s">
        <v>818</v>
      </c>
      <c r="G496" s="2" t="s">
        <v>747</v>
      </c>
      <c r="H496" s="47" t="s">
        <v>255</v>
      </c>
      <c r="I496" s="22">
        <v>-118.5</v>
      </c>
      <c r="J496" s="23">
        <v>6</v>
      </c>
      <c r="K496" s="22" t="s">
        <v>5</v>
      </c>
      <c r="L496" s="22">
        <v>1</v>
      </c>
      <c r="M496" s="55" t="s">
        <v>751</v>
      </c>
      <c r="N496" s="21" t="s">
        <v>751</v>
      </c>
      <c r="O496" s="21" t="s">
        <v>751</v>
      </c>
      <c r="P496" s="84">
        <v>5.9</v>
      </c>
      <c r="Q496" s="79">
        <v>-118.5</v>
      </c>
      <c r="R496" s="74">
        <v>195</v>
      </c>
      <c r="S496" s="74">
        <v>244</v>
      </c>
      <c r="T496" s="26">
        <v>7.5</v>
      </c>
      <c r="U496" s="26">
        <v>9.4</v>
      </c>
      <c r="V496" s="26">
        <v>1.5999999999999996</v>
      </c>
      <c r="W496" s="26">
        <v>3.5</v>
      </c>
      <c r="X496" s="26">
        <v>2.5499999999999998</v>
      </c>
      <c r="Y496" s="74" t="s">
        <v>685</v>
      </c>
    </row>
    <row r="497" spans="1:25" x14ac:dyDescent="0.25">
      <c r="A497" s="20" t="s">
        <v>203</v>
      </c>
      <c r="B497" s="15">
        <v>38.741666666666667</v>
      </c>
      <c r="C497" s="15">
        <v>-79.425833333333301</v>
      </c>
      <c r="D497" s="23">
        <v>325</v>
      </c>
      <c r="E497" s="2" t="s">
        <v>722</v>
      </c>
      <c r="F497" s="2" t="s">
        <v>817</v>
      </c>
      <c r="G497" s="2" t="s">
        <v>746</v>
      </c>
      <c r="H497" s="47" t="s">
        <v>255</v>
      </c>
      <c r="I497" s="22">
        <v>-105.7</v>
      </c>
      <c r="J497" s="23">
        <v>6</v>
      </c>
      <c r="K497" s="22" t="s">
        <v>5</v>
      </c>
      <c r="L497" s="22">
        <v>0</v>
      </c>
      <c r="M497" s="55" t="s">
        <v>751</v>
      </c>
      <c r="N497" s="21" t="s">
        <v>751</v>
      </c>
      <c r="O497" s="21" t="s">
        <v>751</v>
      </c>
      <c r="P497" s="24">
        <v>4.6100000000000003</v>
      </c>
      <c r="Q497" s="18">
        <v>-105.7</v>
      </c>
      <c r="R497" s="35">
        <v>124</v>
      </c>
      <c r="S497" s="35">
        <v>146</v>
      </c>
      <c r="T497" s="26">
        <v>4.8</v>
      </c>
      <c r="U497" s="26">
        <v>5.6</v>
      </c>
      <c r="V497" s="26">
        <v>3.7</v>
      </c>
      <c r="W497" s="26">
        <v>0.98999999999999932</v>
      </c>
      <c r="X497" s="26">
        <v>2.3449999999999998</v>
      </c>
      <c r="Y497" s="74" t="s">
        <v>685</v>
      </c>
    </row>
    <row r="498" spans="1:25" x14ac:dyDescent="0.25">
      <c r="A498" s="20" t="s">
        <v>204</v>
      </c>
      <c r="B498" s="15">
        <v>38.74</v>
      </c>
      <c r="C498" s="15">
        <v>-79.4305555555556</v>
      </c>
      <c r="D498" s="23">
        <v>324</v>
      </c>
      <c r="E498" s="2" t="s">
        <v>722</v>
      </c>
      <c r="F498" s="2" t="s">
        <v>817</v>
      </c>
      <c r="G498" s="2" t="s">
        <v>746</v>
      </c>
      <c r="H498" s="47" t="s">
        <v>255</v>
      </c>
      <c r="I498" s="22">
        <v>-105.1</v>
      </c>
      <c r="J498" s="23">
        <v>9</v>
      </c>
      <c r="K498" s="22" t="s">
        <v>5</v>
      </c>
      <c r="L498" s="22">
        <v>2</v>
      </c>
      <c r="M498" s="55" t="s">
        <v>751</v>
      </c>
      <c r="N498" s="21" t="s">
        <v>751</v>
      </c>
      <c r="O498" s="21" t="s">
        <v>751</v>
      </c>
      <c r="P498" s="24">
        <v>4.41</v>
      </c>
      <c r="Q498" s="18">
        <v>-105.1</v>
      </c>
      <c r="R498" s="35">
        <v>119</v>
      </c>
      <c r="S498" s="35">
        <v>140</v>
      </c>
      <c r="T498" s="26">
        <v>4.5999999999999996</v>
      </c>
      <c r="U498" s="26">
        <v>5.4</v>
      </c>
      <c r="V498" s="26">
        <v>3.7</v>
      </c>
      <c r="W498" s="26">
        <v>0.99000000000000021</v>
      </c>
      <c r="X498" s="26">
        <v>2.3450000000000002</v>
      </c>
      <c r="Y498" s="74" t="s">
        <v>685</v>
      </c>
    </row>
    <row r="499" spans="1:25" x14ac:dyDescent="0.25">
      <c r="A499" s="20" t="s">
        <v>205</v>
      </c>
      <c r="B499" s="15">
        <v>38.707777777777778</v>
      </c>
      <c r="C499" s="15">
        <v>-79.413888888888906</v>
      </c>
      <c r="D499" s="23">
        <v>326</v>
      </c>
      <c r="E499" s="2" t="s">
        <v>722</v>
      </c>
      <c r="F499" s="2" t="s">
        <v>817</v>
      </c>
      <c r="G499" s="2" t="s">
        <v>746</v>
      </c>
      <c r="H499" s="47" t="s">
        <v>255</v>
      </c>
      <c r="I499" s="22">
        <v>-105.7</v>
      </c>
      <c r="J499" s="23">
        <v>7</v>
      </c>
      <c r="K499" s="22" t="s">
        <v>34</v>
      </c>
      <c r="L499" s="22">
        <v>2</v>
      </c>
      <c r="M499" s="55" t="s">
        <v>751</v>
      </c>
      <c r="N499" s="21" t="s">
        <v>751</v>
      </c>
      <c r="O499" s="21" t="s">
        <v>751</v>
      </c>
      <c r="P499" s="24">
        <v>4.53</v>
      </c>
      <c r="Q499" s="18">
        <v>-105.7</v>
      </c>
      <c r="R499" s="35">
        <v>124</v>
      </c>
      <c r="S499" s="35">
        <v>146</v>
      </c>
      <c r="T499" s="26">
        <v>4.8</v>
      </c>
      <c r="U499" s="26">
        <v>5.6</v>
      </c>
      <c r="V499" s="26">
        <v>3.7</v>
      </c>
      <c r="W499" s="26">
        <v>1.0699999999999994</v>
      </c>
      <c r="X499" s="26">
        <v>2.3849999999999998</v>
      </c>
      <c r="Y499" s="74" t="s">
        <v>685</v>
      </c>
    </row>
    <row r="500" spans="1:25" x14ac:dyDescent="0.25">
      <c r="A500" s="20" t="s">
        <v>206</v>
      </c>
      <c r="B500" s="15">
        <v>38.706388888888888</v>
      </c>
      <c r="C500" s="15">
        <v>-79.422777777777796</v>
      </c>
      <c r="D500" s="23">
        <v>327</v>
      </c>
      <c r="E500" s="2" t="s">
        <v>722</v>
      </c>
      <c r="F500" s="2" t="s">
        <v>817</v>
      </c>
      <c r="G500" s="2" t="s">
        <v>746</v>
      </c>
      <c r="H500" s="47" t="s">
        <v>255</v>
      </c>
      <c r="I500" s="22">
        <v>-100</v>
      </c>
      <c r="J500" s="23">
        <v>4</v>
      </c>
      <c r="K500" s="22" t="s">
        <v>5</v>
      </c>
      <c r="L500" s="22">
        <v>2</v>
      </c>
      <c r="M500" s="55" t="s">
        <v>751</v>
      </c>
      <c r="N500" s="21" t="s">
        <v>751</v>
      </c>
      <c r="O500" s="21" t="s">
        <v>751</v>
      </c>
      <c r="P500" s="24">
        <v>4.62</v>
      </c>
      <c r="Q500" s="18">
        <v>-100</v>
      </c>
      <c r="R500" s="35">
        <v>94</v>
      </c>
      <c r="S500" s="35">
        <v>109</v>
      </c>
      <c r="T500" s="26">
        <v>3.6</v>
      </c>
      <c r="U500" s="26">
        <v>4.2</v>
      </c>
      <c r="V500" s="26">
        <v>-1.02</v>
      </c>
      <c r="W500" s="26">
        <v>-0.41999999999999993</v>
      </c>
      <c r="X500" s="26">
        <v>-0.72</v>
      </c>
      <c r="Y500" s="74" t="s">
        <v>685</v>
      </c>
    </row>
    <row r="501" spans="1:25" x14ac:dyDescent="0.25">
      <c r="A501" s="20" t="s">
        <v>209</v>
      </c>
      <c r="B501" s="15">
        <v>38.702500000000001</v>
      </c>
      <c r="C501" s="15">
        <v>-79.4375</v>
      </c>
      <c r="D501" s="23">
        <v>328</v>
      </c>
      <c r="E501" s="2" t="s">
        <v>722</v>
      </c>
      <c r="F501" s="2" t="s">
        <v>814</v>
      </c>
      <c r="G501" s="2" t="s">
        <v>746</v>
      </c>
      <c r="H501" s="47" t="s">
        <v>255</v>
      </c>
      <c r="I501" s="22">
        <v>-112.5</v>
      </c>
      <c r="J501" s="23">
        <v>12</v>
      </c>
      <c r="K501" s="22" t="s">
        <v>5</v>
      </c>
      <c r="L501" s="22">
        <v>0</v>
      </c>
      <c r="M501" s="55" t="s">
        <v>751</v>
      </c>
      <c r="N501" s="21" t="s">
        <v>751</v>
      </c>
      <c r="O501" s="21" t="s">
        <v>751</v>
      </c>
      <c r="P501" s="24">
        <v>4.63</v>
      </c>
      <c r="Q501" s="18">
        <v>-112.5</v>
      </c>
      <c r="R501" s="35">
        <v>168</v>
      </c>
      <c r="S501" s="35">
        <v>194</v>
      </c>
      <c r="T501" s="26">
        <v>6.5</v>
      </c>
      <c r="U501" s="26">
        <v>7.5</v>
      </c>
      <c r="V501" s="26">
        <v>1.87</v>
      </c>
      <c r="W501" s="26">
        <v>2.87</v>
      </c>
      <c r="X501" s="26">
        <v>2.37</v>
      </c>
      <c r="Y501" s="74" t="s">
        <v>685</v>
      </c>
    </row>
    <row r="502" spans="1:25" x14ac:dyDescent="0.25">
      <c r="A502" s="20" t="s">
        <v>210</v>
      </c>
      <c r="B502" s="14">
        <v>38.802777777777777</v>
      </c>
      <c r="C502" s="14">
        <v>-79.376388888888883</v>
      </c>
      <c r="D502" s="43">
        <v>329</v>
      </c>
      <c r="E502" s="2" t="s">
        <v>722</v>
      </c>
      <c r="F502" s="2" t="s">
        <v>819</v>
      </c>
      <c r="G502" s="2" t="s">
        <v>747</v>
      </c>
      <c r="H502" s="47" t="s">
        <v>255</v>
      </c>
      <c r="I502" s="22">
        <v>-98.4</v>
      </c>
      <c r="J502" s="23">
        <v>11</v>
      </c>
      <c r="K502" s="22" t="s">
        <v>34</v>
      </c>
      <c r="L502" s="22">
        <v>0</v>
      </c>
      <c r="M502" s="55" t="s">
        <v>751</v>
      </c>
      <c r="N502" s="21" t="s">
        <v>751</v>
      </c>
      <c r="O502" s="21" t="s">
        <v>751</v>
      </c>
      <c r="P502" s="24">
        <v>5</v>
      </c>
      <c r="Q502" s="18">
        <v>-98.4</v>
      </c>
      <c r="R502" s="35">
        <v>88</v>
      </c>
      <c r="S502" s="35">
        <v>100</v>
      </c>
      <c r="T502" s="26">
        <v>3.4</v>
      </c>
      <c r="U502" s="26">
        <v>3.8</v>
      </c>
      <c r="V502" s="26">
        <v>-1.6</v>
      </c>
      <c r="W502" s="26">
        <v>-1.2000000000000002</v>
      </c>
      <c r="X502" s="26">
        <v>-1.4000000000000001</v>
      </c>
      <c r="Y502" s="74" t="s">
        <v>685</v>
      </c>
    </row>
    <row r="503" spans="1:25" x14ac:dyDescent="0.25">
      <c r="A503" s="20" t="s">
        <v>27</v>
      </c>
      <c r="B503" s="14">
        <v>38.744444444444447</v>
      </c>
      <c r="C503" s="14">
        <v>-78.773888888888891</v>
      </c>
      <c r="D503" s="43">
        <v>363</v>
      </c>
      <c r="E503" s="2" t="s">
        <v>722</v>
      </c>
      <c r="F503" s="2" t="s">
        <v>814</v>
      </c>
      <c r="G503" s="2" t="s">
        <v>747</v>
      </c>
      <c r="H503" s="47" t="s">
        <v>255</v>
      </c>
      <c r="I503" s="22">
        <v>-105</v>
      </c>
      <c r="J503" s="23">
        <v>3</v>
      </c>
      <c r="K503" s="22" t="s">
        <v>4</v>
      </c>
      <c r="L503" s="22">
        <v>0</v>
      </c>
      <c r="M503" s="55" t="s">
        <v>751</v>
      </c>
      <c r="N503" s="21" t="s">
        <v>751</v>
      </c>
      <c r="O503" s="21" t="s">
        <v>751</v>
      </c>
      <c r="P503" s="24">
        <v>5.94</v>
      </c>
      <c r="Q503" s="18">
        <v>-99.3</v>
      </c>
      <c r="R503" s="35">
        <v>90</v>
      </c>
      <c r="S503" s="35">
        <v>104</v>
      </c>
      <c r="T503" s="26">
        <v>3.5</v>
      </c>
      <c r="U503" s="26">
        <v>4</v>
      </c>
      <c r="V503" s="26">
        <v>-2.4400000000000004</v>
      </c>
      <c r="W503" s="26">
        <v>-1.9400000000000004</v>
      </c>
      <c r="X503" s="26">
        <v>-2.1900000000000004</v>
      </c>
      <c r="Y503" s="74" t="s">
        <v>685</v>
      </c>
    </row>
    <row r="504" spans="1:25" x14ac:dyDescent="0.25">
      <c r="A504" s="20" t="s">
        <v>211</v>
      </c>
      <c r="B504" s="15">
        <v>38.717777777777776</v>
      </c>
      <c r="C504" s="15">
        <v>79.425277777777779</v>
      </c>
      <c r="D504" s="23">
        <v>330</v>
      </c>
      <c r="E504" s="2" t="s">
        <v>723</v>
      </c>
      <c r="F504" s="2" t="s">
        <v>817</v>
      </c>
      <c r="G504" s="2" t="s">
        <v>747</v>
      </c>
      <c r="H504" s="47" t="s">
        <v>254</v>
      </c>
      <c r="I504" s="55" t="s">
        <v>751</v>
      </c>
      <c r="J504" s="21" t="s">
        <v>751</v>
      </c>
      <c r="K504" s="21" t="s">
        <v>751</v>
      </c>
      <c r="L504" s="21" t="s">
        <v>751</v>
      </c>
      <c r="M504" s="22">
        <v>134.80000000000001</v>
      </c>
      <c r="N504" s="23">
        <v>2</v>
      </c>
      <c r="O504" s="23" t="s">
        <v>5</v>
      </c>
      <c r="P504" s="24">
        <v>5.21</v>
      </c>
      <c r="Q504" s="18">
        <v>134.80000000000001</v>
      </c>
      <c r="R504" s="25">
        <v>119.39200000000001</v>
      </c>
      <c r="S504" s="25">
        <v>149.24</v>
      </c>
      <c r="T504" s="26">
        <v>4.5920000000000005</v>
      </c>
      <c r="U504" s="26">
        <v>5.74</v>
      </c>
      <c r="V504" s="18">
        <v>-0.61799999999999944</v>
      </c>
      <c r="W504" s="26">
        <v>0.53000000000000025</v>
      </c>
      <c r="X504" s="26">
        <v>-4.3999999999999595E-2</v>
      </c>
      <c r="Y504" s="74" t="s">
        <v>685</v>
      </c>
    </row>
    <row r="505" spans="1:25" x14ac:dyDescent="0.25">
      <c r="A505" s="20" t="s">
        <v>214</v>
      </c>
      <c r="B505" s="15">
        <v>38.717777777777776</v>
      </c>
      <c r="C505" s="15">
        <v>-79.425277777777794</v>
      </c>
      <c r="D505" s="23">
        <v>330</v>
      </c>
      <c r="E505" s="2" t="s">
        <v>723</v>
      </c>
      <c r="F505" s="2" t="s">
        <v>810</v>
      </c>
      <c r="G505" s="2" t="s">
        <v>747</v>
      </c>
      <c r="H505" s="47" t="s">
        <v>255</v>
      </c>
      <c r="I505" s="22">
        <v>-101.6</v>
      </c>
      <c r="J505" s="23">
        <v>3</v>
      </c>
      <c r="K505" s="22" t="s">
        <v>4</v>
      </c>
      <c r="L505" s="22">
        <v>0</v>
      </c>
      <c r="M505" s="55" t="s">
        <v>751</v>
      </c>
      <c r="N505" s="21" t="s">
        <v>751</v>
      </c>
      <c r="O505" s="21" t="s">
        <v>751</v>
      </c>
      <c r="P505" s="24">
        <v>5.21</v>
      </c>
      <c r="Q505" s="18">
        <v>-101.6</v>
      </c>
      <c r="R505" s="35">
        <v>100</v>
      </c>
      <c r="S505" s="35">
        <v>117</v>
      </c>
      <c r="T505" s="26">
        <v>3.8</v>
      </c>
      <c r="U505" s="26">
        <v>4.5</v>
      </c>
      <c r="V505" s="18">
        <v>-1.4100000000000001</v>
      </c>
      <c r="W505" s="26">
        <v>-0.71</v>
      </c>
      <c r="X505" s="26">
        <v>-1.06</v>
      </c>
      <c r="Y505" s="74" t="s">
        <v>685</v>
      </c>
    </row>
    <row r="506" spans="1:25" x14ac:dyDescent="0.25">
      <c r="A506" s="20" t="s">
        <v>216</v>
      </c>
      <c r="B506" s="15">
        <v>38.717777777777776</v>
      </c>
      <c r="C506" s="15">
        <v>-79.425277777777794</v>
      </c>
      <c r="D506" s="23">
        <v>330</v>
      </c>
      <c r="E506" s="2" t="s">
        <v>723</v>
      </c>
      <c r="F506" s="2" t="s">
        <v>818</v>
      </c>
      <c r="G506" s="2" t="s">
        <v>747</v>
      </c>
      <c r="H506" s="47" t="s">
        <v>255</v>
      </c>
      <c r="I506" s="22">
        <v>-94.4</v>
      </c>
      <c r="J506" s="23">
        <v>10</v>
      </c>
      <c r="K506" s="22" t="s">
        <v>5</v>
      </c>
      <c r="L506" s="22">
        <v>0</v>
      </c>
      <c r="M506" s="55" t="s">
        <v>751</v>
      </c>
      <c r="N506" s="21" t="s">
        <v>751</v>
      </c>
      <c r="O506" s="21" t="s">
        <v>751</v>
      </c>
      <c r="P506" s="24">
        <v>5.21</v>
      </c>
      <c r="Q506" s="18">
        <v>-94.4</v>
      </c>
      <c r="R506" s="35">
        <v>70</v>
      </c>
      <c r="S506" s="35">
        <v>78</v>
      </c>
      <c r="T506" s="26">
        <v>2.7</v>
      </c>
      <c r="U506" s="26">
        <v>3</v>
      </c>
      <c r="V506" s="18">
        <v>-2.5099999999999998</v>
      </c>
      <c r="W506" s="26">
        <v>-2.21</v>
      </c>
      <c r="X506" s="26">
        <v>-2.36</v>
      </c>
      <c r="Y506" s="74" t="s">
        <v>685</v>
      </c>
    </row>
    <row r="507" spans="1:25" x14ac:dyDescent="0.25">
      <c r="A507" s="20" t="s">
        <v>215</v>
      </c>
      <c r="B507" s="15">
        <v>38.645833333333336</v>
      </c>
      <c r="C507" s="15">
        <v>-79.493611111111093</v>
      </c>
      <c r="D507" s="23">
        <v>331</v>
      </c>
      <c r="E507" s="2" t="s">
        <v>723</v>
      </c>
      <c r="F507" s="2" t="s">
        <v>814</v>
      </c>
      <c r="G507" s="2" t="s">
        <v>746</v>
      </c>
      <c r="H507" s="47" t="s">
        <v>255</v>
      </c>
      <c r="I507" s="22">
        <v>-108.4</v>
      </c>
      <c r="J507" s="23">
        <v>14</v>
      </c>
      <c r="K507" s="22" t="s">
        <v>34</v>
      </c>
      <c r="L507" s="22">
        <v>0</v>
      </c>
      <c r="M507" s="55" t="s">
        <v>751</v>
      </c>
      <c r="N507" s="21" t="s">
        <v>751</v>
      </c>
      <c r="O507" s="21" t="s">
        <v>751</v>
      </c>
      <c r="P507" s="24">
        <v>5.2</v>
      </c>
      <c r="Q507" s="18">
        <v>-108.4</v>
      </c>
      <c r="R507" s="35">
        <v>137</v>
      </c>
      <c r="S507" s="35">
        <v>165</v>
      </c>
      <c r="T507" s="26">
        <v>5.3</v>
      </c>
      <c r="U507" s="26">
        <v>6.3</v>
      </c>
      <c r="V507" s="18">
        <v>9.9999999999999645E-2</v>
      </c>
      <c r="W507" s="26">
        <v>1.0999999999999996</v>
      </c>
      <c r="X507" s="26">
        <v>0.59999999999999964</v>
      </c>
      <c r="Y507" s="74" t="s">
        <v>685</v>
      </c>
    </row>
    <row r="508" spans="1:25" x14ac:dyDescent="0.25">
      <c r="A508" s="20" t="s">
        <v>212</v>
      </c>
      <c r="B508" s="14">
        <v>38.774444444444441</v>
      </c>
      <c r="C508" s="14">
        <v>-79.37777777777778</v>
      </c>
      <c r="D508" s="43">
        <v>333</v>
      </c>
      <c r="E508" s="2" t="s">
        <v>723</v>
      </c>
      <c r="F508" s="2" t="s">
        <v>817</v>
      </c>
      <c r="G508" s="2" t="s">
        <v>747</v>
      </c>
      <c r="H508" s="47" t="s">
        <v>254</v>
      </c>
      <c r="I508" s="55" t="s">
        <v>751</v>
      </c>
      <c r="J508" s="21" t="s">
        <v>751</v>
      </c>
      <c r="K508" s="21" t="s">
        <v>751</v>
      </c>
      <c r="L508" s="21" t="s">
        <v>751</v>
      </c>
      <c r="M508" s="22" t="s">
        <v>213</v>
      </c>
      <c r="N508" s="23">
        <v>5</v>
      </c>
      <c r="O508" s="23" t="s">
        <v>4</v>
      </c>
      <c r="P508" s="24">
        <v>5.21</v>
      </c>
      <c r="Q508" s="18">
        <v>160.5</v>
      </c>
      <c r="R508" s="25">
        <v>146.12</v>
      </c>
      <c r="S508" s="25">
        <v>182.65</v>
      </c>
      <c r="T508" s="26">
        <v>5.62</v>
      </c>
      <c r="U508" s="26">
        <v>7.0250000000000004</v>
      </c>
      <c r="V508" s="18">
        <v>0.41000000000000014</v>
      </c>
      <c r="W508" s="26">
        <v>1.8150000000000004</v>
      </c>
      <c r="X508" s="26">
        <v>1.1125000000000003</v>
      </c>
      <c r="Y508" s="74" t="s">
        <v>685</v>
      </c>
    </row>
    <row r="509" spans="1:25" x14ac:dyDescent="0.25">
      <c r="A509" s="20" t="s">
        <v>217</v>
      </c>
      <c r="B509" s="14">
        <v>38.793333333333337</v>
      </c>
      <c r="C509" s="14">
        <v>-79.377222222222215</v>
      </c>
      <c r="D509" s="43">
        <v>334</v>
      </c>
      <c r="E509" s="2" t="s">
        <v>724</v>
      </c>
      <c r="F509" s="2" t="s">
        <v>817</v>
      </c>
      <c r="G509" s="2" t="s">
        <v>747</v>
      </c>
      <c r="H509" s="47" t="s">
        <v>254</v>
      </c>
      <c r="I509" s="55" t="s">
        <v>751</v>
      </c>
      <c r="J509" s="21" t="s">
        <v>751</v>
      </c>
      <c r="K509" s="21" t="s">
        <v>751</v>
      </c>
      <c r="L509" s="21" t="s">
        <v>751</v>
      </c>
      <c r="M509" s="22" t="s">
        <v>218</v>
      </c>
      <c r="N509" s="23">
        <v>2</v>
      </c>
      <c r="O509" s="23" t="s">
        <v>5</v>
      </c>
      <c r="P509" s="24">
        <v>5.3</v>
      </c>
      <c r="Q509" s="18">
        <v>123.5</v>
      </c>
      <c r="R509" s="25">
        <v>107.63999999999999</v>
      </c>
      <c r="S509" s="25">
        <v>134.54999999999998</v>
      </c>
      <c r="T509" s="26">
        <v>4.1399999999999997</v>
      </c>
      <c r="U509" s="26">
        <v>5.1749999999999998</v>
      </c>
      <c r="V509" s="18">
        <v>-1.1600000000000001</v>
      </c>
      <c r="W509" s="26">
        <v>-0.125</v>
      </c>
      <c r="X509" s="26">
        <v>-0.64250000000000007</v>
      </c>
      <c r="Y509" s="74" t="s">
        <v>685</v>
      </c>
    </row>
    <row r="510" spans="1:25" x14ac:dyDescent="0.25">
      <c r="A510" s="20" t="s">
        <v>230</v>
      </c>
      <c r="B510" s="14">
        <v>38.773611111111109</v>
      </c>
      <c r="C510" s="14">
        <v>-79.388333333333335</v>
      </c>
      <c r="D510" s="43">
        <v>335</v>
      </c>
      <c r="E510" s="2" t="s">
        <v>724</v>
      </c>
      <c r="F510" s="2" t="s">
        <v>818</v>
      </c>
      <c r="G510" s="2" t="s">
        <v>747</v>
      </c>
      <c r="H510" s="47" t="s">
        <v>254</v>
      </c>
      <c r="I510" s="55" t="s">
        <v>751</v>
      </c>
      <c r="J510" s="21" t="s">
        <v>751</v>
      </c>
      <c r="K510" s="21" t="s">
        <v>751</v>
      </c>
      <c r="L510" s="21" t="s">
        <v>751</v>
      </c>
      <c r="M510" s="22">
        <v>123.7</v>
      </c>
      <c r="N510" s="23">
        <v>4</v>
      </c>
      <c r="O510" s="23" t="s">
        <v>3</v>
      </c>
      <c r="P510" s="24">
        <v>5.31</v>
      </c>
      <c r="Q510" s="18">
        <v>123.7</v>
      </c>
      <c r="R510" s="25">
        <v>107.84799999999998</v>
      </c>
      <c r="S510" s="25">
        <v>134.81</v>
      </c>
      <c r="T510" s="26">
        <v>4.1479999999999997</v>
      </c>
      <c r="U510" s="26">
        <v>5.1850000000000005</v>
      </c>
      <c r="V510" s="18">
        <v>-1.1619999999999999</v>
      </c>
      <c r="W510" s="26">
        <v>-0.12499999999999911</v>
      </c>
      <c r="X510" s="26">
        <v>-0.64349999999999952</v>
      </c>
      <c r="Y510" s="74" t="s">
        <v>685</v>
      </c>
    </row>
    <row r="511" spans="1:25" x14ac:dyDescent="0.25">
      <c r="A511" s="20" t="s">
        <v>228</v>
      </c>
      <c r="B511" s="14">
        <v>38.773611111111109</v>
      </c>
      <c r="C511" s="14">
        <v>-79.388333333333335</v>
      </c>
      <c r="D511" s="43">
        <v>335</v>
      </c>
      <c r="E511" s="2" t="s">
        <v>724</v>
      </c>
      <c r="F511" s="2" t="s">
        <v>811</v>
      </c>
      <c r="G511" s="2" t="s">
        <v>747</v>
      </c>
      <c r="H511" s="47" t="s">
        <v>254</v>
      </c>
      <c r="I511" s="55" t="s">
        <v>751</v>
      </c>
      <c r="J511" s="21" t="s">
        <v>751</v>
      </c>
      <c r="K511" s="21" t="s">
        <v>751</v>
      </c>
      <c r="L511" s="21" t="s">
        <v>751</v>
      </c>
      <c r="M511" s="22" t="s">
        <v>229</v>
      </c>
      <c r="N511" s="23">
        <v>2</v>
      </c>
      <c r="O511" s="23" t="s">
        <v>5</v>
      </c>
      <c r="P511" s="24">
        <v>5.31</v>
      </c>
      <c r="Q511" s="18">
        <v>129</v>
      </c>
      <c r="R511" s="25">
        <v>113.36000000000001</v>
      </c>
      <c r="S511" s="25">
        <v>141.70000000000002</v>
      </c>
      <c r="T511" s="26">
        <v>4.3600000000000003</v>
      </c>
      <c r="U511" s="26">
        <v>5.45</v>
      </c>
      <c r="V511" s="18">
        <v>-0.94999999999999929</v>
      </c>
      <c r="W511" s="26">
        <v>0.14000000000000057</v>
      </c>
      <c r="X511" s="26">
        <v>-0.40499999999999936</v>
      </c>
      <c r="Y511" s="74" t="s">
        <v>685</v>
      </c>
    </row>
    <row r="512" spans="1:25" x14ac:dyDescent="0.25">
      <c r="A512" s="20" t="s">
        <v>226</v>
      </c>
      <c r="B512" s="14">
        <v>38.773611111111109</v>
      </c>
      <c r="C512" s="14">
        <v>-79.388333333333335</v>
      </c>
      <c r="D512" s="43">
        <v>335</v>
      </c>
      <c r="E512" s="2" t="s">
        <v>724</v>
      </c>
      <c r="F512" s="2" t="s">
        <v>814</v>
      </c>
      <c r="G512" s="2" t="s">
        <v>747</v>
      </c>
      <c r="H512" s="47" t="s">
        <v>254</v>
      </c>
      <c r="I512" s="55" t="s">
        <v>751</v>
      </c>
      <c r="J512" s="21" t="s">
        <v>751</v>
      </c>
      <c r="K512" s="21" t="s">
        <v>751</v>
      </c>
      <c r="L512" s="21" t="s">
        <v>751</v>
      </c>
      <c r="M512" s="22" t="s">
        <v>227</v>
      </c>
      <c r="N512" s="23">
        <v>2</v>
      </c>
      <c r="O512" s="23" t="s">
        <v>5</v>
      </c>
      <c r="P512" s="24">
        <v>5.31</v>
      </c>
      <c r="Q512" s="18">
        <v>109.1</v>
      </c>
      <c r="R512" s="25">
        <v>92.663999999999987</v>
      </c>
      <c r="S512" s="25">
        <v>115.83</v>
      </c>
      <c r="T512" s="26">
        <v>3.5639999999999996</v>
      </c>
      <c r="U512" s="26">
        <v>4.4550000000000001</v>
      </c>
      <c r="V512" s="18">
        <v>-1.746</v>
      </c>
      <c r="W512" s="26">
        <v>-0.85499999999999954</v>
      </c>
      <c r="X512" s="26">
        <v>-1.3004999999999998</v>
      </c>
      <c r="Y512" s="74" t="s">
        <v>685</v>
      </c>
    </row>
    <row r="513" spans="1:87" x14ac:dyDescent="0.25">
      <c r="A513" s="20" t="s">
        <v>234</v>
      </c>
      <c r="B513" s="14">
        <v>38.767222222222223</v>
      </c>
      <c r="C513" s="14">
        <v>-79.398055555555558</v>
      </c>
      <c r="D513" s="43">
        <v>336</v>
      </c>
      <c r="E513" s="2" t="s">
        <v>724</v>
      </c>
      <c r="F513" s="2" t="s">
        <v>809</v>
      </c>
      <c r="G513" s="2" t="s">
        <v>747</v>
      </c>
      <c r="H513" s="47" t="s">
        <v>254</v>
      </c>
      <c r="I513" s="55" t="s">
        <v>751</v>
      </c>
      <c r="J513" s="21" t="s">
        <v>751</v>
      </c>
      <c r="K513" s="21" t="s">
        <v>751</v>
      </c>
      <c r="L513" s="21" t="s">
        <v>751</v>
      </c>
      <c r="M513" s="22" t="s">
        <v>235</v>
      </c>
      <c r="N513" s="23">
        <v>4</v>
      </c>
      <c r="O513" s="23" t="s">
        <v>5</v>
      </c>
      <c r="P513" s="24">
        <v>5.31</v>
      </c>
      <c r="Q513" s="18">
        <v>115.8</v>
      </c>
      <c r="R513" s="25">
        <v>99.631999999999991</v>
      </c>
      <c r="S513" s="25">
        <v>124.54</v>
      </c>
      <c r="T513" s="26">
        <v>3.8319999999999999</v>
      </c>
      <c r="U513" s="26">
        <v>4.79</v>
      </c>
      <c r="V513" s="18">
        <v>-1.4779999999999998</v>
      </c>
      <c r="W513" s="26">
        <v>-0.51999999999999957</v>
      </c>
      <c r="X513" s="26">
        <v>-0.99899999999999967</v>
      </c>
      <c r="Y513" s="74" t="s">
        <v>685</v>
      </c>
    </row>
    <row r="514" spans="1:87" x14ac:dyDescent="0.25">
      <c r="A514" s="20" t="s">
        <v>219</v>
      </c>
      <c r="B514" s="14">
        <v>38.767222222222223</v>
      </c>
      <c r="C514" s="14">
        <v>-79.398055555555558</v>
      </c>
      <c r="D514" s="43">
        <v>336</v>
      </c>
      <c r="E514" s="2" t="s">
        <v>724</v>
      </c>
      <c r="F514" s="2" t="s">
        <v>817</v>
      </c>
      <c r="G514" s="2" t="s">
        <v>747</v>
      </c>
      <c r="H514" s="47" t="s">
        <v>254</v>
      </c>
      <c r="I514" s="55" t="s">
        <v>751</v>
      </c>
      <c r="J514" s="21" t="s">
        <v>751</v>
      </c>
      <c r="K514" s="21" t="s">
        <v>751</v>
      </c>
      <c r="L514" s="21" t="s">
        <v>751</v>
      </c>
      <c r="M514" s="22" t="s">
        <v>220</v>
      </c>
      <c r="N514" s="23">
        <v>7</v>
      </c>
      <c r="O514" s="23" t="s">
        <v>34</v>
      </c>
      <c r="P514" s="24">
        <v>5.31</v>
      </c>
      <c r="Q514" s="18">
        <v>128.6</v>
      </c>
      <c r="R514" s="25">
        <v>112.94399999999999</v>
      </c>
      <c r="S514" s="25">
        <v>141.18</v>
      </c>
      <c r="T514" s="26">
        <v>4.3439999999999994</v>
      </c>
      <c r="U514" s="26">
        <v>5.43</v>
      </c>
      <c r="V514" s="18">
        <v>-0.96600000000000019</v>
      </c>
      <c r="W514" s="26">
        <v>0.12000000000000011</v>
      </c>
      <c r="X514" s="26">
        <v>-0.42300000000000004</v>
      </c>
      <c r="Y514" s="74" t="s">
        <v>685</v>
      </c>
    </row>
    <row r="515" spans="1:87" ht="15.95" customHeight="1" x14ac:dyDescent="0.25">
      <c r="A515" s="20" t="s">
        <v>221</v>
      </c>
      <c r="B515" s="14">
        <v>38.768611111111113</v>
      </c>
      <c r="C515" s="14">
        <v>-79.396944444444443</v>
      </c>
      <c r="D515" s="43">
        <v>337</v>
      </c>
      <c r="E515" s="2" t="s">
        <v>724</v>
      </c>
      <c r="F515" s="2" t="s">
        <v>817</v>
      </c>
      <c r="G515" s="2" t="s">
        <v>747</v>
      </c>
      <c r="H515" s="47" t="s">
        <v>254</v>
      </c>
      <c r="I515" s="55" t="s">
        <v>751</v>
      </c>
      <c r="J515" s="21" t="s">
        <v>751</v>
      </c>
      <c r="K515" s="21" t="s">
        <v>751</v>
      </c>
      <c r="L515" s="21" t="s">
        <v>751</v>
      </c>
      <c r="M515" s="22" t="s">
        <v>222</v>
      </c>
      <c r="N515" s="23">
        <v>2</v>
      </c>
      <c r="O515" s="23" t="s">
        <v>3</v>
      </c>
      <c r="P515" s="24">
        <v>5.31</v>
      </c>
      <c r="Q515" s="18">
        <v>120.7</v>
      </c>
      <c r="R515" s="25">
        <v>104.72800000000001</v>
      </c>
      <c r="S515" s="25">
        <v>130.91</v>
      </c>
      <c r="T515" s="26">
        <v>4.0280000000000005</v>
      </c>
      <c r="U515" s="26">
        <v>5.0350000000000001</v>
      </c>
      <c r="V515" s="18">
        <v>-1.2819999999999991</v>
      </c>
      <c r="W515" s="26">
        <v>-0.27499999999999947</v>
      </c>
      <c r="X515" s="26">
        <v>-0.7784999999999993</v>
      </c>
      <c r="Y515" s="74" t="s">
        <v>685</v>
      </c>
    </row>
    <row r="516" spans="1:87" x14ac:dyDescent="0.25">
      <c r="A516" s="20" t="s">
        <v>231</v>
      </c>
      <c r="B516" s="14">
        <v>38.768611111111113</v>
      </c>
      <c r="C516" s="14">
        <v>-79.396944444444443</v>
      </c>
      <c r="D516" s="43">
        <v>337</v>
      </c>
      <c r="E516" s="2" t="s">
        <v>724</v>
      </c>
      <c r="F516" s="2" t="s">
        <v>818</v>
      </c>
      <c r="G516" s="2" t="s">
        <v>747</v>
      </c>
      <c r="H516" s="47" t="s">
        <v>254</v>
      </c>
      <c r="I516" s="55" t="s">
        <v>751</v>
      </c>
      <c r="J516" s="21" t="s">
        <v>751</v>
      </c>
      <c r="K516" s="21" t="s">
        <v>751</v>
      </c>
      <c r="L516" s="21" t="s">
        <v>751</v>
      </c>
      <c r="M516" s="22" t="s">
        <v>232</v>
      </c>
      <c r="N516" s="23">
        <v>2</v>
      </c>
      <c r="O516" s="23" t="s">
        <v>4</v>
      </c>
      <c r="P516" s="24">
        <v>5.31</v>
      </c>
      <c r="Q516" s="18">
        <v>138.1</v>
      </c>
      <c r="R516" s="25">
        <v>122.82400000000001</v>
      </c>
      <c r="S516" s="25">
        <v>153.52999999999997</v>
      </c>
      <c r="T516" s="26">
        <v>4.7240000000000002</v>
      </c>
      <c r="U516" s="26">
        <v>5.9049999999999994</v>
      </c>
      <c r="V516" s="18">
        <v>-0.58599999999999941</v>
      </c>
      <c r="W516" s="26">
        <v>0.59499999999999975</v>
      </c>
      <c r="X516" s="26">
        <v>4.5000000000001705E-3</v>
      </c>
      <c r="Y516" s="74" t="s">
        <v>685</v>
      </c>
    </row>
    <row r="517" spans="1:87" x14ac:dyDescent="0.25">
      <c r="A517" s="20" t="s">
        <v>223</v>
      </c>
      <c r="B517" s="14">
        <v>38.770555555555553</v>
      </c>
      <c r="C517" s="14">
        <v>-79.395833333333329</v>
      </c>
      <c r="D517" s="43">
        <v>338</v>
      </c>
      <c r="E517" s="2" t="s">
        <v>724</v>
      </c>
      <c r="F517" s="2" t="s">
        <v>817</v>
      </c>
      <c r="G517" s="2" t="s">
        <v>747</v>
      </c>
      <c r="H517" s="47" t="s">
        <v>254</v>
      </c>
      <c r="I517" s="55" t="s">
        <v>751</v>
      </c>
      <c r="J517" s="21" t="s">
        <v>751</v>
      </c>
      <c r="K517" s="21" t="s">
        <v>751</v>
      </c>
      <c r="L517" s="21" t="s">
        <v>751</v>
      </c>
      <c r="M517" s="22" t="s">
        <v>224</v>
      </c>
      <c r="N517" s="23">
        <v>3</v>
      </c>
      <c r="O517" s="23" t="s">
        <v>4</v>
      </c>
      <c r="P517" s="24">
        <v>5.31</v>
      </c>
      <c r="Q517" s="18">
        <v>135.1</v>
      </c>
      <c r="R517" s="25">
        <v>119.70400000000001</v>
      </c>
      <c r="S517" s="25">
        <v>149.63</v>
      </c>
      <c r="T517" s="26">
        <v>4.6040000000000001</v>
      </c>
      <c r="U517" s="26">
        <v>5.7549999999999999</v>
      </c>
      <c r="V517" s="18">
        <v>-0.70599999999999952</v>
      </c>
      <c r="W517" s="26">
        <v>0.44500000000000028</v>
      </c>
      <c r="X517" s="26">
        <v>-0.13049999999999962</v>
      </c>
      <c r="Y517" s="74" t="s">
        <v>685</v>
      </c>
    </row>
    <row r="518" spans="1:87" x14ac:dyDescent="0.25">
      <c r="A518" s="20" t="s">
        <v>225</v>
      </c>
      <c r="B518" s="14">
        <v>38.768888888888888</v>
      </c>
      <c r="C518" s="14">
        <v>-79.396666666666661</v>
      </c>
      <c r="D518" s="43">
        <v>339</v>
      </c>
      <c r="E518" s="2" t="s">
        <v>724</v>
      </c>
      <c r="F518" s="2" t="s">
        <v>817</v>
      </c>
      <c r="G518" s="2" t="s">
        <v>747</v>
      </c>
      <c r="H518" s="47" t="s">
        <v>254</v>
      </c>
      <c r="I518" s="55" t="s">
        <v>751</v>
      </c>
      <c r="J518" s="21" t="s">
        <v>751</v>
      </c>
      <c r="K518" s="21" t="s">
        <v>751</v>
      </c>
      <c r="L518" s="21" t="s">
        <v>751</v>
      </c>
      <c r="M518" s="22">
        <v>137.9</v>
      </c>
      <c r="N518" s="23">
        <v>3</v>
      </c>
      <c r="O518" s="23" t="s">
        <v>4</v>
      </c>
      <c r="P518" s="24">
        <v>5.31</v>
      </c>
      <c r="Q518" s="18">
        <v>137.9</v>
      </c>
      <c r="R518" s="25">
        <v>122.616</v>
      </c>
      <c r="S518" s="25">
        <v>153.27000000000001</v>
      </c>
      <c r="T518" s="26">
        <v>4.7160000000000002</v>
      </c>
      <c r="U518" s="26">
        <v>5.8950000000000005</v>
      </c>
      <c r="V518" s="18">
        <v>-0.59399999999999942</v>
      </c>
      <c r="W518" s="26">
        <v>0.58500000000000085</v>
      </c>
      <c r="X518" s="26">
        <v>-4.4999999999992824E-3</v>
      </c>
      <c r="Y518" s="74" t="s">
        <v>685</v>
      </c>
    </row>
    <row r="519" spans="1:87" ht="18" customHeight="1" x14ac:dyDescent="0.25">
      <c r="A519" s="20" t="s">
        <v>233</v>
      </c>
      <c r="B519" s="14">
        <v>38.768888888888888</v>
      </c>
      <c r="C519" s="14">
        <v>-79.396666666666661</v>
      </c>
      <c r="D519" s="43">
        <v>339</v>
      </c>
      <c r="E519" s="2" t="s">
        <v>724</v>
      </c>
      <c r="F519" s="2" t="s">
        <v>809</v>
      </c>
      <c r="G519" s="2" t="s">
        <v>747</v>
      </c>
      <c r="H519" s="47" t="s">
        <v>254</v>
      </c>
      <c r="I519" s="55" t="s">
        <v>751</v>
      </c>
      <c r="J519" s="21" t="s">
        <v>751</v>
      </c>
      <c r="K519" s="21" t="s">
        <v>751</v>
      </c>
      <c r="L519" s="21" t="s">
        <v>751</v>
      </c>
      <c r="M519" s="22">
        <v>132.9</v>
      </c>
      <c r="N519" s="23">
        <v>5</v>
      </c>
      <c r="O519" s="23" t="s">
        <v>4</v>
      </c>
      <c r="P519" s="24">
        <v>5.31</v>
      </c>
      <c r="Q519" s="18">
        <v>132.9</v>
      </c>
      <c r="R519" s="25">
        <v>117.416</v>
      </c>
      <c r="S519" s="25">
        <v>146.77000000000001</v>
      </c>
      <c r="T519" s="26">
        <v>4.516</v>
      </c>
      <c r="U519" s="26">
        <v>5.6450000000000005</v>
      </c>
      <c r="V519" s="18">
        <v>-0.79399999999999959</v>
      </c>
      <c r="W519" s="26">
        <v>0.33500000000000085</v>
      </c>
      <c r="X519" s="26">
        <v>-0.22949999999999937</v>
      </c>
      <c r="Y519" s="74" t="s">
        <v>685</v>
      </c>
    </row>
    <row r="520" spans="1:87" s="1" customFormat="1" x14ac:dyDescent="0.25">
      <c r="A520" s="16"/>
      <c r="B520" s="30"/>
      <c r="C520" s="30"/>
      <c r="D520" s="32"/>
      <c r="E520" s="2"/>
      <c r="F520" s="2"/>
      <c r="G520" s="2"/>
      <c r="H520" s="19"/>
      <c r="I520" s="54"/>
      <c r="J520" s="40"/>
      <c r="K520" s="40"/>
      <c r="L520" s="40"/>
      <c r="M520" s="18"/>
      <c r="N520" s="32"/>
      <c r="O520" s="19"/>
      <c r="P520" s="68"/>
      <c r="Q520" s="18"/>
      <c r="R520" s="32"/>
      <c r="S520" s="32"/>
      <c r="T520" s="18"/>
      <c r="U520" s="18"/>
      <c r="V520" s="18"/>
      <c r="W520" s="18"/>
      <c r="X520" s="18"/>
      <c r="Y520" s="52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</row>
    <row r="521" spans="1:87" s="8" customFormat="1" ht="17.100000000000001" customHeight="1" x14ac:dyDescent="0.25">
      <c r="A521" s="51" t="s">
        <v>742</v>
      </c>
      <c r="D521" s="42"/>
      <c r="E521" s="46"/>
      <c r="F521" s="46"/>
      <c r="G521" s="46"/>
      <c r="H521" s="9"/>
      <c r="I521" s="123"/>
      <c r="J521" s="124"/>
      <c r="K521" s="13"/>
      <c r="L521" s="13"/>
      <c r="M521" s="123"/>
      <c r="N521" s="124"/>
      <c r="O521" s="13"/>
      <c r="P521" s="12"/>
      <c r="R521" s="13"/>
      <c r="S521" s="13"/>
      <c r="T521" s="13"/>
      <c r="U521" s="13"/>
      <c r="V521" s="13"/>
      <c r="W521" s="13"/>
      <c r="X521" s="13"/>
    </row>
    <row r="522" spans="1:87" x14ac:dyDescent="0.25">
      <c r="A522" s="20" t="s">
        <v>71</v>
      </c>
      <c r="B522" s="14">
        <v>38.451944444444443</v>
      </c>
      <c r="C522" s="14">
        <v>-79.16</v>
      </c>
      <c r="D522" s="43">
        <v>361</v>
      </c>
      <c r="E522" s="2" t="s">
        <v>707</v>
      </c>
      <c r="F522" s="2" t="s">
        <v>818</v>
      </c>
      <c r="G522" s="2" t="s">
        <v>746</v>
      </c>
      <c r="H522" s="47" t="s">
        <v>254</v>
      </c>
      <c r="I522" s="55" t="s">
        <v>751</v>
      </c>
      <c r="J522" s="21" t="s">
        <v>751</v>
      </c>
      <c r="K522" s="21" t="s">
        <v>751</v>
      </c>
      <c r="L522" s="21" t="s">
        <v>751</v>
      </c>
      <c r="M522" s="22" t="s">
        <v>72</v>
      </c>
      <c r="N522" s="23">
        <v>5</v>
      </c>
      <c r="O522" s="23" t="s">
        <v>5</v>
      </c>
      <c r="P522" s="24">
        <v>0.8</v>
      </c>
      <c r="Q522" s="18">
        <v>90.4</v>
      </c>
      <c r="R522" s="25">
        <v>73.216000000000008</v>
      </c>
      <c r="S522" s="25">
        <v>91.52000000000001</v>
      </c>
      <c r="T522" s="26">
        <v>2.8160000000000003</v>
      </c>
      <c r="U522" s="26">
        <v>3.5200000000000005</v>
      </c>
      <c r="V522" s="26">
        <v>2.016</v>
      </c>
      <c r="W522" s="26">
        <v>2.7200000000000006</v>
      </c>
      <c r="X522" s="26">
        <v>2.3680000000000003</v>
      </c>
      <c r="Y522" s="74" t="s">
        <v>685</v>
      </c>
    </row>
    <row r="523" spans="1:87" x14ac:dyDescent="0.25">
      <c r="A523" s="20" t="s">
        <v>87</v>
      </c>
      <c r="B523" s="14">
        <v>38.448055555555555</v>
      </c>
      <c r="C523" s="14">
        <v>-79.316666666666663</v>
      </c>
      <c r="D523" s="43">
        <v>360</v>
      </c>
      <c r="E523" s="2" t="s">
        <v>709</v>
      </c>
      <c r="F523" s="2" t="s">
        <v>814</v>
      </c>
      <c r="G523" s="2" t="s">
        <v>746</v>
      </c>
      <c r="H523" s="47" t="s">
        <v>255</v>
      </c>
      <c r="I523" s="22">
        <v>-136.5</v>
      </c>
      <c r="J523" s="23">
        <v>11</v>
      </c>
      <c r="K523" s="22" t="s">
        <v>5</v>
      </c>
      <c r="L523" s="22">
        <v>0</v>
      </c>
      <c r="M523" s="55" t="s">
        <v>751</v>
      </c>
      <c r="N523" s="21" t="s">
        <v>751</v>
      </c>
      <c r="O523" s="21" t="s">
        <v>751</v>
      </c>
      <c r="P523" s="24">
        <v>2.21</v>
      </c>
      <c r="Q523" s="18">
        <v>-127.7</v>
      </c>
      <c r="R523" s="35">
        <v>276</v>
      </c>
      <c r="S523" s="35">
        <v>276</v>
      </c>
      <c r="T523" s="26">
        <v>10.6</v>
      </c>
      <c r="U523" s="26">
        <v>10.6</v>
      </c>
      <c r="V523" s="26">
        <v>8.39</v>
      </c>
      <c r="W523" s="26">
        <v>8.39</v>
      </c>
      <c r="X523" s="26">
        <v>8.39</v>
      </c>
      <c r="Y523" s="74" t="s">
        <v>685</v>
      </c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</row>
    <row r="524" spans="1:87" x14ac:dyDescent="0.25">
      <c r="A524" s="20" t="s">
        <v>86</v>
      </c>
      <c r="B524" s="14">
        <v>38.448055555555555</v>
      </c>
      <c r="C524" s="14">
        <v>-79.316666666666663</v>
      </c>
      <c r="D524" s="43">
        <v>360</v>
      </c>
      <c r="E524" s="2" t="s">
        <v>709</v>
      </c>
      <c r="F524" s="2" t="s">
        <v>817</v>
      </c>
      <c r="G524" s="2" t="s">
        <v>746</v>
      </c>
      <c r="H524" s="47" t="s">
        <v>824</v>
      </c>
      <c r="I524" s="22">
        <v>-118.7</v>
      </c>
      <c r="J524" s="23">
        <v>27</v>
      </c>
      <c r="K524" s="22" t="s">
        <v>5</v>
      </c>
      <c r="L524" s="22">
        <v>0</v>
      </c>
      <c r="M524" s="55" t="s">
        <v>827</v>
      </c>
      <c r="N524" s="21">
        <v>2</v>
      </c>
      <c r="O524" s="21" t="s">
        <v>5</v>
      </c>
      <c r="P524" s="24">
        <v>2.21</v>
      </c>
      <c r="Q524" s="18">
        <v>-118.7</v>
      </c>
      <c r="R524" s="35" t="s">
        <v>853</v>
      </c>
      <c r="S524" s="26" t="s">
        <v>691</v>
      </c>
      <c r="T524" s="26" t="s">
        <v>851</v>
      </c>
      <c r="U524" s="26" t="s">
        <v>691</v>
      </c>
      <c r="V524" s="26" t="s">
        <v>854</v>
      </c>
      <c r="W524" s="26" t="s">
        <v>691</v>
      </c>
      <c r="X524" s="26" t="s">
        <v>691</v>
      </c>
      <c r="Y524" s="74" t="s">
        <v>685</v>
      </c>
    </row>
    <row r="525" spans="1:87" x14ac:dyDescent="0.25">
      <c r="A525" s="20" t="s">
        <v>246</v>
      </c>
      <c r="B525" s="14">
        <v>38.631944444444443</v>
      </c>
      <c r="C525" s="14">
        <v>-79.522222222222226</v>
      </c>
      <c r="D525" s="2">
        <v>351</v>
      </c>
      <c r="E525" s="2" t="s">
        <v>709</v>
      </c>
      <c r="F525" s="2" t="s">
        <v>810</v>
      </c>
      <c r="G525" s="2" t="s">
        <v>746</v>
      </c>
      <c r="H525" s="47" t="s">
        <v>254</v>
      </c>
      <c r="I525" s="55" t="s">
        <v>259</v>
      </c>
      <c r="J525" s="21">
        <v>9</v>
      </c>
      <c r="K525" s="21" t="s">
        <v>5</v>
      </c>
      <c r="L525" s="21" t="s">
        <v>751</v>
      </c>
      <c r="M525" s="55" t="s">
        <v>751</v>
      </c>
      <c r="N525" s="21" t="s">
        <v>751</v>
      </c>
      <c r="O525" s="21" t="s">
        <v>751</v>
      </c>
      <c r="P525" s="24">
        <v>2.0699999999999998</v>
      </c>
      <c r="Q525" s="18">
        <v>88.3</v>
      </c>
      <c r="R525" s="25">
        <v>71.031999999999996</v>
      </c>
      <c r="S525" s="25">
        <v>88.79</v>
      </c>
      <c r="T525" s="26">
        <v>2.7319999999999998</v>
      </c>
      <c r="U525" s="26">
        <v>3.415</v>
      </c>
      <c r="V525" s="26">
        <v>0.66199999999999992</v>
      </c>
      <c r="W525" s="26">
        <v>1.3450000000000002</v>
      </c>
      <c r="X525" s="26">
        <v>1.0035000000000001</v>
      </c>
      <c r="Y525" s="74" t="s">
        <v>685</v>
      </c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</row>
    <row r="526" spans="1:87" x14ac:dyDescent="0.25">
      <c r="A526" s="20" t="s">
        <v>247</v>
      </c>
      <c r="B526" s="15">
        <v>38.631944444444443</v>
      </c>
      <c r="C526" s="15">
        <v>-79.522222222222197</v>
      </c>
      <c r="D526" s="43">
        <v>351</v>
      </c>
      <c r="E526" s="2" t="s">
        <v>709</v>
      </c>
      <c r="F526" s="2" t="s">
        <v>819</v>
      </c>
      <c r="G526" s="2" t="s">
        <v>746</v>
      </c>
      <c r="H526" s="47" t="s">
        <v>254</v>
      </c>
      <c r="I526" s="55" t="s">
        <v>260</v>
      </c>
      <c r="J526" s="21">
        <v>8</v>
      </c>
      <c r="K526" s="21" t="s">
        <v>5</v>
      </c>
      <c r="L526" s="21" t="s">
        <v>751</v>
      </c>
      <c r="M526" s="55" t="s">
        <v>751</v>
      </c>
      <c r="N526" s="21" t="s">
        <v>751</v>
      </c>
      <c r="O526" s="21" t="s">
        <v>751</v>
      </c>
      <c r="P526" s="24">
        <v>2.0699999999999998</v>
      </c>
      <c r="Q526" s="18">
        <v>77.8</v>
      </c>
      <c r="R526" s="25">
        <v>60.111999999999995</v>
      </c>
      <c r="S526" s="25">
        <v>75.139999999999986</v>
      </c>
      <c r="T526" s="26">
        <v>2.3119999999999998</v>
      </c>
      <c r="U526" s="26">
        <v>2.8899999999999997</v>
      </c>
      <c r="V526" s="26">
        <v>0.24199999999999999</v>
      </c>
      <c r="W526" s="26">
        <v>0.81999999999999984</v>
      </c>
      <c r="X526" s="26">
        <v>0.53099999999999992</v>
      </c>
      <c r="Y526" s="74" t="s">
        <v>685</v>
      </c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</row>
    <row r="527" spans="1:87" x14ac:dyDescent="0.25">
      <c r="A527" s="20" t="s">
        <v>245</v>
      </c>
      <c r="B527" s="15">
        <v>38.65</v>
      </c>
      <c r="C527" s="15">
        <v>-79.508333333333297</v>
      </c>
      <c r="D527" s="23">
        <v>352</v>
      </c>
      <c r="E527" s="2" t="s">
        <v>709</v>
      </c>
      <c r="F527" s="2" t="s">
        <v>814</v>
      </c>
      <c r="G527" s="2" t="s">
        <v>746</v>
      </c>
      <c r="H527" s="47" t="s">
        <v>254</v>
      </c>
      <c r="I527" s="22" t="s">
        <v>258</v>
      </c>
      <c r="J527" s="23">
        <v>3</v>
      </c>
      <c r="K527" s="74" t="s">
        <v>5</v>
      </c>
      <c r="L527" s="21" t="s">
        <v>751</v>
      </c>
      <c r="M527" s="55" t="s">
        <v>751</v>
      </c>
      <c r="N527" s="21" t="s">
        <v>751</v>
      </c>
      <c r="O527" s="21" t="s">
        <v>751</v>
      </c>
      <c r="P527" s="24">
        <v>2.0699999999999998</v>
      </c>
      <c r="Q527" s="18">
        <v>108.8</v>
      </c>
      <c r="R527" s="25">
        <v>92.352000000000004</v>
      </c>
      <c r="S527" s="25">
        <v>115.43999999999998</v>
      </c>
      <c r="T527" s="26">
        <v>3.552</v>
      </c>
      <c r="U527" s="26">
        <v>4.4399999999999995</v>
      </c>
      <c r="V527" s="26">
        <v>1.4820000000000002</v>
      </c>
      <c r="W527" s="26">
        <v>2.3699999999999997</v>
      </c>
      <c r="X527" s="26">
        <v>1.9259999999999999</v>
      </c>
      <c r="Y527" s="74" t="s">
        <v>685</v>
      </c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</row>
    <row r="528" spans="1:87" x14ac:dyDescent="0.25">
      <c r="A528" s="20" t="s">
        <v>96</v>
      </c>
      <c r="B528" s="14">
        <v>38.49527777777778</v>
      </c>
      <c r="C528" s="14">
        <v>-79.017499999999998</v>
      </c>
      <c r="D528" s="43">
        <v>362</v>
      </c>
      <c r="E528" s="2" t="s">
        <v>710</v>
      </c>
      <c r="F528" s="2" t="s">
        <v>818</v>
      </c>
      <c r="G528" s="2" t="s">
        <v>746</v>
      </c>
      <c r="H528" s="47" t="s">
        <v>254</v>
      </c>
      <c r="I528" s="55" t="s">
        <v>751</v>
      </c>
      <c r="J528" s="21" t="s">
        <v>751</v>
      </c>
      <c r="K528" s="21" t="s">
        <v>751</v>
      </c>
      <c r="L528" s="21" t="s">
        <v>751</v>
      </c>
      <c r="M528" s="22" t="s">
        <v>97</v>
      </c>
      <c r="N528" s="23">
        <v>4</v>
      </c>
      <c r="O528" s="23" t="s">
        <v>5</v>
      </c>
      <c r="P528" s="24">
        <v>3.75</v>
      </c>
      <c r="Q528" s="18">
        <v>186.5</v>
      </c>
      <c r="R528" s="25">
        <v>173.16</v>
      </c>
      <c r="S528" s="25">
        <v>216.45</v>
      </c>
      <c r="T528" s="26">
        <v>6.66</v>
      </c>
      <c r="U528" s="26">
        <v>8.3249999999999993</v>
      </c>
      <c r="V528" s="26">
        <v>2.91</v>
      </c>
      <c r="W528" s="26">
        <v>4.5749999999999993</v>
      </c>
      <c r="X528" s="26">
        <v>3.7424999999999997</v>
      </c>
      <c r="Y528" s="74" t="s">
        <v>685</v>
      </c>
    </row>
    <row r="529" spans="1:87" x14ac:dyDescent="0.25">
      <c r="A529" s="20" t="s">
        <v>248</v>
      </c>
      <c r="B529" s="15">
        <v>38.586111111111109</v>
      </c>
      <c r="C529" s="15">
        <v>-79.548333333333304</v>
      </c>
      <c r="D529" s="23">
        <v>353</v>
      </c>
      <c r="E529" s="2" t="s">
        <v>710</v>
      </c>
      <c r="F529" s="2" t="s">
        <v>814</v>
      </c>
      <c r="G529" s="2" t="s">
        <v>746</v>
      </c>
      <c r="H529" s="47" t="s">
        <v>254</v>
      </c>
      <c r="I529" s="55" t="s">
        <v>751</v>
      </c>
      <c r="J529" s="21" t="s">
        <v>751</v>
      </c>
      <c r="K529" s="21" t="s">
        <v>751</v>
      </c>
      <c r="L529" s="21" t="s">
        <v>751</v>
      </c>
      <c r="M529" s="55">
        <v>100.1</v>
      </c>
      <c r="N529" s="21">
        <v>4</v>
      </c>
      <c r="O529" s="21" t="s">
        <v>5</v>
      </c>
      <c r="P529" s="24">
        <v>3.09</v>
      </c>
      <c r="Q529" s="18">
        <v>100.1</v>
      </c>
      <c r="R529" s="25">
        <v>83.303999999999988</v>
      </c>
      <c r="S529" s="25">
        <v>104.13</v>
      </c>
      <c r="T529" s="26">
        <v>3.2039999999999997</v>
      </c>
      <c r="U529" s="26">
        <v>4.0049999999999999</v>
      </c>
      <c r="V529" s="26">
        <v>0.11399999999999988</v>
      </c>
      <c r="W529" s="26">
        <v>0.91500000000000004</v>
      </c>
      <c r="X529" s="26">
        <v>0.51449999999999996</v>
      </c>
      <c r="Y529" s="74" t="s">
        <v>685</v>
      </c>
    </row>
    <row r="530" spans="1:87" x14ac:dyDescent="0.25">
      <c r="A530" s="20" t="s">
        <v>107</v>
      </c>
      <c r="B530" s="14">
        <v>38.609722222222224</v>
      </c>
      <c r="C530" s="14">
        <v>-79.351111111111109</v>
      </c>
      <c r="D530" s="43">
        <v>357</v>
      </c>
      <c r="E530" s="2" t="s">
        <v>712</v>
      </c>
      <c r="F530" s="2" t="s">
        <v>819</v>
      </c>
      <c r="G530" s="2" t="s">
        <v>747</v>
      </c>
      <c r="H530" s="47" t="s">
        <v>254</v>
      </c>
      <c r="I530" s="55" t="s">
        <v>751</v>
      </c>
      <c r="J530" s="21" t="s">
        <v>751</v>
      </c>
      <c r="K530" s="21" t="s">
        <v>751</v>
      </c>
      <c r="L530" s="21" t="s">
        <v>751</v>
      </c>
      <c r="M530" s="22" t="s">
        <v>108</v>
      </c>
      <c r="N530" s="23">
        <v>2</v>
      </c>
      <c r="O530" s="23" t="s">
        <v>5</v>
      </c>
      <c r="P530" s="24">
        <v>3.4</v>
      </c>
      <c r="Q530" s="18">
        <v>160</v>
      </c>
      <c r="R530" s="25">
        <v>145.6</v>
      </c>
      <c r="S530" s="25">
        <v>182</v>
      </c>
      <c r="T530" s="26">
        <v>5.6</v>
      </c>
      <c r="U530" s="26">
        <v>7</v>
      </c>
      <c r="V530" s="26">
        <v>2.1999999999999997</v>
      </c>
      <c r="W530" s="26">
        <v>3.6</v>
      </c>
      <c r="X530" s="26">
        <v>2.9</v>
      </c>
      <c r="Y530" s="74" t="s">
        <v>685</v>
      </c>
    </row>
    <row r="531" spans="1:87" x14ac:dyDescent="0.25">
      <c r="A531" s="20" t="s">
        <v>109</v>
      </c>
      <c r="B531" s="14">
        <v>38.609722222222224</v>
      </c>
      <c r="C531" s="14">
        <v>-79.351111111111109</v>
      </c>
      <c r="D531" s="43">
        <v>357</v>
      </c>
      <c r="E531" s="2" t="s">
        <v>712</v>
      </c>
      <c r="F531" s="2" t="s">
        <v>814</v>
      </c>
      <c r="G531" s="2" t="s">
        <v>746</v>
      </c>
      <c r="H531" s="47" t="s">
        <v>254</v>
      </c>
      <c r="I531" s="55" t="s">
        <v>751</v>
      </c>
      <c r="J531" s="21" t="s">
        <v>751</v>
      </c>
      <c r="K531" s="21" t="s">
        <v>751</v>
      </c>
      <c r="L531" s="21" t="s">
        <v>751</v>
      </c>
      <c r="M531" s="22">
        <v>204</v>
      </c>
      <c r="N531" s="23">
        <v>4</v>
      </c>
      <c r="O531" s="23" t="s">
        <v>4</v>
      </c>
      <c r="P531" s="24">
        <v>3.4</v>
      </c>
      <c r="Q531" s="18">
        <v>204</v>
      </c>
      <c r="R531" s="25">
        <v>191.36</v>
      </c>
      <c r="S531" s="25">
        <v>239.2</v>
      </c>
      <c r="T531" s="26">
        <v>7.36</v>
      </c>
      <c r="U531" s="26">
        <v>9.1999999999999993</v>
      </c>
      <c r="V531" s="26">
        <v>3.9600000000000004</v>
      </c>
      <c r="W531" s="26">
        <v>5.7999999999999989</v>
      </c>
      <c r="X531" s="26">
        <v>4.88</v>
      </c>
      <c r="Y531" s="74" t="s">
        <v>685</v>
      </c>
    </row>
    <row r="532" spans="1:87" x14ac:dyDescent="0.25">
      <c r="A532" s="20" t="s">
        <v>122</v>
      </c>
      <c r="B532" s="14">
        <v>38.405833333333334</v>
      </c>
      <c r="C532" s="14">
        <v>-79.405000000000001</v>
      </c>
      <c r="D532" s="43">
        <v>359</v>
      </c>
      <c r="E532" s="2" t="s">
        <v>713</v>
      </c>
      <c r="F532" s="2" t="s">
        <v>819</v>
      </c>
      <c r="G532" s="2" t="s">
        <v>747</v>
      </c>
      <c r="H532" s="47" t="s">
        <v>255</v>
      </c>
      <c r="I532" s="22">
        <v>-110.8</v>
      </c>
      <c r="J532" s="23">
        <v>5</v>
      </c>
      <c r="K532" s="22" t="s">
        <v>4</v>
      </c>
      <c r="L532" s="22">
        <v>0</v>
      </c>
      <c r="M532" s="55" t="s">
        <v>751</v>
      </c>
      <c r="N532" s="21" t="s">
        <v>751</v>
      </c>
      <c r="O532" s="21" t="s">
        <v>751</v>
      </c>
      <c r="P532" s="24">
        <v>3.85</v>
      </c>
      <c r="Q532" s="18">
        <v>-110.8</v>
      </c>
      <c r="R532" s="35">
        <v>150</v>
      </c>
      <c r="S532" s="35">
        <v>184</v>
      </c>
      <c r="T532" s="26">
        <v>5.8</v>
      </c>
      <c r="U532" s="26">
        <v>7.1</v>
      </c>
      <c r="V532" s="26">
        <v>1.9499999999999997</v>
      </c>
      <c r="W532" s="26">
        <v>3.2499999999999996</v>
      </c>
      <c r="X532" s="26">
        <v>2.5999999999999996</v>
      </c>
      <c r="Y532" s="74" t="s">
        <v>685</v>
      </c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</row>
    <row r="533" spans="1:87" x14ac:dyDescent="0.25">
      <c r="A533" s="20" t="s">
        <v>112</v>
      </c>
      <c r="B533" s="14">
        <v>38.591666666666669</v>
      </c>
      <c r="C533" s="14">
        <v>-79.397499999999994</v>
      </c>
      <c r="D533" s="43">
        <v>356</v>
      </c>
      <c r="E533" s="2" t="s">
        <v>713</v>
      </c>
      <c r="F533" s="2" t="s">
        <v>817</v>
      </c>
      <c r="G533" s="2" t="s">
        <v>746</v>
      </c>
      <c r="H533" s="47" t="s">
        <v>255</v>
      </c>
      <c r="I533" s="22">
        <v>-121.5</v>
      </c>
      <c r="J533" s="23">
        <v>10</v>
      </c>
      <c r="K533" s="22" t="s">
        <v>5</v>
      </c>
      <c r="L533" s="22">
        <v>0</v>
      </c>
      <c r="M533" s="55" t="s">
        <v>751</v>
      </c>
      <c r="N533" s="21" t="s">
        <v>751</v>
      </c>
      <c r="O533" s="21" t="s">
        <v>751</v>
      </c>
      <c r="P533" s="24">
        <v>3.42</v>
      </c>
      <c r="Q533" s="18">
        <v>-121.5</v>
      </c>
      <c r="R533" s="35">
        <v>218</v>
      </c>
      <c r="S533" s="35">
        <v>218</v>
      </c>
      <c r="T533" s="26">
        <v>8.4</v>
      </c>
      <c r="U533" s="26">
        <v>8.4</v>
      </c>
      <c r="V533" s="26">
        <v>4.9800000000000004</v>
      </c>
      <c r="W533" s="26">
        <v>4.9800000000000004</v>
      </c>
      <c r="X533" s="26">
        <v>4.9800000000000004</v>
      </c>
      <c r="Y533" s="74" t="s">
        <v>685</v>
      </c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</row>
    <row r="534" spans="1:87" x14ac:dyDescent="0.25">
      <c r="A534" s="20" t="s">
        <v>110</v>
      </c>
      <c r="B534" s="14">
        <v>38.591666666666669</v>
      </c>
      <c r="C534" s="14">
        <v>-79.397499999999994</v>
      </c>
      <c r="D534" s="43">
        <v>356</v>
      </c>
      <c r="E534" s="2" t="s">
        <v>713</v>
      </c>
      <c r="F534" s="2" t="s">
        <v>817</v>
      </c>
      <c r="G534" s="2" t="s">
        <v>746</v>
      </c>
      <c r="H534" s="47" t="s">
        <v>254</v>
      </c>
      <c r="I534" s="55" t="s">
        <v>751</v>
      </c>
      <c r="J534" s="21" t="s">
        <v>751</v>
      </c>
      <c r="K534" s="21" t="s">
        <v>751</v>
      </c>
      <c r="L534" s="21" t="s">
        <v>751</v>
      </c>
      <c r="M534" s="22" t="s">
        <v>111</v>
      </c>
      <c r="N534" s="23">
        <v>2</v>
      </c>
      <c r="O534" s="23" t="s">
        <v>5</v>
      </c>
      <c r="P534" s="24">
        <v>3.42</v>
      </c>
      <c r="Q534" s="18">
        <v>117</v>
      </c>
      <c r="R534" s="25">
        <v>100.88</v>
      </c>
      <c r="S534" s="25">
        <v>126.1</v>
      </c>
      <c r="T534" s="26">
        <v>3.88</v>
      </c>
      <c r="U534" s="26">
        <v>4.8499999999999996</v>
      </c>
      <c r="V534" s="26">
        <v>0.45999999999999996</v>
      </c>
      <c r="W534" s="26">
        <v>1.4299999999999997</v>
      </c>
      <c r="X534" s="26">
        <v>0.94499999999999984</v>
      </c>
      <c r="Y534" s="74" t="s">
        <v>685</v>
      </c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</row>
    <row r="535" spans="1:87" x14ac:dyDescent="0.25">
      <c r="A535" s="20" t="s">
        <v>117</v>
      </c>
      <c r="B535" s="14">
        <v>38.539722222222224</v>
      </c>
      <c r="C535" s="14">
        <v>-79.390277777777783</v>
      </c>
      <c r="D535" s="43">
        <v>358</v>
      </c>
      <c r="E535" s="2" t="s">
        <v>713</v>
      </c>
      <c r="F535" s="2" t="s">
        <v>818</v>
      </c>
      <c r="G535" s="2" t="s">
        <v>747</v>
      </c>
      <c r="H535" s="47" t="s">
        <v>254</v>
      </c>
      <c r="I535" s="55" t="s">
        <v>751</v>
      </c>
      <c r="J535" s="21" t="s">
        <v>751</v>
      </c>
      <c r="K535" s="21" t="s">
        <v>751</v>
      </c>
      <c r="L535" s="21" t="s">
        <v>751</v>
      </c>
      <c r="M535" s="22">
        <v>124.4</v>
      </c>
      <c r="N535" s="23">
        <v>5</v>
      </c>
      <c r="O535" s="23" t="s">
        <v>4</v>
      </c>
      <c r="P535" s="24">
        <v>3.63</v>
      </c>
      <c r="Q535" s="18">
        <v>124.4</v>
      </c>
      <c r="R535" s="25">
        <v>108.57600000000001</v>
      </c>
      <c r="S535" s="25">
        <v>135.72000000000003</v>
      </c>
      <c r="T535" s="26">
        <v>4.1760000000000002</v>
      </c>
      <c r="U535" s="26">
        <v>5.2200000000000006</v>
      </c>
      <c r="V535" s="26">
        <v>0.54600000000000026</v>
      </c>
      <c r="W535" s="26">
        <v>1.5900000000000007</v>
      </c>
      <c r="X535" s="26">
        <v>1.0680000000000005</v>
      </c>
      <c r="Y535" s="74" t="s">
        <v>685</v>
      </c>
    </row>
    <row r="536" spans="1:87" x14ac:dyDescent="0.25">
      <c r="A536" s="20" t="s">
        <v>208</v>
      </c>
      <c r="B536" s="14">
        <v>38.592777777777776</v>
      </c>
      <c r="C536" s="14">
        <v>-79.523888888888891</v>
      </c>
      <c r="D536" s="43">
        <v>354</v>
      </c>
      <c r="E536" s="2" t="s">
        <v>722</v>
      </c>
      <c r="F536" s="2" t="s">
        <v>817</v>
      </c>
      <c r="G536" s="2" t="s">
        <v>746</v>
      </c>
      <c r="H536" s="47" t="s">
        <v>255</v>
      </c>
      <c r="I536" s="22">
        <v>-121.2</v>
      </c>
      <c r="J536" s="23">
        <v>5</v>
      </c>
      <c r="K536" s="22" t="s">
        <v>5</v>
      </c>
      <c r="L536" s="22">
        <v>0</v>
      </c>
      <c r="M536" s="55" t="s">
        <v>751</v>
      </c>
      <c r="N536" s="21" t="s">
        <v>751</v>
      </c>
      <c r="O536" s="21" t="s">
        <v>751</v>
      </c>
      <c r="P536" s="24">
        <v>4.4000000000000004</v>
      </c>
      <c r="Q536" s="18">
        <v>-121.2</v>
      </c>
      <c r="R536" s="35">
        <v>214</v>
      </c>
      <c r="S536" s="35">
        <v>272</v>
      </c>
      <c r="T536" s="26">
        <v>8.1999999999999993</v>
      </c>
      <c r="U536" s="26">
        <v>10.5</v>
      </c>
      <c r="V536" s="26">
        <v>3.7999999999999989</v>
      </c>
      <c r="W536" s="26">
        <v>6.1</v>
      </c>
      <c r="X536" s="26">
        <v>4.9499999999999993</v>
      </c>
      <c r="Y536" s="74" t="s">
        <v>685</v>
      </c>
    </row>
    <row r="537" spans="1:87" x14ac:dyDescent="0.25">
      <c r="A537" s="20" t="s">
        <v>207</v>
      </c>
      <c r="B537" s="15">
        <v>38.563055555555557</v>
      </c>
      <c r="C537" s="15">
        <v>-79.509166666666701</v>
      </c>
      <c r="D537" s="23">
        <v>355</v>
      </c>
      <c r="E537" s="2" t="s">
        <v>722</v>
      </c>
      <c r="F537" s="2" t="s">
        <v>817</v>
      </c>
      <c r="G537" s="2" t="s">
        <v>746</v>
      </c>
      <c r="H537" s="47" t="s">
        <v>255</v>
      </c>
      <c r="I537" s="22">
        <v>-115.5</v>
      </c>
      <c r="J537" s="23">
        <v>16</v>
      </c>
      <c r="K537" s="22" t="s">
        <v>5</v>
      </c>
      <c r="L537" s="22">
        <v>4</v>
      </c>
      <c r="M537" s="55" t="s">
        <v>751</v>
      </c>
      <c r="N537" s="21" t="s">
        <v>751</v>
      </c>
      <c r="O537" s="21" t="s">
        <v>751</v>
      </c>
      <c r="P537" s="24">
        <v>4.4000000000000004</v>
      </c>
      <c r="Q537" s="18">
        <v>-115.5</v>
      </c>
      <c r="R537" s="35">
        <v>178</v>
      </c>
      <c r="S537" s="35">
        <v>218</v>
      </c>
      <c r="T537" s="26">
        <v>6.8</v>
      </c>
      <c r="U537" s="26">
        <v>8.4</v>
      </c>
      <c r="V537" s="26">
        <v>2.3999999999999995</v>
      </c>
      <c r="W537" s="26">
        <v>4</v>
      </c>
      <c r="X537" s="26">
        <v>3.1999999999999997</v>
      </c>
      <c r="Y537" s="74" t="s">
        <v>685</v>
      </c>
    </row>
    <row r="538" spans="1:87" s="1" customFormat="1" x14ac:dyDescent="0.25">
      <c r="A538" s="16"/>
      <c r="B538" s="30"/>
      <c r="C538" s="30"/>
      <c r="D538" s="32"/>
      <c r="E538" s="2"/>
      <c r="F538" s="2"/>
      <c r="G538" s="2"/>
      <c r="H538" s="19"/>
      <c r="I538" s="54"/>
      <c r="J538" s="40"/>
      <c r="K538" s="40"/>
      <c r="L538" s="40"/>
      <c r="M538" s="18"/>
      <c r="N538" s="32"/>
      <c r="O538" s="19"/>
      <c r="P538" s="68"/>
      <c r="Q538" s="18"/>
      <c r="R538" s="32"/>
      <c r="S538" s="32"/>
      <c r="T538" s="18"/>
      <c r="U538" s="18"/>
      <c r="V538" s="18"/>
      <c r="W538" s="18"/>
      <c r="X538" s="18"/>
      <c r="Y538" s="52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</row>
    <row r="539" spans="1:87" s="8" customFormat="1" ht="17.100000000000001" customHeight="1" x14ac:dyDescent="0.25">
      <c r="A539" s="51" t="s">
        <v>743</v>
      </c>
      <c r="D539" s="42"/>
      <c r="E539" s="46"/>
      <c r="F539" s="46"/>
      <c r="G539" s="46"/>
      <c r="H539" s="9"/>
      <c r="I539" s="123"/>
      <c r="J539" s="124"/>
      <c r="K539" s="13"/>
      <c r="L539" s="13"/>
      <c r="M539" s="123"/>
      <c r="N539" s="124"/>
      <c r="O539" s="13"/>
      <c r="P539" s="12"/>
      <c r="R539" s="13"/>
      <c r="S539" s="13"/>
      <c r="T539" s="13"/>
      <c r="U539" s="13"/>
      <c r="V539" s="13"/>
      <c r="W539" s="13"/>
      <c r="X539" s="13"/>
    </row>
    <row r="540" spans="1:87" x14ac:dyDescent="0.25">
      <c r="A540" s="20" t="s">
        <v>253</v>
      </c>
      <c r="B540" s="15">
        <v>38.87833333333333</v>
      </c>
      <c r="C540" s="14">
        <v>-79.622777777777785</v>
      </c>
      <c r="D540" s="55" t="s">
        <v>751</v>
      </c>
      <c r="E540" s="2" t="s">
        <v>709</v>
      </c>
      <c r="F540" s="2" t="s">
        <v>818</v>
      </c>
      <c r="G540" s="2" t="s">
        <v>746</v>
      </c>
      <c r="H540" s="47" t="s">
        <v>254</v>
      </c>
      <c r="I540" s="55" t="s">
        <v>261</v>
      </c>
      <c r="J540" s="21">
        <v>4</v>
      </c>
      <c r="K540" s="21" t="s">
        <v>5</v>
      </c>
      <c r="L540" s="21" t="s">
        <v>751</v>
      </c>
      <c r="M540" s="55" t="s">
        <v>751</v>
      </c>
      <c r="N540" s="21" t="s">
        <v>751</v>
      </c>
      <c r="O540" s="21" t="s">
        <v>751</v>
      </c>
      <c r="P540" s="24">
        <v>0.4</v>
      </c>
      <c r="Q540" s="18">
        <v>129.80000000000001</v>
      </c>
      <c r="R540" s="25">
        <v>114.19200000000001</v>
      </c>
      <c r="S540" s="25">
        <v>142.74</v>
      </c>
      <c r="T540" s="26">
        <v>4.3920000000000003</v>
      </c>
      <c r="U540" s="26">
        <v>5.49</v>
      </c>
      <c r="V540" s="26">
        <v>3.9920000000000004</v>
      </c>
      <c r="W540" s="26">
        <v>5.09</v>
      </c>
      <c r="X540" s="26">
        <v>4.5410000000000004</v>
      </c>
      <c r="Y540" s="74" t="s">
        <v>685</v>
      </c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</row>
    <row r="541" spans="1:87" x14ac:dyDescent="0.25">
      <c r="A541" s="20" t="s">
        <v>252</v>
      </c>
      <c r="B541" s="15">
        <v>38.858055555555552</v>
      </c>
      <c r="C541" s="14">
        <v>-79.845833333333331</v>
      </c>
      <c r="D541" s="55" t="s">
        <v>751</v>
      </c>
      <c r="E541" s="2" t="s">
        <v>710</v>
      </c>
      <c r="F541" s="2" t="s">
        <v>818</v>
      </c>
      <c r="G541" s="2" t="s">
        <v>746</v>
      </c>
      <c r="H541" s="47" t="s">
        <v>254</v>
      </c>
      <c r="I541" s="55" t="s">
        <v>262</v>
      </c>
      <c r="J541" s="21">
        <v>2</v>
      </c>
      <c r="K541" s="21" t="s">
        <v>5</v>
      </c>
      <c r="L541" s="21" t="s">
        <v>751</v>
      </c>
      <c r="M541" s="55" t="s">
        <v>751</v>
      </c>
      <c r="N541" s="21" t="s">
        <v>751</v>
      </c>
      <c r="O541" s="21" t="s">
        <v>751</v>
      </c>
      <c r="P541" s="24">
        <v>1.43</v>
      </c>
      <c r="Q541" s="18">
        <v>132.5</v>
      </c>
      <c r="R541" s="25">
        <v>117</v>
      </c>
      <c r="S541" s="25">
        <v>146.25</v>
      </c>
      <c r="T541" s="26">
        <v>4.5</v>
      </c>
      <c r="U541" s="26">
        <v>5.625</v>
      </c>
      <c r="V541" s="26">
        <v>3.0700000000000003</v>
      </c>
      <c r="W541" s="26">
        <v>4.1950000000000003</v>
      </c>
      <c r="X541" s="26">
        <v>3.6325000000000003</v>
      </c>
      <c r="Y541" s="74" t="s">
        <v>685</v>
      </c>
    </row>
    <row r="542" spans="1:87" x14ac:dyDescent="0.25">
      <c r="A542" s="20" t="s">
        <v>781</v>
      </c>
      <c r="B542" s="15">
        <v>39.062916666666666</v>
      </c>
      <c r="C542" s="15">
        <v>-79.405463888888889</v>
      </c>
      <c r="D542" s="55" t="s">
        <v>751</v>
      </c>
      <c r="E542" s="2" t="s">
        <v>712</v>
      </c>
      <c r="F542" s="2" t="s">
        <v>691</v>
      </c>
      <c r="G542" s="2" t="s">
        <v>747</v>
      </c>
      <c r="H542" s="47" t="s">
        <v>254</v>
      </c>
      <c r="I542" s="55" t="s">
        <v>751</v>
      </c>
      <c r="J542" s="21" t="s">
        <v>751</v>
      </c>
      <c r="K542" s="21" t="s">
        <v>751</v>
      </c>
      <c r="L542" s="21" t="s">
        <v>751</v>
      </c>
      <c r="M542" s="22">
        <v>175.1</v>
      </c>
      <c r="N542" s="21">
        <v>6</v>
      </c>
      <c r="O542" s="21" t="s">
        <v>4</v>
      </c>
      <c r="P542" s="24">
        <v>2.8</v>
      </c>
      <c r="Q542" s="18">
        <v>175.1</v>
      </c>
      <c r="R542" s="25">
        <v>161.304</v>
      </c>
      <c r="S542" s="25">
        <v>201.63</v>
      </c>
      <c r="T542" s="26">
        <v>6.2039999999999997</v>
      </c>
      <c r="U542" s="26">
        <v>7.7549999999999999</v>
      </c>
      <c r="V542" s="26">
        <v>3.4039999999999999</v>
      </c>
      <c r="W542" s="26">
        <v>4.9550000000000001</v>
      </c>
      <c r="X542" s="26">
        <v>4.1795</v>
      </c>
      <c r="Y542" s="74" t="s">
        <v>685</v>
      </c>
    </row>
    <row r="543" spans="1:87" x14ac:dyDescent="0.25">
      <c r="A543" s="20" t="s">
        <v>782</v>
      </c>
      <c r="B543" s="15">
        <v>38.790802777777778</v>
      </c>
      <c r="C543" s="15">
        <v>-79.687594444444443</v>
      </c>
      <c r="D543" s="55" t="s">
        <v>751</v>
      </c>
      <c r="E543" s="2" t="s">
        <v>712</v>
      </c>
      <c r="F543" s="2" t="s">
        <v>691</v>
      </c>
      <c r="G543" s="2" t="s">
        <v>746</v>
      </c>
      <c r="H543" s="47" t="s">
        <v>254</v>
      </c>
      <c r="I543" s="55" t="s">
        <v>751</v>
      </c>
      <c r="J543" s="21" t="s">
        <v>751</v>
      </c>
      <c r="K543" s="21" t="s">
        <v>751</v>
      </c>
      <c r="L543" s="21" t="s">
        <v>751</v>
      </c>
      <c r="M543" s="26">
        <v>176.8</v>
      </c>
      <c r="N543" s="35">
        <v>5</v>
      </c>
      <c r="O543" s="74" t="s">
        <v>5</v>
      </c>
      <c r="P543" s="24">
        <v>2.64</v>
      </c>
      <c r="Q543" s="18">
        <v>176.8</v>
      </c>
      <c r="R543" s="25">
        <v>163.072</v>
      </c>
      <c r="S543" s="25">
        <v>203.84000000000003</v>
      </c>
      <c r="T543" s="26">
        <v>6.2720000000000002</v>
      </c>
      <c r="U543" s="26">
        <v>7.8400000000000007</v>
      </c>
      <c r="V543" s="26">
        <v>3.6320000000000001</v>
      </c>
      <c r="W543" s="26">
        <v>5.2000000000000011</v>
      </c>
      <c r="X543" s="26">
        <v>4.4160000000000004</v>
      </c>
      <c r="Y543" s="74" t="s">
        <v>685</v>
      </c>
    </row>
    <row r="544" spans="1:87" x14ac:dyDescent="0.25">
      <c r="A544" s="20" t="s">
        <v>783</v>
      </c>
      <c r="B544" s="15">
        <v>39.23607777777778</v>
      </c>
      <c r="C544" s="15">
        <v>-79.569958333333332</v>
      </c>
      <c r="D544" s="55" t="s">
        <v>751</v>
      </c>
      <c r="E544" s="2" t="s">
        <v>718</v>
      </c>
      <c r="F544" s="2" t="s">
        <v>691</v>
      </c>
      <c r="G544" s="2" t="s">
        <v>746</v>
      </c>
      <c r="H544" s="47" t="s">
        <v>254</v>
      </c>
      <c r="I544" s="55" t="s">
        <v>751</v>
      </c>
      <c r="J544" s="21" t="s">
        <v>751</v>
      </c>
      <c r="K544" s="21" t="s">
        <v>751</v>
      </c>
      <c r="L544" s="21" t="s">
        <v>751</v>
      </c>
      <c r="M544" s="22">
        <v>169.6</v>
      </c>
      <c r="N544" s="21">
        <v>4</v>
      </c>
      <c r="O544" s="21" t="s">
        <v>3</v>
      </c>
      <c r="P544" s="24">
        <v>3.34</v>
      </c>
      <c r="Q544" s="18">
        <v>169.6</v>
      </c>
      <c r="R544" s="25">
        <v>155.584</v>
      </c>
      <c r="S544" s="25">
        <v>194.48</v>
      </c>
      <c r="T544" s="26">
        <v>5.984</v>
      </c>
      <c r="U544" s="26">
        <v>7.4799999999999995</v>
      </c>
      <c r="V544" s="26">
        <v>2.6440000000000001</v>
      </c>
      <c r="W544" s="26">
        <v>4.1399999999999997</v>
      </c>
      <c r="X544" s="26">
        <v>3.3919999999999999</v>
      </c>
      <c r="Y544" s="74" t="s">
        <v>685</v>
      </c>
    </row>
    <row r="545" spans="1:25" x14ac:dyDescent="0.25">
      <c r="A545" s="132" t="s">
        <v>784</v>
      </c>
      <c r="B545" s="133">
        <v>38.707222999999999</v>
      </c>
      <c r="C545" s="134">
        <v>-79.969166999999999</v>
      </c>
      <c r="D545" s="135" t="s">
        <v>752</v>
      </c>
      <c r="E545" s="136" t="s">
        <v>723</v>
      </c>
      <c r="F545" s="136" t="s">
        <v>691</v>
      </c>
      <c r="G545" s="136" t="s">
        <v>747</v>
      </c>
      <c r="H545" s="137" t="s">
        <v>254</v>
      </c>
      <c r="I545" s="138" t="s">
        <v>751</v>
      </c>
      <c r="J545" s="139" t="s">
        <v>751</v>
      </c>
      <c r="K545" s="139" t="s">
        <v>751</v>
      </c>
      <c r="L545" s="139" t="s">
        <v>751</v>
      </c>
      <c r="M545" s="140">
        <v>178.4</v>
      </c>
      <c r="N545" s="141">
        <v>8</v>
      </c>
      <c r="O545" s="141" t="s">
        <v>4</v>
      </c>
      <c r="P545" s="142">
        <v>3.25</v>
      </c>
      <c r="Q545" s="143">
        <v>178.4</v>
      </c>
      <c r="R545" s="144">
        <v>164.73600000000002</v>
      </c>
      <c r="S545" s="144">
        <v>205.92</v>
      </c>
      <c r="T545" s="140">
        <v>6.3360000000000003</v>
      </c>
      <c r="U545" s="140">
        <v>7.92</v>
      </c>
      <c r="V545" s="140">
        <v>3.0860000000000003</v>
      </c>
      <c r="W545" s="140">
        <v>4.67</v>
      </c>
      <c r="X545" s="140">
        <v>3.8780000000000001</v>
      </c>
      <c r="Y545" s="133" t="s">
        <v>685</v>
      </c>
    </row>
    <row r="546" spans="1:25" x14ac:dyDescent="0.25">
      <c r="A546" s="85" t="s">
        <v>18</v>
      </c>
      <c r="B546" s="86"/>
      <c r="C546" s="86"/>
      <c r="D546" s="87"/>
      <c r="H546" s="88"/>
      <c r="I546" s="89"/>
      <c r="J546" s="90"/>
      <c r="K546" s="90"/>
      <c r="L546" s="90"/>
      <c r="M546" s="5"/>
      <c r="N546" s="91"/>
      <c r="O546" s="91"/>
      <c r="P546" s="92"/>
      <c r="Q546" s="93"/>
      <c r="R546" s="94"/>
      <c r="S546" s="94"/>
      <c r="T546" s="93"/>
      <c r="U546" s="93"/>
      <c r="V546" s="93"/>
      <c r="W546" s="93"/>
      <c r="X546" s="93"/>
    </row>
    <row r="547" spans="1:25" s="107" customFormat="1" ht="15" customHeight="1" x14ac:dyDescent="0.2">
      <c r="A547" s="107" t="s">
        <v>769</v>
      </c>
      <c r="B547" s="108"/>
      <c r="C547" s="108"/>
      <c r="D547" s="109"/>
      <c r="E547" s="114"/>
      <c r="F547" s="114"/>
      <c r="G547" s="114"/>
      <c r="H547" s="114"/>
      <c r="I547" s="112"/>
      <c r="J547" s="109"/>
      <c r="K547" s="108"/>
      <c r="L547" s="108"/>
      <c r="M547" s="112"/>
      <c r="N547" s="108"/>
      <c r="O547" s="108"/>
      <c r="P547" s="113"/>
      <c r="Q547" s="114"/>
      <c r="T547" s="114"/>
      <c r="U547" s="114"/>
      <c r="V547" s="114"/>
      <c r="W547" s="114"/>
      <c r="X547" s="114"/>
    </row>
    <row r="548" spans="1:25" s="107" customFormat="1" ht="15" customHeight="1" x14ac:dyDescent="0.2">
      <c r="A548" s="107" t="s">
        <v>770</v>
      </c>
      <c r="B548" s="108"/>
      <c r="C548" s="108"/>
      <c r="D548" s="109"/>
      <c r="E548" s="114"/>
      <c r="F548" s="114"/>
      <c r="G548" s="114"/>
      <c r="H548" s="114"/>
      <c r="I548" s="112"/>
      <c r="J548" s="109"/>
      <c r="K548" s="108"/>
      <c r="L548" s="108"/>
      <c r="M548" s="112"/>
      <c r="N548" s="108"/>
      <c r="O548" s="108"/>
      <c r="P548" s="113"/>
      <c r="Q548" s="114"/>
      <c r="T548" s="114"/>
      <c r="U548" s="114"/>
      <c r="V548" s="114"/>
      <c r="W548" s="114"/>
      <c r="X548" s="114"/>
    </row>
    <row r="549" spans="1:25" s="107" customFormat="1" ht="15.95" customHeight="1" x14ac:dyDescent="0.2">
      <c r="A549" s="107" t="s">
        <v>771</v>
      </c>
      <c r="B549" s="108"/>
      <c r="C549" s="108"/>
      <c r="D549" s="109"/>
      <c r="E549" s="114"/>
      <c r="F549" s="114"/>
      <c r="G549" s="114"/>
      <c r="H549" s="114"/>
      <c r="I549" s="112"/>
      <c r="J549" s="109"/>
      <c r="K549" s="108"/>
      <c r="L549" s="108"/>
      <c r="M549" s="112"/>
      <c r="N549" s="108"/>
      <c r="O549" s="108"/>
      <c r="P549" s="113"/>
      <c r="Q549" s="114"/>
      <c r="T549" s="114"/>
      <c r="U549" s="114"/>
      <c r="V549" s="114"/>
      <c r="W549" s="114"/>
      <c r="X549" s="114"/>
    </row>
    <row r="550" spans="1:25" x14ac:dyDescent="0.25">
      <c r="A550" s="85" t="s">
        <v>823</v>
      </c>
      <c r="B550" s="86"/>
      <c r="C550" s="86"/>
      <c r="D550" s="87"/>
      <c r="H550" s="88"/>
      <c r="I550" s="89"/>
      <c r="J550" s="90"/>
      <c r="K550" s="90"/>
      <c r="L550" s="90"/>
      <c r="M550" s="5"/>
      <c r="N550" s="91"/>
      <c r="O550" s="91"/>
      <c r="P550" s="92"/>
      <c r="Q550" s="95"/>
      <c r="R550" s="4"/>
      <c r="S550" s="4"/>
      <c r="T550" s="95"/>
      <c r="U550" s="95"/>
      <c r="V550" s="95"/>
      <c r="W550" s="95"/>
      <c r="X550" s="95"/>
    </row>
    <row r="551" spans="1:25" x14ac:dyDescent="0.25">
      <c r="A551" s="85" t="s">
        <v>774</v>
      </c>
      <c r="B551" s="96"/>
      <c r="C551" s="96"/>
      <c r="D551" s="97"/>
      <c r="H551" s="88"/>
      <c r="I551" s="98"/>
      <c r="J551" s="99"/>
      <c r="K551" s="90"/>
      <c r="L551" s="90"/>
      <c r="M551" s="5"/>
      <c r="N551" s="91"/>
      <c r="O551" s="91"/>
      <c r="P551" s="92"/>
      <c r="Q551" s="95"/>
      <c r="R551" s="4"/>
      <c r="S551" s="4"/>
      <c r="T551" s="95"/>
      <c r="U551" s="95"/>
      <c r="V551" s="95"/>
      <c r="W551" s="95"/>
      <c r="X551" s="95"/>
    </row>
    <row r="552" spans="1:25" x14ac:dyDescent="0.25">
      <c r="A552" s="99" t="s">
        <v>775</v>
      </c>
      <c r="B552" s="100"/>
      <c r="C552" s="100"/>
      <c r="D552" s="101"/>
      <c r="H552" s="102"/>
      <c r="I552" s="94"/>
      <c r="J552" s="4"/>
      <c r="K552" s="103"/>
      <c r="L552" s="103"/>
      <c r="M552" s="5"/>
      <c r="N552" s="6"/>
      <c r="O552" s="91"/>
      <c r="P552" s="92"/>
      <c r="Q552" s="95"/>
      <c r="R552" s="4"/>
      <c r="S552" s="4"/>
      <c r="T552" s="95"/>
      <c r="U552" s="95"/>
      <c r="V552" s="95"/>
      <c r="W552" s="95"/>
      <c r="X552" s="95"/>
    </row>
    <row r="553" spans="1:25" x14ac:dyDescent="0.25">
      <c r="A553" s="85" t="s">
        <v>776</v>
      </c>
      <c r="B553" s="96"/>
      <c r="C553" s="96"/>
      <c r="D553" s="97"/>
      <c r="H553" s="88"/>
      <c r="I553" s="98"/>
      <c r="J553" s="99"/>
      <c r="K553" s="103"/>
      <c r="L553" s="103"/>
      <c r="M553" s="5"/>
      <c r="N553" s="6"/>
      <c r="O553" s="91"/>
      <c r="P553" s="92"/>
      <c r="Q553" s="95"/>
      <c r="R553" s="4"/>
      <c r="S553" s="4"/>
      <c r="T553" s="95"/>
      <c r="U553" s="95"/>
      <c r="V553" s="95"/>
      <c r="W553" s="95"/>
      <c r="X553" s="95"/>
    </row>
    <row r="554" spans="1:25" x14ac:dyDescent="0.25">
      <c r="A554" s="99" t="s">
        <v>830</v>
      </c>
      <c r="B554" s="100"/>
      <c r="C554" s="100"/>
      <c r="D554" s="101"/>
      <c r="H554" s="102"/>
      <c r="I554" s="94"/>
      <c r="J554" s="4"/>
      <c r="K554" s="103"/>
      <c r="L554" s="103"/>
      <c r="M554" s="5"/>
      <c r="N554" s="6"/>
      <c r="O554" s="91"/>
      <c r="P554" s="92"/>
      <c r="Q554" s="95"/>
      <c r="R554" s="4"/>
      <c r="S554" s="4"/>
      <c r="T554" s="95"/>
      <c r="U554" s="95"/>
      <c r="V554" s="95"/>
      <c r="W554" s="95"/>
      <c r="X554" s="95"/>
    </row>
    <row r="555" spans="1:25" x14ac:dyDescent="0.25">
      <c r="A555" s="99" t="s">
        <v>831</v>
      </c>
      <c r="B555" s="100"/>
      <c r="C555" s="100"/>
      <c r="D555" s="101"/>
      <c r="H555" s="102"/>
      <c r="I555" s="94"/>
      <c r="J555" s="4"/>
      <c r="K555" s="103"/>
      <c r="L555" s="103"/>
      <c r="M555" s="5"/>
      <c r="N555" s="6"/>
      <c r="O555" s="91"/>
      <c r="P555" s="92"/>
      <c r="Q555" s="95"/>
      <c r="R555" s="4"/>
      <c r="S555" s="4"/>
      <c r="T555" s="95"/>
      <c r="U555" s="95"/>
      <c r="V555" s="95"/>
      <c r="W555" s="95"/>
      <c r="X555" s="95"/>
    </row>
    <row r="556" spans="1:25" s="115" customFormat="1" ht="15" x14ac:dyDescent="0.2">
      <c r="A556" s="107" t="s">
        <v>832</v>
      </c>
      <c r="B556" s="108"/>
      <c r="C556" s="108"/>
      <c r="D556" s="109"/>
      <c r="E556" s="110"/>
      <c r="F556" s="110"/>
      <c r="G556" s="110"/>
      <c r="H556" s="111"/>
      <c r="I556" s="112"/>
      <c r="J556" s="109"/>
      <c r="K556" s="108"/>
      <c r="L556" s="108"/>
      <c r="M556" s="112"/>
      <c r="N556" s="108"/>
      <c r="O556" s="108"/>
      <c r="P556" s="113"/>
      <c r="Q556" s="114"/>
      <c r="R556" s="107"/>
      <c r="S556" s="107"/>
      <c r="T556" s="114"/>
      <c r="U556" s="114"/>
      <c r="V556" s="114"/>
      <c r="W556" s="114"/>
      <c r="X556" s="114"/>
    </row>
    <row r="557" spans="1:25" s="115" customFormat="1" ht="15" x14ac:dyDescent="0.2">
      <c r="A557" s="107" t="s">
        <v>833</v>
      </c>
      <c r="B557" s="108"/>
      <c r="C557" s="108"/>
      <c r="D557" s="109"/>
      <c r="E557" s="110"/>
      <c r="F557" s="110"/>
      <c r="G557" s="110"/>
      <c r="H557" s="111"/>
      <c r="I557" s="112"/>
      <c r="J557" s="109"/>
      <c r="K557" s="108"/>
      <c r="L557" s="108"/>
      <c r="M557" s="112"/>
      <c r="N557" s="108"/>
      <c r="O557" s="108"/>
      <c r="P557" s="113"/>
      <c r="Q557" s="114"/>
      <c r="R557" s="107"/>
      <c r="S557" s="107"/>
      <c r="T557" s="114"/>
      <c r="U557" s="114"/>
      <c r="V557" s="114"/>
      <c r="W557" s="114"/>
      <c r="X557" s="114"/>
    </row>
    <row r="558" spans="1:25" s="115" customFormat="1" ht="15" x14ac:dyDescent="0.2">
      <c r="A558" s="107" t="s">
        <v>822</v>
      </c>
      <c r="B558" s="116"/>
      <c r="C558" s="116"/>
      <c r="D558" s="117"/>
      <c r="E558" s="110"/>
      <c r="F558" s="110"/>
      <c r="G558" s="110"/>
      <c r="H558" s="111"/>
      <c r="I558" s="118"/>
      <c r="J558" s="117"/>
      <c r="K558" s="116"/>
      <c r="L558" s="116"/>
      <c r="M558" s="118"/>
      <c r="N558" s="116"/>
      <c r="O558" s="116"/>
      <c r="P558" s="119"/>
      <c r="Q558" s="110"/>
      <c r="T558" s="110"/>
      <c r="U558" s="110"/>
      <c r="V558" s="110"/>
      <c r="W558" s="110"/>
      <c r="X558" s="110"/>
    </row>
    <row r="559" spans="1:25" x14ac:dyDescent="0.25">
      <c r="A559" s="4" t="s">
        <v>834</v>
      </c>
    </row>
  </sheetData>
  <mergeCells count="1">
    <mergeCell ref="A1:Y1"/>
  </mergeCells>
  <pageMargins left="0.7" right="0.7" top="0.75" bottom="0.75" header="0.3" footer="0.3"/>
  <pageSetup scale="51" fitToHeight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Gina Harlow</cp:lastModifiedBy>
  <cp:lastPrinted>2022-10-24T16:01:18Z</cp:lastPrinted>
  <dcterms:created xsi:type="dcterms:W3CDTF">2017-03-22T17:58:20Z</dcterms:created>
  <dcterms:modified xsi:type="dcterms:W3CDTF">2023-01-18T01:06:37Z</dcterms:modified>
</cp:coreProperties>
</file>