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Geosphere\Editing\unassigned\Spencer_2485\1-supplemental\"/>
    </mc:Choice>
  </mc:AlternateContent>
  <xr:revisionPtr revIDLastSave="0" documentId="13_ncr:1_{85F15159-2032-4DBC-A830-DBA6FC7C2518}" xr6:coauthVersionLast="47" xr6:coauthVersionMax="47" xr10:uidLastSave="{00000000-0000-0000-0000-000000000000}"/>
  <bookViews>
    <workbookView xWindow="810" yWindow="-120" windowWidth="37710" windowHeight="19920" tabRatio="782" xr2:uid="{00000000-000D-0000-FFFF-FFFF00000000}"/>
  </bookViews>
  <sheets>
    <sheet name="Table S1. Figure 4 source" sheetId="45" r:id="rId1"/>
    <sheet name="Table S2. Data summary" sheetId="34" r:id="rId2"/>
    <sheet name="Table S3. Catalina-Rincon Data" sheetId="28" r:id="rId3"/>
    <sheet name="Table S4. Suizo-Durham data" sheetId="47" r:id="rId4"/>
    <sheet name="Table S5. SE Catalina lin" sheetId="42" r:id="rId5"/>
    <sheet name="Graph S1. SE Catalina lin" sheetId="41" r:id="rId6"/>
    <sheet name="Molino Basin" sheetId="20" r:id="rId7"/>
    <sheet name="Molino-Bellota" sheetId="46" r:id="rId8"/>
    <sheet name="Sabino - Molino fol" sheetId="39" r:id="rId9"/>
    <sheet name="Banks - Pontotoc" sheetId="38" r:id="rId10"/>
    <sheet name="Tanque Verde Ridge" sheetId="21" r:id="rId11"/>
    <sheet name="Bellota" sheetId="37" r:id="rId12"/>
    <sheet name="Sycamore" sheetId="35" r:id="rId13"/>
    <sheet name="Tanque Verde Falls" sheetId="19" r:id="rId14"/>
    <sheet name="Windy Point" sheetId="16" r:id="rId15"/>
    <sheet name="Windy Point (2)" sheetId="44" r:id="rId16"/>
    <sheet name="WinPt av S &amp; D meas" sheetId="43" r:id="rId17"/>
    <sheet name="Agua Caliente" sheetId="17" r:id="rId18"/>
    <sheet name="Molino E" sheetId="22" r:id="rId19"/>
    <sheet name="Molino-Soldier-Gibbon" sheetId="30" r:id="rId20"/>
    <sheet name="Sabino" sheetId="23" r:id="rId21"/>
    <sheet name="Pusch" sheetId="31" r:id="rId22"/>
  </sheets>
  <externalReferences>
    <externalReference r:id="rId23"/>
  </externalReferences>
  <definedNames>
    <definedName name="_Hlk529695719" localSheetId="0">'Table S1. Figure 4 source'!$B$25</definedName>
    <definedName name="Label">[1]RockUnits!$A$2:$A$65536</definedName>
    <definedName name="LookupName">[1]MapLegend!$B$2:$B$181</definedName>
    <definedName name="Station">'[1]GPS Data'!$A$4:$A$65536</definedName>
    <definedName name="StationIds" localSheetId="17">'Agua Caliente'!$B:$B</definedName>
    <definedName name="StationIds" localSheetId="7">'Molino-Bellota'!$A:$A</definedName>
    <definedName name="StationIds" localSheetId="8">'Sabino - Molino fol'!$A:$A</definedName>
    <definedName name="StationIds" localSheetId="2">'Table S3. Catalina-Rincon Data'!$A:$A</definedName>
    <definedName name="StationIds" localSheetId="4">'Table S5. SE Catalina lin'!$A:$A</definedName>
    <definedName name="StationIds" localSheetId="14">'Windy Point'!$A:$A</definedName>
    <definedName name="StationIds" localSheetId="15">'Windy Point (2)'!$A:$A</definedName>
    <definedName name="StationIds">#REF!</definedName>
    <definedName name="StructureTypeNam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45" l="1"/>
  <c r="N548" i="42"/>
  <c r="N547" i="42"/>
  <c r="N546" i="42"/>
  <c r="N544" i="42"/>
  <c r="N540" i="42"/>
  <c r="N543" i="42"/>
  <c r="N542" i="42"/>
  <c r="N541" i="42"/>
  <c r="N545" i="42"/>
  <c r="L547" i="42"/>
  <c r="L548" i="42"/>
  <c r="L546" i="42"/>
  <c r="L544" i="42"/>
  <c r="L542" i="42"/>
  <c r="L540" i="42"/>
  <c r="L541" i="42"/>
  <c r="L543" i="42"/>
  <c r="L545" i="42"/>
  <c r="D46" i="34"/>
  <c r="L30" i="16"/>
  <c r="L33" i="16"/>
  <c r="L46" i="16"/>
  <c r="L44" i="16"/>
  <c r="L42" i="16"/>
  <c r="L41" i="16"/>
  <c r="L26" i="16"/>
  <c r="L23" i="16"/>
  <c r="L21" i="16"/>
  <c r="L17" i="16"/>
  <c r="L14" i="16"/>
  <c r="L3" i="16"/>
  <c r="L4" i="16"/>
  <c r="L5" i="16"/>
  <c r="L6" i="16"/>
  <c r="L7" i="16"/>
  <c r="L8" i="16"/>
  <c r="L9" i="16"/>
  <c r="L10" i="16"/>
  <c r="L11" i="16"/>
  <c r="L12" i="16"/>
  <c r="L13" i="16"/>
  <c r="L15" i="16"/>
  <c r="L16" i="16"/>
  <c r="L18" i="16"/>
  <c r="L19" i="16"/>
  <c r="L20" i="16"/>
  <c r="L22" i="16"/>
  <c r="L24" i="16"/>
  <c r="L25" i="16"/>
  <c r="L27" i="16"/>
  <c r="L28" i="16"/>
  <c r="L29" i="16"/>
  <c r="L31" i="16"/>
  <c r="L32" i="16"/>
  <c r="L34" i="16"/>
  <c r="L35" i="16"/>
  <c r="L36" i="16"/>
  <c r="L37" i="16"/>
  <c r="L38" i="16"/>
  <c r="L39" i="16"/>
  <c r="L40" i="16"/>
  <c r="L43" i="16"/>
  <c r="L45" i="16"/>
  <c r="L47" i="16"/>
  <c r="L48" i="16"/>
  <c r="L49" i="16"/>
  <c r="L2" i="16"/>
  <c r="Q49" i="44"/>
  <c r="Q48" i="44"/>
  <c r="Q47" i="44"/>
  <c r="Q46" i="44"/>
  <c r="Q45" i="44"/>
  <c r="Q44" i="44"/>
  <c r="Q43" i="44"/>
  <c r="Q42" i="44"/>
  <c r="Q41" i="44"/>
  <c r="Q40" i="44"/>
  <c r="Q39" i="44"/>
  <c r="Q38" i="44"/>
  <c r="Q37" i="44"/>
  <c r="Q36" i="44"/>
  <c r="Q35" i="44"/>
  <c r="Q34" i="44"/>
  <c r="Q33" i="44"/>
  <c r="Q32" i="44"/>
  <c r="Q31" i="44"/>
  <c r="Q30" i="44"/>
  <c r="Q29" i="44"/>
  <c r="Q28" i="44"/>
  <c r="Q27" i="44"/>
  <c r="Q26" i="44"/>
  <c r="Q25" i="44"/>
  <c r="Q24" i="44"/>
  <c r="Q23" i="44"/>
  <c r="Q22" i="44"/>
  <c r="Q21" i="44"/>
  <c r="Q20" i="44"/>
  <c r="Q19" i="44"/>
  <c r="Q18" i="44"/>
  <c r="Q17" i="44"/>
  <c r="Q16" i="44"/>
  <c r="Q15" i="44"/>
  <c r="Q14" i="44"/>
  <c r="Q13" i="44"/>
  <c r="Q12" i="44"/>
  <c r="Q11" i="44"/>
  <c r="Q10" i="44"/>
  <c r="Q9" i="44"/>
  <c r="Q8" i="44"/>
  <c r="Q7" i="44"/>
  <c r="Q6" i="44"/>
  <c r="Q5" i="44"/>
  <c r="Q4" i="44"/>
  <c r="Q3" i="44"/>
  <c r="Q2" i="44"/>
  <c r="R3" i="16"/>
  <c r="R4" i="16"/>
  <c r="R5" i="16"/>
  <c r="R6" i="16"/>
  <c r="R7" i="16"/>
  <c r="R8" i="16"/>
  <c r="R9" i="16"/>
  <c r="R10" i="16"/>
  <c r="R11" i="16"/>
  <c r="R12" i="16"/>
  <c r="R13" i="16"/>
  <c r="R14" i="16"/>
  <c r="R15" i="16"/>
  <c r="R16" i="16"/>
  <c r="R17" i="16"/>
  <c r="R18" i="16"/>
  <c r="R19" i="16"/>
  <c r="R20" i="16"/>
  <c r="R21" i="16"/>
  <c r="R22" i="16"/>
  <c r="R23" i="16"/>
  <c r="R24" i="16"/>
  <c r="R25" i="16"/>
  <c r="R26" i="16"/>
  <c r="R27" i="16"/>
  <c r="R28" i="16"/>
  <c r="R29" i="16"/>
  <c r="R30" i="16"/>
  <c r="R31" i="16"/>
  <c r="R32" i="16"/>
  <c r="R33" i="16"/>
  <c r="R34" i="16"/>
  <c r="R35" i="16"/>
  <c r="R36" i="16"/>
  <c r="R37" i="16"/>
  <c r="R38" i="16"/>
  <c r="R39" i="16"/>
  <c r="R40" i="16"/>
  <c r="R41" i="16"/>
  <c r="R42" i="16"/>
  <c r="R43" i="16"/>
  <c r="R44" i="16"/>
  <c r="R45" i="16"/>
  <c r="R46" i="16"/>
  <c r="R47" i="16"/>
  <c r="R48" i="16"/>
  <c r="R49" i="16"/>
  <c r="R2" i="16"/>
  <c r="B10" i="43"/>
  <c r="G8" i="43"/>
  <c r="F8" i="43"/>
  <c r="D8" i="43"/>
  <c r="K7" i="43"/>
  <c r="I7" i="43"/>
  <c r="L6" i="43"/>
  <c r="L19" i="42" l="1"/>
  <c r="L33" i="42"/>
  <c r="L9" i="42"/>
  <c r="L39" i="42"/>
  <c r="L15" i="42"/>
  <c r="L36" i="42"/>
  <c r="L12" i="42"/>
  <c r="L5" i="42"/>
  <c r="L10" i="42"/>
  <c r="L8" i="42"/>
  <c r="L13" i="42"/>
  <c r="L4" i="42"/>
  <c r="L11" i="42"/>
  <c r="L16" i="42"/>
  <c r="L17" i="42"/>
  <c r="L26" i="42"/>
  <c r="L34" i="42"/>
  <c r="L28" i="42"/>
  <c r="L27" i="42"/>
  <c r="L37" i="42"/>
  <c r="L23" i="42"/>
  <c r="L6" i="42"/>
  <c r="L22" i="42"/>
  <c r="L21" i="42"/>
  <c r="L14" i="42"/>
  <c r="L35" i="42"/>
  <c r="L2" i="42"/>
  <c r="L30" i="42"/>
  <c r="L29" i="42"/>
  <c r="L18" i="42"/>
  <c r="L3" i="42"/>
  <c r="L20" i="42"/>
  <c r="L25" i="42"/>
  <c r="L7" i="42"/>
  <c r="L31" i="42"/>
  <c r="L368" i="42"/>
  <c r="L369" i="42"/>
  <c r="L370" i="42"/>
  <c r="L371" i="42"/>
  <c r="L372" i="42"/>
  <c r="L373" i="42"/>
  <c r="L374" i="42"/>
  <c r="L375" i="42"/>
  <c r="L376" i="42"/>
  <c r="L377" i="42"/>
  <c r="L378" i="42"/>
  <c r="L379" i="42"/>
  <c r="L380" i="42"/>
  <c r="L381" i="42"/>
  <c r="L382" i="42"/>
  <c r="L383" i="42"/>
  <c r="L384" i="42"/>
  <c r="L385" i="42"/>
  <c r="L386" i="42"/>
  <c r="L387" i="42"/>
  <c r="L388" i="42"/>
  <c r="L389" i="42"/>
  <c r="L390" i="42"/>
  <c r="L391" i="42"/>
  <c r="L392" i="42"/>
  <c r="L393" i="42"/>
  <c r="L394" i="42"/>
  <c r="L395" i="42"/>
  <c r="L396" i="42"/>
  <c r="L397" i="42"/>
  <c r="L398" i="42"/>
  <c r="L399" i="42"/>
  <c r="L400" i="42"/>
  <c r="L401" i="42"/>
  <c r="L402" i="42"/>
  <c r="L403" i="42"/>
  <c r="L404" i="42"/>
  <c r="L405" i="42"/>
  <c r="L406" i="42"/>
  <c r="L407" i="42"/>
  <c r="L408" i="42"/>
  <c r="L409" i="42"/>
  <c r="L410" i="42"/>
  <c r="L411" i="42"/>
  <c r="L412" i="42"/>
  <c r="L413" i="42"/>
  <c r="L414" i="42"/>
  <c r="L415" i="42"/>
  <c r="L416" i="42"/>
  <c r="L417" i="42"/>
  <c r="L418" i="42"/>
  <c r="L419" i="42"/>
  <c r="L420" i="42"/>
  <c r="L421" i="42"/>
  <c r="L422" i="42"/>
  <c r="L423" i="42"/>
  <c r="L424" i="42"/>
  <c r="L425" i="42"/>
  <c r="L426" i="42"/>
  <c r="L427" i="42"/>
  <c r="L428" i="42"/>
  <c r="L429" i="42"/>
  <c r="L430" i="42"/>
  <c r="L431" i="42"/>
  <c r="L432" i="42"/>
  <c r="L433" i="42"/>
  <c r="L434" i="42"/>
  <c r="L435" i="42"/>
  <c r="L436" i="42"/>
  <c r="L437" i="42"/>
  <c r="L438" i="42"/>
  <c r="L439" i="42"/>
  <c r="L440" i="42"/>
  <c r="L441" i="42"/>
  <c r="L442" i="42"/>
  <c r="L443" i="42"/>
  <c r="L444" i="42"/>
  <c r="L445" i="42"/>
  <c r="L446" i="42"/>
  <c r="L447" i="42"/>
  <c r="L448" i="42"/>
  <c r="L449" i="42"/>
  <c r="L450" i="42"/>
  <c r="L451" i="42"/>
  <c r="L452" i="42"/>
  <c r="L453" i="42"/>
  <c r="L454" i="42"/>
  <c r="L455" i="42"/>
  <c r="L456" i="42"/>
  <c r="L457" i="42"/>
  <c r="L458" i="42"/>
  <c r="L459" i="42"/>
  <c r="L460" i="42"/>
  <c r="L461" i="42"/>
  <c r="L462" i="42"/>
  <c r="L463" i="42"/>
  <c r="L464" i="42"/>
  <c r="L465" i="42"/>
  <c r="L466" i="42"/>
  <c r="L467" i="42"/>
  <c r="L468" i="42"/>
  <c r="L469" i="42"/>
  <c r="L470" i="42"/>
  <c r="L471" i="42"/>
  <c r="L472" i="42"/>
  <c r="L473" i="42"/>
  <c r="L474" i="42"/>
  <c r="L475" i="42"/>
  <c r="L476" i="42"/>
  <c r="L477" i="42"/>
  <c r="L478" i="42"/>
  <c r="L479" i="42"/>
  <c r="L480" i="42"/>
  <c r="L481" i="42"/>
  <c r="L482" i="42"/>
  <c r="L483" i="42"/>
  <c r="L484" i="42"/>
  <c r="L485" i="42"/>
  <c r="L486" i="42"/>
  <c r="L487" i="42"/>
  <c r="L488" i="42"/>
  <c r="L489" i="42"/>
  <c r="L490" i="42"/>
  <c r="L491" i="42"/>
  <c r="L492" i="42"/>
  <c r="L493" i="42"/>
  <c r="L494" i="42"/>
  <c r="L495" i="42"/>
  <c r="L496" i="42"/>
  <c r="L497" i="42"/>
  <c r="L498" i="42"/>
  <c r="L499" i="42"/>
  <c r="L500" i="42"/>
  <c r="L501" i="42"/>
  <c r="L502" i="42"/>
  <c r="L503" i="42"/>
  <c r="L504" i="42"/>
  <c r="L505" i="42"/>
  <c r="L506" i="42"/>
  <c r="L507" i="42"/>
  <c r="L508" i="42"/>
  <c r="L509" i="42"/>
  <c r="L510" i="42"/>
  <c r="L511" i="42"/>
  <c r="L512" i="42"/>
  <c r="L513" i="42"/>
  <c r="L514" i="42"/>
  <c r="L515" i="42"/>
  <c r="L516" i="42"/>
  <c r="L517" i="42"/>
  <c r="L518" i="42"/>
  <c r="L519" i="42"/>
  <c r="L520" i="42"/>
  <c r="L521" i="42"/>
  <c r="L522" i="42"/>
  <c r="L523" i="42"/>
  <c r="L524" i="42"/>
  <c r="L525" i="42"/>
  <c r="L526" i="42"/>
  <c r="L527" i="42"/>
  <c r="L528" i="42"/>
  <c r="L529" i="42"/>
  <c r="L530" i="42"/>
  <c r="L531" i="42"/>
  <c r="L532" i="42"/>
  <c r="L533" i="42"/>
  <c r="L534" i="42"/>
  <c r="L535" i="42"/>
  <c r="L536" i="42"/>
  <c r="L537" i="42"/>
  <c r="L538" i="42"/>
  <c r="L539" i="42"/>
  <c r="L367" i="42"/>
  <c r="L88" i="42"/>
  <c r="L81" i="42"/>
  <c r="L89" i="42"/>
  <c r="L78" i="42"/>
  <c r="L84" i="42"/>
  <c r="L76" i="42"/>
  <c r="L83" i="42"/>
  <c r="L80" i="42"/>
  <c r="L87" i="42"/>
  <c r="L74" i="42"/>
  <c r="L75" i="42"/>
  <c r="L82" i="42"/>
  <c r="L77" i="42"/>
  <c r="L73" i="42"/>
  <c r="L58" i="42"/>
  <c r="L62" i="42"/>
  <c r="L60" i="42"/>
  <c r="L85" i="42"/>
  <c r="L71" i="42"/>
  <c r="L45" i="42"/>
  <c r="L72" i="42"/>
  <c r="L69" i="42"/>
  <c r="L47" i="42"/>
  <c r="L70" i="42"/>
  <c r="L38" i="42"/>
  <c r="L40" i="42"/>
  <c r="L65" i="42"/>
  <c r="L66" i="42"/>
  <c r="L67" i="42"/>
  <c r="L53" i="42"/>
  <c r="L61" i="42"/>
  <c r="L56" i="42"/>
  <c r="L49" i="42"/>
  <c r="L46" i="42"/>
  <c r="L52" i="42"/>
  <c r="L51" i="42"/>
  <c r="L48" i="42"/>
  <c r="L68" i="42"/>
  <c r="L43" i="42"/>
  <c r="L59" i="42"/>
  <c r="L55" i="42"/>
  <c r="L54" i="42"/>
  <c r="L50" i="42"/>
  <c r="L63" i="42"/>
  <c r="L57" i="42"/>
  <c r="L91" i="42"/>
  <c r="L93" i="42"/>
  <c r="L90" i="42"/>
  <c r="L92" i="42"/>
  <c r="L79" i="42"/>
  <c r="L64" i="42"/>
  <c r="L42" i="42"/>
  <c r="L44" i="42"/>
  <c r="L24" i="42"/>
  <c r="L32" i="42"/>
  <c r="L41" i="42"/>
  <c r="L94" i="42"/>
  <c r="L95" i="42"/>
  <c r="L96" i="42"/>
  <c r="L97" i="42"/>
  <c r="L98" i="42"/>
  <c r="L99" i="42"/>
  <c r="L100" i="42"/>
  <c r="L101" i="42"/>
  <c r="L102" i="42"/>
  <c r="L103" i="42"/>
  <c r="L104" i="42"/>
  <c r="L105" i="42"/>
  <c r="L106" i="42"/>
  <c r="L107" i="42"/>
  <c r="L108" i="42"/>
  <c r="L109" i="42"/>
  <c r="L110" i="42"/>
  <c r="L111" i="42"/>
  <c r="L112" i="42"/>
  <c r="L113" i="42"/>
  <c r="L114" i="42"/>
  <c r="L115" i="42"/>
  <c r="L116" i="42"/>
  <c r="L117" i="42"/>
  <c r="L118" i="42"/>
  <c r="L119" i="42"/>
  <c r="L120" i="42"/>
  <c r="L121" i="42"/>
  <c r="L122" i="42"/>
  <c r="L123" i="42"/>
  <c r="L124" i="42"/>
  <c r="L125" i="42"/>
  <c r="L126" i="42"/>
  <c r="L127" i="42"/>
  <c r="L128" i="42"/>
  <c r="L129" i="42"/>
  <c r="L130" i="42"/>
  <c r="L131" i="42"/>
  <c r="L132" i="42"/>
  <c r="L133" i="42"/>
  <c r="L134" i="42"/>
  <c r="L135" i="42"/>
  <c r="L136" i="42"/>
  <c r="L137" i="42"/>
  <c r="L138" i="42"/>
  <c r="L139" i="42"/>
  <c r="L140" i="42"/>
  <c r="L141" i="42"/>
  <c r="L142" i="42"/>
  <c r="L143" i="42"/>
  <c r="L144" i="42"/>
  <c r="L145" i="42"/>
  <c r="L146" i="42"/>
  <c r="L147" i="42"/>
  <c r="L148" i="42"/>
  <c r="L149" i="42"/>
  <c r="L150" i="42"/>
  <c r="L151" i="42"/>
  <c r="L152" i="42"/>
  <c r="L153" i="42"/>
  <c r="L154" i="42"/>
  <c r="L155" i="42"/>
  <c r="L156" i="42"/>
  <c r="L157" i="42"/>
  <c r="L158" i="42"/>
  <c r="L159" i="42"/>
  <c r="L160" i="42"/>
  <c r="L161" i="42"/>
  <c r="L162" i="42"/>
  <c r="L163" i="42"/>
  <c r="L164" i="42"/>
  <c r="L165" i="42"/>
  <c r="L166" i="42"/>
  <c r="L167" i="42"/>
  <c r="L168" i="42"/>
  <c r="L169" i="42"/>
  <c r="L170" i="42"/>
  <c r="L171" i="42"/>
  <c r="L172" i="42"/>
  <c r="L173" i="42"/>
  <c r="L174" i="42"/>
  <c r="L175" i="42"/>
  <c r="L176" i="42"/>
  <c r="L177" i="42"/>
  <c r="L178" i="42"/>
  <c r="L179" i="42"/>
  <c r="L180" i="42"/>
  <c r="L181" i="42"/>
  <c r="L182" i="42"/>
  <c r="L183" i="42"/>
  <c r="L184" i="42"/>
  <c r="L185" i="42"/>
  <c r="L186" i="42"/>
  <c r="L187" i="42"/>
  <c r="L188" i="42"/>
  <c r="L189" i="42"/>
  <c r="L190" i="42"/>
  <c r="L191" i="42"/>
  <c r="L192" i="42"/>
  <c r="L193" i="42"/>
  <c r="L194" i="42"/>
  <c r="L195" i="42"/>
  <c r="L196" i="42"/>
  <c r="L197" i="42"/>
  <c r="L198" i="42"/>
  <c r="L199" i="42"/>
  <c r="L200" i="42"/>
  <c r="L201" i="42"/>
  <c r="L202" i="42"/>
  <c r="L203" i="42"/>
  <c r="L204" i="42"/>
  <c r="L205" i="42"/>
  <c r="L206" i="42"/>
  <c r="L207" i="42"/>
  <c r="L208" i="42"/>
  <c r="L209" i="42"/>
  <c r="L210" i="42"/>
  <c r="L211" i="42"/>
  <c r="L212" i="42"/>
  <c r="L213" i="42"/>
  <c r="L214" i="42"/>
  <c r="L215" i="42"/>
  <c r="L216" i="42"/>
  <c r="L217" i="42"/>
  <c r="L218" i="42"/>
  <c r="L219" i="42"/>
  <c r="L220" i="42"/>
  <c r="L221" i="42"/>
  <c r="L222" i="42"/>
  <c r="L223" i="42"/>
  <c r="L224" i="42"/>
  <c r="L225" i="42"/>
  <c r="L226" i="42"/>
  <c r="L227" i="42"/>
  <c r="L228" i="42"/>
  <c r="L229" i="42"/>
  <c r="L230" i="42"/>
  <c r="L231" i="42"/>
  <c r="L232" i="42"/>
  <c r="L233" i="42"/>
  <c r="L234" i="42"/>
  <c r="L235" i="42"/>
  <c r="L236" i="42"/>
  <c r="L237" i="42"/>
  <c r="L238" i="42"/>
  <c r="L239" i="42"/>
  <c r="L240" i="42"/>
  <c r="L241" i="42"/>
  <c r="L242" i="42"/>
  <c r="L243" i="42"/>
  <c r="L244" i="42"/>
  <c r="L245" i="42"/>
  <c r="L246" i="42"/>
  <c r="L247" i="42"/>
  <c r="L248" i="42"/>
  <c r="L249" i="42"/>
  <c r="L250" i="42"/>
  <c r="L251" i="42"/>
  <c r="L252" i="42"/>
  <c r="L253" i="42"/>
  <c r="L254" i="42"/>
  <c r="L255" i="42"/>
  <c r="L256" i="42"/>
  <c r="L257" i="42"/>
  <c r="L258" i="42"/>
  <c r="L259" i="42"/>
  <c r="L260" i="42"/>
  <c r="L261" i="42"/>
  <c r="L262" i="42"/>
  <c r="L263" i="42"/>
  <c r="L264" i="42"/>
  <c r="L265" i="42"/>
  <c r="L266" i="42"/>
  <c r="L267" i="42"/>
  <c r="L268" i="42"/>
  <c r="L269" i="42"/>
  <c r="L270" i="42"/>
  <c r="L271" i="42"/>
  <c r="L272" i="42"/>
  <c r="L273" i="42"/>
  <c r="L274" i="42"/>
  <c r="L275" i="42"/>
  <c r="L276" i="42"/>
  <c r="L277" i="42"/>
  <c r="L278" i="42"/>
  <c r="L279" i="42"/>
  <c r="L280" i="42"/>
  <c r="L281" i="42"/>
  <c r="L282" i="42"/>
  <c r="L283" i="42"/>
  <c r="L284" i="42"/>
  <c r="L285" i="42"/>
  <c r="L286" i="42"/>
  <c r="L287" i="42"/>
  <c r="L288" i="42"/>
  <c r="L289" i="42"/>
  <c r="L290" i="42"/>
  <c r="L291" i="42"/>
  <c r="L292" i="42"/>
  <c r="L293" i="42"/>
  <c r="L294" i="42"/>
  <c r="L295" i="42"/>
  <c r="L296" i="42"/>
  <c r="L297" i="42"/>
  <c r="L298" i="42"/>
  <c r="L299" i="42"/>
  <c r="L300" i="42"/>
  <c r="L301" i="42"/>
  <c r="L302" i="42"/>
  <c r="L303" i="42"/>
  <c r="L304" i="42"/>
  <c r="L305" i="42"/>
  <c r="L306" i="42"/>
  <c r="L307" i="42"/>
  <c r="L308" i="42"/>
  <c r="L309" i="42"/>
  <c r="L310" i="42"/>
  <c r="L311" i="42"/>
  <c r="L312" i="42"/>
  <c r="L313" i="42"/>
  <c r="L314" i="42"/>
  <c r="L315" i="42"/>
  <c r="L316" i="42"/>
  <c r="L317" i="42"/>
  <c r="L318" i="42"/>
  <c r="L319" i="42"/>
  <c r="L320" i="42"/>
  <c r="L321" i="42"/>
  <c r="L322" i="42"/>
  <c r="L323" i="42"/>
  <c r="L324" i="42"/>
  <c r="L325" i="42"/>
  <c r="L326" i="42"/>
  <c r="L327" i="42"/>
  <c r="L328" i="42"/>
  <c r="L329" i="42"/>
  <c r="L330" i="42"/>
  <c r="L331" i="42"/>
  <c r="L332" i="42"/>
  <c r="L333" i="42"/>
  <c r="L334" i="42"/>
  <c r="L335" i="42"/>
  <c r="L336" i="42"/>
  <c r="L337" i="42"/>
  <c r="L338" i="42"/>
  <c r="L339" i="42"/>
  <c r="L340" i="42"/>
  <c r="L341" i="42"/>
  <c r="L342" i="42"/>
  <c r="L343" i="42"/>
  <c r="L344" i="42"/>
  <c r="L345" i="42"/>
  <c r="L346" i="42"/>
  <c r="L347" i="42"/>
  <c r="L348" i="42"/>
  <c r="L349" i="42"/>
  <c r="L350" i="42"/>
  <c r="L351" i="42"/>
  <c r="L352" i="42"/>
  <c r="L353" i="42"/>
  <c r="L354" i="42"/>
  <c r="L355" i="42"/>
  <c r="L356" i="42"/>
  <c r="L357" i="42"/>
  <c r="L358" i="42"/>
  <c r="L359" i="42"/>
  <c r="L360" i="42"/>
  <c r="L361" i="42"/>
  <c r="L362" i="42"/>
  <c r="L363" i="42"/>
  <c r="L364" i="42"/>
  <c r="L365" i="42"/>
  <c r="L366" i="42"/>
  <c r="N95" i="42"/>
  <c r="N96" i="42"/>
  <c r="N97" i="42"/>
  <c r="N98" i="42"/>
  <c r="N99" i="42"/>
  <c r="N100" i="42"/>
  <c r="N101" i="42"/>
  <c r="N102" i="42"/>
  <c r="N103" i="42"/>
  <c r="N104" i="42"/>
  <c r="N105" i="42"/>
  <c r="N106" i="42"/>
  <c r="N107" i="42"/>
  <c r="N108" i="42"/>
  <c r="N109" i="42"/>
  <c r="N110" i="42"/>
  <c r="N111" i="42"/>
  <c r="N112" i="42"/>
  <c r="N113" i="42"/>
  <c r="N114" i="42"/>
  <c r="N115" i="42"/>
  <c r="N116" i="42"/>
  <c r="N117" i="42"/>
  <c r="N118" i="42"/>
  <c r="N119" i="42"/>
  <c r="N120" i="42"/>
  <c r="N121" i="42"/>
  <c r="N122" i="42"/>
  <c r="N123" i="42"/>
  <c r="N124" i="42"/>
  <c r="N125" i="42"/>
  <c r="N126" i="42"/>
  <c r="N127" i="42"/>
  <c r="N128" i="42"/>
  <c r="N129" i="42"/>
  <c r="N130" i="42"/>
  <c r="N131" i="42"/>
  <c r="N132" i="42"/>
  <c r="N133" i="42"/>
  <c r="N134" i="42"/>
  <c r="N135" i="42"/>
  <c r="N136" i="42"/>
  <c r="N137" i="42"/>
  <c r="N138" i="42"/>
  <c r="N139" i="42"/>
  <c r="N140" i="42"/>
  <c r="N141" i="42"/>
  <c r="N142" i="42"/>
  <c r="N143" i="42"/>
  <c r="N144" i="42"/>
  <c r="N145" i="42"/>
  <c r="N146" i="42"/>
  <c r="N147" i="42"/>
  <c r="N148" i="42"/>
  <c r="N149" i="42"/>
  <c r="N150" i="42"/>
  <c r="N151" i="42"/>
  <c r="N152" i="42"/>
  <c r="N153" i="42"/>
  <c r="N154" i="42"/>
  <c r="N155" i="42"/>
  <c r="N156" i="42"/>
  <c r="N157" i="42"/>
  <c r="N158" i="42"/>
  <c r="N159" i="42"/>
  <c r="N160" i="42"/>
  <c r="N161" i="42"/>
  <c r="N162" i="42"/>
  <c r="N163" i="42"/>
  <c r="N164" i="42"/>
  <c r="N165" i="42"/>
  <c r="N166" i="42"/>
  <c r="N167" i="42"/>
  <c r="N168" i="42"/>
  <c r="N169" i="42"/>
  <c r="N170" i="42"/>
  <c r="N171" i="42"/>
  <c r="N172" i="42"/>
  <c r="N173" i="42"/>
  <c r="N174" i="42"/>
  <c r="N175" i="42"/>
  <c r="N176" i="42"/>
  <c r="N177" i="42"/>
  <c r="N178" i="42"/>
  <c r="N179" i="42"/>
  <c r="N180" i="42"/>
  <c r="N181" i="42"/>
  <c r="N182" i="42"/>
  <c r="N183" i="42"/>
  <c r="N184" i="42"/>
  <c r="N185" i="42"/>
  <c r="N186" i="42"/>
  <c r="N187" i="42"/>
  <c r="N188" i="42"/>
  <c r="N189" i="42"/>
  <c r="N190" i="42"/>
  <c r="N191" i="42"/>
  <c r="N192" i="42"/>
  <c r="N193" i="42"/>
  <c r="N194" i="42"/>
  <c r="N195" i="42"/>
  <c r="N196" i="42"/>
  <c r="N197" i="42"/>
  <c r="N198" i="42"/>
  <c r="N199" i="42"/>
  <c r="N200" i="42"/>
  <c r="N201" i="42"/>
  <c r="N202" i="42"/>
  <c r="N203" i="42"/>
  <c r="N204" i="42"/>
  <c r="N205" i="42"/>
  <c r="N206" i="42"/>
  <c r="N207" i="42"/>
  <c r="N208" i="42"/>
  <c r="N209" i="42"/>
  <c r="N210" i="42"/>
  <c r="N211" i="42"/>
  <c r="N212" i="42"/>
  <c r="N213" i="42"/>
  <c r="N214" i="42"/>
  <c r="N215" i="42"/>
  <c r="N216" i="42"/>
  <c r="N217" i="42"/>
  <c r="N218" i="42"/>
  <c r="N219" i="42"/>
  <c r="N220" i="42"/>
  <c r="N221" i="42"/>
  <c r="N222" i="42"/>
  <c r="N223" i="42"/>
  <c r="N224" i="42"/>
  <c r="N225" i="42"/>
  <c r="N226" i="42"/>
  <c r="N227" i="42"/>
  <c r="N228" i="42"/>
  <c r="N229" i="42"/>
  <c r="N230" i="42"/>
  <c r="N231" i="42"/>
  <c r="N232" i="42"/>
  <c r="N233" i="42"/>
  <c r="N234" i="42"/>
  <c r="N235" i="42"/>
  <c r="N236" i="42"/>
  <c r="N237" i="42"/>
  <c r="N238" i="42"/>
  <c r="N239" i="42"/>
  <c r="N240" i="42"/>
  <c r="N241" i="42"/>
  <c r="N242" i="42"/>
  <c r="N243" i="42"/>
  <c r="N244" i="42"/>
  <c r="N245" i="42"/>
  <c r="N246" i="42"/>
  <c r="N247" i="42"/>
  <c r="N248" i="42"/>
  <c r="N249" i="42"/>
  <c r="N250" i="42"/>
  <c r="N251" i="42"/>
  <c r="N252" i="42"/>
  <c r="N253" i="42"/>
  <c r="N254" i="42"/>
  <c r="N255" i="42"/>
  <c r="N256" i="42"/>
  <c r="N257" i="42"/>
  <c r="N258" i="42"/>
  <c r="N259" i="42"/>
  <c r="N260" i="42"/>
  <c r="N261" i="42"/>
  <c r="N262" i="42"/>
  <c r="N263" i="42"/>
  <c r="N264" i="42"/>
  <c r="N265" i="42"/>
  <c r="N266" i="42"/>
  <c r="N267" i="42"/>
  <c r="N268" i="42"/>
  <c r="N269" i="42"/>
  <c r="N270" i="42"/>
  <c r="N271" i="42"/>
  <c r="N272" i="42"/>
  <c r="N273" i="42"/>
  <c r="N274" i="42"/>
  <c r="N275" i="42"/>
  <c r="N276" i="42"/>
  <c r="N277" i="42"/>
  <c r="N278" i="42"/>
  <c r="N279" i="42"/>
  <c r="N280" i="42"/>
  <c r="N281" i="42"/>
  <c r="N282" i="42"/>
  <c r="N283" i="42"/>
  <c r="N284" i="42"/>
  <c r="N285" i="42"/>
  <c r="N286" i="42"/>
  <c r="N287" i="42"/>
  <c r="N288" i="42"/>
  <c r="N289" i="42"/>
  <c r="N290" i="42"/>
  <c r="N291" i="42"/>
  <c r="N292" i="42"/>
  <c r="N293" i="42"/>
  <c r="N294" i="42"/>
  <c r="N295" i="42"/>
  <c r="N296" i="42"/>
  <c r="N297" i="42"/>
  <c r="N298" i="42"/>
  <c r="N299" i="42"/>
  <c r="N300" i="42"/>
  <c r="N301" i="42"/>
  <c r="N302" i="42"/>
  <c r="N303" i="42"/>
  <c r="N304" i="42"/>
  <c r="N305" i="42"/>
  <c r="N306" i="42"/>
  <c r="N307" i="42"/>
  <c r="N308" i="42"/>
  <c r="N309" i="42"/>
  <c r="N310" i="42"/>
  <c r="N311" i="42"/>
  <c r="N312" i="42"/>
  <c r="N313" i="42"/>
  <c r="N314" i="42"/>
  <c r="N315" i="42"/>
  <c r="N316" i="42"/>
  <c r="N317" i="42"/>
  <c r="N318" i="42"/>
  <c r="N319" i="42"/>
  <c r="N320" i="42"/>
  <c r="N321" i="42"/>
  <c r="N322" i="42"/>
  <c r="N323" i="42"/>
  <c r="N324" i="42"/>
  <c r="N325" i="42"/>
  <c r="N326" i="42"/>
  <c r="N327" i="42"/>
  <c r="N328" i="42"/>
  <c r="N329" i="42"/>
  <c r="N330" i="42"/>
  <c r="N331" i="42"/>
  <c r="N332" i="42"/>
  <c r="N333" i="42"/>
  <c r="N334" i="42"/>
  <c r="N335" i="42"/>
  <c r="N336" i="42"/>
  <c r="N337" i="42"/>
  <c r="N338" i="42"/>
  <c r="N339" i="42"/>
  <c r="N340" i="42"/>
  <c r="N341" i="42"/>
  <c r="N342" i="42"/>
  <c r="N343" i="42"/>
  <c r="N344" i="42"/>
  <c r="N345" i="42"/>
  <c r="N346" i="42"/>
  <c r="N347" i="42"/>
  <c r="N348" i="42"/>
  <c r="N349" i="42"/>
  <c r="N350" i="42"/>
  <c r="N351" i="42"/>
  <c r="N352" i="42"/>
  <c r="N353" i="42"/>
  <c r="N354" i="42"/>
  <c r="N355" i="42"/>
  <c r="N356" i="42"/>
  <c r="N357" i="42"/>
  <c r="N358" i="42"/>
  <c r="N359" i="42"/>
  <c r="N360" i="42"/>
  <c r="N361" i="42"/>
  <c r="N362" i="42"/>
  <c r="N363" i="42"/>
  <c r="N364" i="42"/>
  <c r="N365" i="42"/>
  <c r="N366" i="42"/>
  <c r="N94" i="42"/>
  <c r="N367" i="42"/>
  <c r="N368" i="42"/>
  <c r="N369" i="42"/>
  <c r="N370" i="42"/>
  <c r="N371" i="42"/>
  <c r="N372" i="42"/>
  <c r="N373" i="42"/>
  <c r="N374" i="42"/>
  <c r="N375" i="42"/>
  <c r="N376" i="42"/>
  <c r="N377" i="42"/>
  <c r="N378" i="42"/>
  <c r="N379" i="42"/>
  <c r="N380" i="42"/>
  <c r="N381" i="42"/>
  <c r="N382" i="42"/>
  <c r="N383" i="42"/>
  <c r="N384" i="42"/>
  <c r="N385" i="42"/>
  <c r="N386" i="42"/>
  <c r="N387" i="42"/>
  <c r="N388" i="42"/>
  <c r="N389" i="42"/>
  <c r="N390" i="42"/>
  <c r="N391" i="42"/>
  <c r="N392" i="42"/>
  <c r="N393" i="42"/>
  <c r="N394" i="42"/>
  <c r="N395" i="42"/>
  <c r="N396" i="42"/>
  <c r="N397" i="42"/>
  <c r="N398" i="42"/>
  <c r="N399" i="42"/>
  <c r="N400" i="42"/>
  <c r="N401" i="42"/>
  <c r="N402" i="42"/>
  <c r="N403" i="42"/>
  <c r="N404" i="42"/>
  <c r="N405" i="42"/>
  <c r="N406" i="42"/>
  <c r="N407" i="42"/>
  <c r="N408" i="42"/>
  <c r="N409" i="42"/>
  <c r="N410" i="42"/>
  <c r="N411" i="42"/>
  <c r="N412" i="42"/>
  <c r="N413" i="42"/>
  <c r="N414" i="42"/>
  <c r="N415" i="42"/>
  <c r="N416" i="42"/>
  <c r="N417" i="42"/>
  <c r="N418" i="42"/>
  <c r="N419" i="42"/>
  <c r="N420" i="42"/>
  <c r="N421" i="42"/>
  <c r="N422" i="42"/>
  <c r="N423" i="42"/>
  <c r="N424" i="42"/>
  <c r="N425" i="42"/>
  <c r="N426" i="42"/>
  <c r="N427" i="42"/>
  <c r="N428" i="42"/>
  <c r="N429" i="42"/>
  <c r="N430" i="42"/>
  <c r="N431" i="42"/>
  <c r="N432" i="42"/>
  <c r="N433" i="42"/>
  <c r="N434" i="42"/>
  <c r="N435" i="42"/>
  <c r="N436" i="42"/>
  <c r="N437" i="42"/>
  <c r="N438" i="42"/>
  <c r="N439" i="42"/>
  <c r="N440" i="42"/>
  <c r="N441" i="42"/>
  <c r="N442" i="42"/>
  <c r="N443" i="42"/>
  <c r="N444" i="42"/>
  <c r="N445" i="42"/>
  <c r="N446" i="42"/>
  <c r="N447" i="42"/>
  <c r="N448" i="42"/>
  <c r="N449" i="42"/>
  <c r="N450" i="42"/>
  <c r="N451" i="42"/>
  <c r="N452" i="42"/>
  <c r="N453" i="42"/>
  <c r="N454" i="42"/>
  <c r="N455" i="42"/>
  <c r="N456" i="42"/>
  <c r="N457" i="42"/>
  <c r="N458" i="42"/>
  <c r="N459" i="42"/>
  <c r="N460" i="42"/>
  <c r="N461" i="42"/>
  <c r="N462" i="42"/>
  <c r="N463" i="42"/>
  <c r="N464" i="42"/>
  <c r="N465" i="42"/>
  <c r="N466" i="42"/>
  <c r="N467" i="42"/>
  <c r="N468" i="42"/>
  <c r="N469" i="42"/>
  <c r="N470" i="42"/>
  <c r="N471" i="42"/>
  <c r="N472" i="42"/>
  <c r="N473" i="42"/>
  <c r="N474" i="42"/>
  <c r="N475" i="42"/>
  <c r="N476" i="42"/>
  <c r="N477" i="42"/>
  <c r="N478" i="42"/>
  <c r="N479" i="42"/>
  <c r="N480" i="42"/>
  <c r="N481" i="42"/>
  <c r="N482" i="42"/>
  <c r="N483" i="42"/>
  <c r="N484" i="42"/>
  <c r="N485" i="42"/>
  <c r="N486" i="42"/>
  <c r="N487" i="42"/>
  <c r="N488" i="42"/>
  <c r="N489" i="42"/>
  <c r="N490" i="42"/>
  <c r="N491" i="42"/>
  <c r="N492" i="42"/>
  <c r="N493" i="42"/>
  <c r="N494" i="42"/>
  <c r="N495" i="42"/>
  <c r="N496" i="42"/>
  <c r="N497" i="42"/>
  <c r="N498" i="42"/>
  <c r="N499" i="42"/>
  <c r="N500" i="42"/>
  <c r="N501" i="42"/>
  <c r="N502" i="42"/>
  <c r="N503" i="42"/>
  <c r="N504" i="42"/>
  <c r="N505" i="42"/>
  <c r="N506" i="42"/>
  <c r="N507" i="42"/>
  <c r="N508" i="42"/>
  <c r="N509" i="42"/>
  <c r="N510" i="42"/>
  <c r="N511" i="42"/>
  <c r="N512" i="42"/>
  <c r="N513" i="42"/>
  <c r="N514" i="42"/>
  <c r="N515" i="42"/>
  <c r="N516" i="42"/>
  <c r="N517" i="42"/>
  <c r="N518" i="42"/>
  <c r="N519" i="42"/>
  <c r="N520" i="42"/>
  <c r="N521" i="42"/>
  <c r="N522" i="42"/>
  <c r="N523" i="42"/>
  <c r="N524" i="42"/>
  <c r="N525" i="42"/>
  <c r="N526" i="42"/>
  <c r="N527" i="42"/>
  <c r="N528" i="42"/>
  <c r="N529" i="42"/>
  <c r="N530" i="42"/>
  <c r="N531" i="42"/>
  <c r="N532" i="42"/>
  <c r="N533" i="42"/>
  <c r="N534" i="42"/>
  <c r="N535" i="42"/>
  <c r="N536" i="42"/>
  <c r="N537" i="42"/>
  <c r="N538" i="42"/>
  <c r="N539" i="42"/>
  <c r="N19" i="42"/>
  <c r="N33" i="42"/>
  <c r="N9" i="42"/>
  <c r="N39" i="42"/>
  <c r="N15" i="42"/>
  <c r="N36" i="42"/>
  <c r="N12" i="42"/>
  <c r="N5" i="42"/>
  <c r="N10" i="42"/>
  <c r="N8" i="42"/>
  <c r="N13" i="42"/>
  <c r="N4" i="42"/>
  <c r="N11" i="42"/>
  <c r="N16" i="42"/>
  <c r="N17" i="42"/>
  <c r="N26" i="42"/>
  <c r="N34" i="42"/>
  <c r="N28" i="42"/>
  <c r="N27" i="42"/>
  <c r="N37" i="42"/>
  <c r="N23" i="42"/>
  <c r="N6" i="42"/>
  <c r="N22" i="42"/>
  <c r="N21" i="42"/>
  <c r="N14" i="42"/>
  <c r="N35" i="42"/>
  <c r="N2" i="42"/>
  <c r="N30" i="42"/>
  <c r="N29" i="42"/>
  <c r="N18" i="42"/>
  <c r="N3" i="42"/>
  <c r="N20" i="42"/>
  <c r="N31" i="42"/>
  <c r="N25" i="42"/>
  <c r="N7" i="42"/>
  <c r="N88" i="42"/>
  <c r="N81" i="42"/>
  <c r="N89" i="42"/>
  <c r="N78" i="42"/>
  <c r="N84" i="42"/>
  <c r="N76" i="42"/>
  <c r="N83" i="42"/>
  <c r="N91" i="42"/>
  <c r="N80" i="42"/>
  <c r="N93" i="42"/>
  <c r="N90" i="42"/>
  <c r="N87" i="42"/>
  <c r="N92" i="42"/>
  <c r="N74" i="42"/>
  <c r="N75" i="42"/>
  <c r="N82" i="42"/>
  <c r="N77" i="42"/>
  <c r="N79" i="42"/>
  <c r="N73" i="42"/>
  <c r="N58" i="42"/>
  <c r="N62" i="42"/>
  <c r="N60" i="42"/>
  <c r="N85" i="42"/>
  <c r="N71" i="42"/>
  <c r="N45" i="42"/>
  <c r="N72" i="42"/>
  <c r="N69" i="42"/>
  <c r="N47" i="42"/>
  <c r="N70" i="42"/>
  <c r="N64" i="42"/>
  <c r="N38" i="42"/>
  <c r="N40" i="42"/>
  <c r="N65" i="42"/>
  <c r="N66" i="42"/>
  <c r="N42" i="42"/>
  <c r="N44" i="42"/>
  <c r="N67" i="42"/>
  <c r="N53" i="42"/>
  <c r="N61" i="42"/>
  <c r="N56" i="42"/>
  <c r="N49" i="42"/>
  <c r="N46" i="42"/>
  <c r="N52" i="42"/>
  <c r="N24" i="42"/>
  <c r="N51" i="42"/>
  <c r="N48" i="42"/>
  <c r="N68" i="42"/>
  <c r="N43" i="42"/>
  <c r="N59" i="42"/>
  <c r="N32" i="42"/>
  <c r="N55" i="42"/>
  <c r="N41" i="42"/>
  <c r="N54" i="42"/>
  <c r="N50" i="42"/>
  <c r="N63" i="42"/>
  <c r="N86" i="42"/>
  <c r="P171" i="39" l="1"/>
  <c r="P159" i="39"/>
  <c r="P114" i="39"/>
  <c r="P208" i="39"/>
  <c r="P21" i="39"/>
  <c r="P3" i="39"/>
  <c r="P7" i="39"/>
  <c r="P11" i="39"/>
  <c r="P220" i="39"/>
  <c r="P224" i="39"/>
  <c r="P14" i="39"/>
  <c r="P18" i="39"/>
  <c r="P22" i="39"/>
  <c r="P26" i="39"/>
  <c r="P30" i="39"/>
  <c r="P34" i="39"/>
  <c r="P38" i="39"/>
  <c r="P42" i="39"/>
  <c r="P46" i="39"/>
  <c r="P50" i="39"/>
  <c r="P54" i="39"/>
  <c r="P58" i="39"/>
  <c r="P62" i="39"/>
  <c r="P188" i="39"/>
  <c r="P192" i="39"/>
  <c r="P64" i="39"/>
  <c r="P68" i="39"/>
  <c r="P72" i="39"/>
  <c r="P76" i="39"/>
  <c r="P197" i="39"/>
  <c r="P201" i="39"/>
  <c r="P205" i="39"/>
  <c r="P209" i="39"/>
  <c r="P213" i="39"/>
  <c r="P79" i="39"/>
  <c r="P83" i="39"/>
  <c r="P87" i="39"/>
  <c r="P91" i="39"/>
  <c r="P229" i="39"/>
  <c r="P95" i="39"/>
  <c r="P99" i="39"/>
  <c r="P103" i="39"/>
  <c r="P107" i="39"/>
  <c r="P111" i="39"/>
  <c r="P115" i="39"/>
  <c r="P119" i="39"/>
  <c r="P123" i="39"/>
  <c r="P127" i="39"/>
  <c r="P231" i="39"/>
  <c r="P131" i="39"/>
  <c r="P135" i="39"/>
  <c r="P139" i="39"/>
  <c r="P4" i="39"/>
  <c r="P8" i="39"/>
  <c r="P217" i="39"/>
  <c r="P221" i="39"/>
  <c r="P225" i="39"/>
  <c r="P15" i="39"/>
  <c r="P19" i="39"/>
  <c r="P23" i="39"/>
  <c r="P27" i="39"/>
  <c r="P31" i="39"/>
  <c r="P35" i="39"/>
  <c r="P39" i="39"/>
  <c r="P43" i="39"/>
  <c r="P47" i="39"/>
  <c r="P51" i="39"/>
  <c r="P55" i="39"/>
  <c r="P59" i="39"/>
  <c r="P63" i="39"/>
  <c r="P189" i="39"/>
  <c r="P193" i="39"/>
  <c r="P65" i="39"/>
  <c r="P69" i="39"/>
  <c r="P73" i="39"/>
  <c r="P77" i="39"/>
  <c r="P198" i="39"/>
  <c r="P202" i="39"/>
  <c r="P206" i="39"/>
  <c r="P210" i="39"/>
  <c r="P214" i="39"/>
  <c r="P80" i="39"/>
  <c r="P84" i="39"/>
  <c r="P88" i="39"/>
  <c r="P226" i="39"/>
  <c r="P92" i="39"/>
  <c r="P96" i="39"/>
  <c r="P100" i="39"/>
  <c r="P104" i="39"/>
  <c r="P108" i="39"/>
  <c r="P112" i="39"/>
  <c r="P116" i="39"/>
  <c r="P120" i="39"/>
  <c r="P124" i="39"/>
  <c r="P128" i="39"/>
  <c r="P232" i="39"/>
  <c r="P132" i="39"/>
  <c r="P136" i="39"/>
  <c r="P140" i="39"/>
  <c r="P144" i="39"/>
  <c r="P148" i="39"/>
  <c r="P152" i="39"/>
  <c r="P185" i="39"/>
  <c r="P5" i="39"/>
  <c r="P9" i="39"/>
  <c r="P218" i="39"/>
  <c r="P222" i="39"/>
  <c r="P12" i="39"/>
  <c r="P16" i="39"/>
  <c r="P20" i="39"/>
  <c r="P24" i="39"/>
  <c r="P28" i="39"/>
  <c r="P32" i="39"/>
  <c r="P36" i="39"/>
  <c r="P40" i="39"/>
  <c r="P44" i="39"/>
  <c r="P48" i="39"/>
  <c r="P52" i="39"/>
  <c r="P56" i="39"/>
  <c r="P60" i="39"/>
  <c r="P186" i="39"/>
  <c r="P190" i="39"/>
  <c r="P194" i="39"/>
  <c r="P66" i="39"/>
  <c r="P70" i="39"/>
  <c r="P74" i="39"/>
  <c r="P78" i="39"/>
  <c r="P199" i="39"/>
  <c r="P203" i="39"/>
  <c r="P207" i="39"/>
  <c r="P211" i="39"/>
  <c r="P215" i="39"/>
  <c r="P81" i="39"/>
  <c r="P85" i="39"/>
  <c r="P89" i="39"/>
  <c r="P227" i="39"/>
  <c r="P93" i="39"/>
  <c r="P97" i="39"/>
  <c r="P101" i="39"/>
  <c r="P105" i="39"/>
  <c r="P109" i="39"/>
  <c r="P113" i="39"/>
  <c r="P117" i="39"/>
  <c r="P121" i="39"/>
  <c r="P125" i="39"/>
  <c r="P129" i="39"/>
  <c r="P233" i="39"/>
  <c r="P133" i="39"/>
  <c r="P137" i="39"/>
  <c r="P141" i="39"/>
  <c r="P145" i="39"/>
  <c r="P149" i="39"/>
  <c r="P183" i="39"/>
  <c r="P179" i="39"/>
  <c r="P174" i="39"/>
  <c r="P170" i="39"/>
  <c r="P166" i="39"/>
  <c r="P162" i="39"/>
  <c r="P158" i="39"/>
  <c r="P154" i="39"/>
  <c r="P147" i="39"/>
  <c r="P138" i="39"/>
  <c r="P126" i="39"/>
  <c r="P110" i="39"/>
  <c r="P94" i="39"/>
  <c r="P82" i="39"/>
  <c r="P204" i="39"/>
  <c r="P71" i="39"/>
  <c r="P187" i="39"/>
  <c r="P49" i="39"/>
  <c r="P33" i="39"/>
  <c r="P17" i="39"/>
  <c r="P10" i="39"/>
  <c r="P184" i="39"/>
  <c r="P180" i="39"/>
  <c r="P167" i="39"/>
  <c r="P150" i="39"/>
  <c r="P142" i="39"/>
  <c r="P86" i="39"/>
  <c r="P75" i="39"/>
  <c r="P37" i="39"/>
  <c r="P182" i="39"/>
  <c r="P177" i="39"/>
  <c r="P173" i="39"/>
  <c r="P169" i="39"/>
  <c r="P165" i="39"/>
  <c r="P161" i="39"/>
  <c r="P157" i="39"/>
  <c r="P153" i="39"/>
  <c r="P146" i="39"/>
  <c r="P134" i="39"/>
  <c r="P122" i="39"/>
  <c r="P106" i="39"/>
  <c r="P228" i="39"/>
  <c r="P216" i="39"/>
  <c r="P200" i="39"/>
  <c r="P67" i="39"/>
  <c r="P61" i="39"/>
  <c r="P45" i="39"/>
  <c r="P29" i="39"/>
  <c r="P13" i="39"/>
  <c r="P6" i="39"/>
  <c r="P175" i="39"/>
  <c r="P163" i="39"/>
  <c r="P155" i="39"/>
  <c r="P230" i="39"/>
  <c r="P98" i="39"/>
  <c r="P191" i="39"/>
  <c r="P53" i="39"/>
  <c r="P219" i="39"/>
  <c r="P178" i="39"/>
  <c r="P181" i="39"/>
  <c r="P176" i="39"/>
  <c r="P172" i="39"/>
  <c r="P168" i="39"/>
  <c r="P164" i="39"/>
  <c r="P160" i="39"/>
  <c r="P156" i="39"/>
  <c r="P151" i="39"/>
  <c r="P143" i="39"/>
  <c r="P130" i="39"/>
  <c r="P118" i="39"/>
  <c r="P102" i="39"/>
  <c r="P90" i="39"/>
  <c r="P212" i="39"/>
  <c r="P196" i="39"/>
  <c r="P195" i="39"/>
  <c r="P57" i="39"/>
  <c r="P41" i="39"/>
  <c r="P25" i="39"/>
  <c r="P223" i="39"/>
  <c r="P2" i="39"/>
  <c r="O50" i="34"/>
  <c r="N50" i="34"/>
  <c r="N41" i="34" l="1"/>
  <c r="N4" i="34"/>
  <c r="N6" i="34"/>
  <c r="N12" i="34"/>
  <c r="N30" i="34"/>
  <c r="N48" i="34"/>
  <c r="N19" i="34"/>
  <c r="N21" i="34"/>
  <c r="N26" i="34"/>
  <c r="N28" i="34"/>
  <c r="N36" i="34"/>
  <c r="N2" i="34"/>
  <c r="O4" i="34"/>
  <c r="O6" i="34"/>
  <c r="O12" i="34"/>
  <c r="O30" i="34"/>
  <c r="O48" i="34"/>
  <c r="O19" i="34"/>
  <c r="O21" i="34"/>
  <c r="O26" i="34"/>
  <c r="O28" i="34"/>
  <c r="O36" i="34"/>
  <c r="O41" i="34"/>
  <c r="O2" i="34"/>
  <c r="S4" i="22" l="1"/>
  <c r="Q29" i="22"/>
  <c r="Q33" i="22"/>
  <c r="Q37" i="22"/>
  <c r="Q40" i="22"/>
  <c r="Q24" i="22"/>
  <c r="Q9" i="22"/>
  <c r="Q15" i="22"/>
  <c r="Q18" i="22"/>
  <c r="Q4" i="22"/>
  <c r="R4" i="22" s="1"/>
</calcChain>
</file>

<file path=xl/sharedStrings.xml><?xml version="1.0" encoding="utf-8"?>
<sst xmlns="http://schemas.openxmlformats.org/spreadsheetml/2006/main" count="23539" uniqueCount="1341">
  <si>
    <t>DateVisited</t>
  </si>
  <si>
    <t>UtmZone</t>
  </si>
  <si>
    <t>UtmN</t>
  </si>
  <si>
    <t>UtmE</t>
  </si>
  <si>
    <t>SysGuid</t>
  </si>
  <si>
    <t>StationId</t>
  </si>
  <si>
    <t>Azimuth</t>
  </si>
  <si>
    <t>DipPlunge</t>
  </si>
  <si>
    <t>Type</t>
  </si>
  <si>
    <t>CartoObjID</t>
  </si>
  <si>
    <t>Lat</t>
  </si>
  <si>
    <t>Long</t>
  </si>
  <si>
    <t>UtmDatum</t>
  </si>
  <si>
    <t>mylonitic lineation</t>
  </si>
  <si>
    <t>mylonitic lineation, up-dip arrow</t>
  </si>
  <si>
    <t>gneissic layering</t>
  </si>
  <si>
    <t>mylonitic lineation, down-dip arrow</t>
  </si>
  <si>
    <t>NAD 83</t>
  </si>
  <si>
    <t xml:space="preserve">Agua Caliente Hill </t>
  </si>
  <si>
    <t>JES-13-279</t>
  </si>
  <si>
    <t>JES-13-280</t>
  </si>
  <si>
    <t>JES-13-281</t>
  </si>
  <si>
    <t>JES-13-282</t>
  </si>
  <si>
    <t>JES-13-284</t>
  </si>
  <si>
    <t>JES-13-285</t>
  </si>
  <si>
    <t>JES-13-286</t>
  </si>
  <si>
    <t>12N</t>
  </si>
  <si>
    <t>JES-13-729</t>
  </si>
  <si>
    <t>JES-13-730</t>
  </si>
  <si>
    <t>JES-13-731</t>
  </si>
  <si>
    <t>JES-13-732</t>
  </si>
  <si>
    <t>JES-13-733</t>
  </si>
  <si>
    <t>JES-13-734</t>
  </si>
  <si>
    <t>JES-13-735</t>
  </si>
  <si>
    <t>JES-13-736</t>
  </si>
  <si>
    <t>JES-13-737</t>
  </si>
  <si>
    <t>JES-13-738</t>
  </si>
  <si>
    <t>JES-13-739</t>
  </si>
  <si>
    <t>JES-13-740</t>
  </si>
  <si>
    <t>JES-13-741</t>
  </si>
  <si>
    <t>JES-13-742</t>
  </si>
  <si>
    <t>NAD83</t>
  </si>
  <si>
    <t>mylonitic foliation</t>
  </si>
  <si>
    <t>trend and plunge</t>
  </si>
  <si>
    <t>JES-14-001</t>
  </si>
  <si>
    <t>JES-14-002</t>
  </si>
  <si>
    <t>JES-14-003</t>
  </si>
  <si>
    <t>JES-14-004</t>
  </si>
  <si>
    <t>JES-14-006</t>
  </si>
  <si>
    <t>JES-14-007</t>
  </si>
  <si>
    <t>JES-14-009</t>
  </si>
  <si>
    <t>JES-14-010</t>
  </si>
  <si>
    <t>JES-14-011</t>
  </si>
  <si>
    <t>parallel gneissic layering</t>
  </si>
  <si>
    <t>Project</t>
  </si>
  <si>
    <t>JES-06-467</t>
  </si>
  <si>
    <t>Catalina mylonite</t>
  </si>
  <si>
    <t>E Molino Basin</t>
  </si>
  <si>
    <t>JES-06-468</t>
  </si>
  <si>
    <t>JES-06-469</t>
  </si>
  <si>
    <t>JES-06-470</t>
  </si>
  <si>
    <t>JES-06-471</t>
  </si>
  <si>
    <t>JES-06-472</t>
  </si>
  <si>
    <t>JES-06-473</t>
  </si>
  <si>
    <t>JES-06-474</t>
  </si>
  <si>
    <t>JES-06-475</t>
  </si>
  <si>
    <t>JES-06-476</t>
  </si>
  <si>
    <t>JES-06-477</t>
  </si>
  <si>
    <t>JES-06-478</t>
  </si>
  <si>
    <t>JES-06-479</t>
  </si>
  <si>
    <t>JES-06-480</t>
  </si>
  <si>
    <t>JES-06-481</t>
  </si>
  <si>
    <t>JES-06-482</t>
  </si>
  <si>
    <t>JES-06-483</t>
  </si>
  <si>
    <t>JES-06-484</t>
  </si>
  <si>
    <t>JES-06-485</t>
  </si>
  <si>
    <t>JES-06-486</t>
  </si>
  <si>
    <t>JES-06-487</t>
  </si>
  <si>
    <t>JES-06-488</t>
  </si>
  <si>
    <t>JES-06-489</t>
  </si>
  <si>
    <t>JES-06-490</t>
  </si>
  <si>
    <t>JES-06-491</t>
  </si>
  <si>
    <t>JES-06-492</t>
  </si>
  <si>
    <t>JES-06-493</t>
  </si>
  <si>
    <t>JES-06-494</t>
  </si>
  <si>
    <t>JES-06-495</t>
  </si>
  <si>
    <t>JES-06-496</t>
  </si>
  <si>
    <t>JES-06-497</t>
  </si>
  <si>
    <t>JES-07-001</t>
  </si>
  <si>
    <t>Rose Peak area</t>
  </si>
  <si>
    <t>JES-07-002</t>
  </si>
  <si>
    <t>JES-07-003</t>
  </si>
  <si>
    <t>JES-07-004</t>
  </si>
  <si>
    <t>JES-07-005</t>
  </si>
  <si>
    <t>JES-08-001</t>
  </si>
  <si>
    <t>Green Mtn trail</t>
  </si>
  <si>
    <t>JES-08-002</t>
  </si>
  <si>
    <t>JES-08-003</t>
  </si>
  <si>
    <t>JES-08-004</t>
  </si>
  <si>
    <t>JES-08-005</t>
  </si>
  <si>
    <t>Barnum Rock area</t>
  </si>
  <si>
    <t>JES-08-006</t>
  </si>
  <si>
    <t>JES-08-007</t>
  </si>
  <si>
    <t>JES-08-008</t>
  </si>
  <si>
    <t>JES-08-009</t>
  </si>
  <si>
    <t>JES-08-010</t>
  </si>
  <si>
    <t>JES-08-011</t>
  </si>
  <si>
    <t>JES-08-012</t>
  </si>
  <si>
    <t>JES-11-001</t>
  </si>
  <si>
    <t>JES-11-002</t>
  </si>
  <si>
    <t>JES-11-003</t>
  </si>
  <si>
    <t>JES-11-004</t>
  </si>
  <si>
    <t>JES-11-005</t>
  </si>
  <si>
    <t>JES-11-007</t>
  </si>
  <si>
    <t>JES-11-008</t>
  </si>
  <si>
    <t>Bear Canyon</t>
  </si>
  <si>
    <t>JES-02-189</t>
  </si>
  <si>
    <t>JES-02-190</t>
  </si>
  <si>
    <t>JES-02-191</t>
  </si>
  <si>
    <t>JES-02-192</t>
  </si>
  <si>
    <t>area</t>
  </si>
  <si>
    <t>Windy Point</t>
  </si>
  <si>
    <t>S Green Mtn</t>
  </si>
  <si>
    <t>JES-98-101</t>
  </si>
  <si>
    <t>JES-98-102</t>
  </si>
  <si>
    <t>JES-98-103</t>
  </si>
  <si>
    <t>JES-98-104</t>
  </si>
  <si>
    <t>JES-98-105</t>
  </si>
  <si>
    <t>JES-98-106</t>
  </si>
  <si>
    <t>JES-98-107</t>
  </si>
  <si>
    <t>JES-98-108</t>
  </si>
  <si>
    <t>JES-98-109</t>
  </si>
  <si>
    <t>JES-98-001</t>
  </si>
  <si>
    <t>Tanque Verde Ridge</t>
  </si>
  <si>
    <t>JES-98-002</t>
  </si>
  <si>
    <t>JES-98-003</t>
  </si>
  <si>
    <t>JES-98-004</t>
  </si>
  <si>
    <t>JES-98-005</t>
  </si>
  <si>
    <t>JES-98-006</t>
  </si>
  <si>
    <t>JES-98-007</t>
  </si>
  <si>
    <t>JES-98-008</t>
  </si>
  <si>
    <t>JES-98-009</t>
  </si>
  <si>
    <t>JES-98-010</t>
  </si>
  <si>
    <t>JES-98-011</t>
  </si>
  <si>
    <t>JES-98-012</t>
  </si>
  <si>
    <t>JES-98-013</t>
  </si>
  <si>
    <t>JES-98-014</t>
  </si>
  <si>
    <t>JES-98-015</t>
  </si>
  <si>
    <t>JES-98-016</t>
  </si>
  <si>
    <t>JES-98-017</t>
  </si>
  <si>
    <t>JES-98-018</t>
  </si>
  <si>
    <t>JES-98-019</t>
  </si>
  <si>
    <t>JES-98-020</t>
  </si>
  <si>
    <t>JES-98-021</t>
  </si>
  <si>
    <t>JES-98-022</t>
  </si>
  <si>
    <t>JES-98-023</t>
  </si>
  <si>
    <t>JES-98-024</t>
  </si>
  <si>
    <t>JES-98-025</t>
  </si>
  <si>
    <t>JES-98-026</t>
  </si>
  <si>
    <t>JES-98-027</t>
  </si>
  <si>
    <t>JES-98-028</t>
  </si>
  <si>
    <t>top-NE shear</t>
  </si>
  <si>
    <t>top-SW shear</t>
  </si>
  <si>
    <t>UTME</t>
  </si>
  <si>
    <t>UTMN</t>
  </si>
  <si>
    <t>lineation SMR-O4-0633: 18/26</t>
  </si>
  <si>
    <t>lineation weak. Foliation weak biotite schistosity, weak to moderate protomylonite.</t>
  </si>
  <si>
    <t>18</t>
  </si>
  <si>
    <t>none</t>
  </si>
  <si>
    <t>elongated quartz feldspar aggregates</t>
  </si>
  <si>
    <t>feldspar streaking, biotite clot streaks, aligned elongate grains, some quartz stretch</t>
  </si>
  <si>
    <t>23</t>
  </si>
  <si>
    <t>stretching lineation</t>
  </si>
  <si>
    <t>12</t>
  </si>
  <si>
    <t>14</t>
  </si>
  <si>
    <t>55</t>
  </si>
  <si>
    <t>SMR-04-0660: 14/56</t>
  </si>
  <si>
    <t>lineation quartz stretch, feldspar/biotite streaks.</t>
  </si>
  <si>
    <t>60</t>
  </si>
  <si>
    <t>63</t>
  </si>
  <si>
    <t>+/- 21 m on GPS (down in Molino Canyon)</t>
  </si>
  <si>
    <t>well developed mylonitic foliation and lineation</t>
  </si>
  <si>
    <t>SMR-O4-0637: 27/37</t>
  </si>
  <si>
    <t>poor s-c fabric suggests top to southwest. Foliation is moderate protomylonite. See some poor sigma porphyroblasts with top NE.</t>
  </si>
  <si>
    <t>27</t>
  </si>
  <si>
    <t>ambigusous tops, rolled (delta) and Sigma porphyroblasts suggest top NE, S-C suggests top SW., lineation is feldspar streaking.</t>
  </si>
  <si>
    <t>slightly rodded (2:3 to 1:3) quartz, plagioclase crystals streaked up to 1:5.</t>
  </si>
  <si>
    <t>a lot of ambiguous shear sense indicators</t>
  </si>
  <si>
    <t>weak top NE shear sense indicators</t>
  </si>
  <si>
    <t>strong mylonitic fabric with much comminution</t>
  </si>
  <si>
    <t>+/- 25 m on GPS (down in Molino Canyon, canyon bottom, NW cutbank)</t>
  </si>
  <si>
    <t>strongly lineated mylonite</t>
  </si>
  <si>
    <t>aligned Quartz-Feldspar granular clots. Orientation not good, sense of shear based on vertical face on different part of outcrop.</t>
  </si>
  <si>
    <t>35</t>
  </si>
  <si>
    <t>L&gt;S, top NE S-C, fair (based on assuming gently dipping foliation…)</t>
  </si>
  <si>
    <t>shear sense indicator is actually 50 m east of station at base of north-facing cliff (GPS unit did not work well here)</t>
  </si>
  <si>
    <t>Top SW lineation</t>
  </si>
  <si>
    <t>porphyroclast geometries preponderantly top to SW. Lineation orientation may be tweaked near cataclastic zones.</t>
  </si>
  <si>
    <t>Lineation is weak except on pegmatite contact surfaces. Sense of shear from SC in wall on west side of dam.</t>
  </si>
  <si>
    <t>16</t>
  </si>
  <si>
    <t>Sigma porphyroclasts, top NE, S-C ambiguous (observed on 040 trending steep faces). Lineation vague, elongate porphyroclasts, quartz streake in light granitoid foliation parting. Felspar porphyroclasts in pegmatites are sheared top to SW!</t>
  </si>
  <si>
    <t>30</t>
  </si>
  <si>
    <t>several mediocre top NE S-C</t>
  </si>
  <si>
    <t>SC top NE, 60% confidence. Rubbly Outcrop, don't trust orientation in detail</t>
  </si>
  <si>
    <t>8</t>
  </si>
  <si>
    <t>51</t>
  </si>
  <si>
    <t>4</t>
  </si>
  <si>
    <t>top NE S-C, OK but not great, but with consistent top NE from many weak indicators</t>
  </si>
  <si>
    <t>54</t>
  </si>
  <si>
    <t>sense of shear actually determined at station JES-05-20</t>
  </si>
  <si>
    <t>58</t>
  </si>
  <si>
    <t>fabric l&gt;s, weak protomylonite.</t>
  </si>
  <si>
    <t>Hot slickenside</t>
  </si>
  <si>
    <t>on 'hot slickenside' joint surface, not obviously associated with foliation measured at this site. Penetrative lineation in rock is not apparent.</t>
  </si>
  <si>
    <t>hint of steep laminated differentiated foliation spaced about 1 cm, lineation may be intersection with gently dipping later mylonite foliation. Lineation is feldspar streaking, biotite aggregate streaking; l&gt;&gt;S</t>
  </si>
  <si>
    <t>7</t>
  </si>
  <si>
    <t>foliation too weak to measure</t>
  </si>
  <si>
    <t>feldspar streaking in outcrop surface of dark gray granodiorite.</t>
  </si>
  <si>
    <t>22</t>
  </si>
  <si>
    <t>l&gt;s, vague foliation dips moderately to NW (50?); fabric is domainal, generally weak.</t>
  </si>
  <si>
    <t>20</t>
  </si>
  <si>
    <t>only present in some surfaces, superimposed(?) on gneissose fabric</t>
  </si>
  <si>
    <t>10</t>
  </si>
  <si>
    <t>Quartz stretch in pegmatite.</t>
  </si>
  <si>
    <t>well developed mylonitic foliation and lineation, leucogranite with megacrystic dark granite screens.</t>
  </si>
  <si>
    <t>shear sense indicator is actually 30m southwest of station</t>
  </si>
  <si>
    <t>+/- 17 m on GPS (down in Molino Canyon)</t>
  </si>
  <si>
    <t>6</t>
  </si>
  <si>
    <t>beautiful top SW asymmetric porphyroclasts in Oracle granite</t>
  </si>
  <si>
    <t>Gneiss with Oracle Granite melanobands. Four to six suggestive shear sense indicators sufficient to show top SW on structure symbol.</t>
  </si>
  <si>
    <t>sense of shear determined at previous station  (JES-05-257) applied here because no lineation measured at previous station and indicators were clear and multiple.</t>
  </si>
  <si>
    <t>STATION</t>
  </si>
  <si>
    <t>Area</t>
  </si>
  <si>
    <t>JES-05-581</t>
  </si>
  <si>
    <t>JES-05-582</t>
  </si>
  <si>
    <t>JES-05-583</t>
  </si>
  <si>
    <t>JES-05-584</t>
  </si>
  <si>
    <t>JES-05-666</t>
  </si>
  <si>
    <t>JES-05-667</t>
  </si>
  <si>
    <t>JES-05-668</t>
  </si>
  <si>
    <t>JES-05-669</t>
  </si>
  <si>
    <t>JES-05-670</t>
  </si>
  <si>
    <t>JES-05-671</t>
  </si>
  <si>
    <t>JES-05-672</t>
  </si>
  <si>
    <t>JES-05-673</t>
  </si>
  <si>
    <t>JES-05-674</t>
  </si>
  <si>
    <t>JES-05-676</t>
  </si>
  <si>
    <t>JES-05-677</t>
  </si>
  <si>
    <t>JES-04-446</t>
  </si>
  <si>
    <t>Tanque Verde falls</t>
  </si>
  <si>
    <t>JES-04-447</t>
  </si>
  <si>
    <t>JES-04-448</t>
  </si>
  <si>
    <t>JES-04-449</t>
  </si>
  <si>
    <t>JES-04-450</t>
  </si>
  <si>
    <t>JES-04-451</t>
  </si>
  <si>
    <t>JES-04-452</t>
  </si>
  <si>
    <t>JES-04-453</t>
  </si>
  <si>
    <t>JES-04-454</t>
  </si>
  <si>
    <t>JES-04-457</t>
  </si>
  <si>
    <t>JES-04-458</t>
  </si>
  <si>
    <t>JES-04-459</t>
  </si>
  <si>
    <t>JES-04-460</t>
  </si>
  <si>
    <t>JES-04-461</t>
  </si>
  <si>
    <t>JES-04-462</t>
  </si>
  <si>
    <t>JES-04-463</t>
  </si>
  <si>
    <t>StationID</t>
  </si>
  <si>
    <t>Trend (strike)</t>
  </si>
  <si>
    <t>Plunge (dip)</t>
  </si>
  <si>
    <t>type 2</t>
  </si>
  <si>
    <t>Shear sense</t>
  </si>
  <si>
    <t>JES-08-395</t>
  </si>
  <si>
    <t>Station</t>
  </si>
  <si>
    <t>trend</t>
  </si>
  <si>
    <t>plunge</t>
  </si>
  <si>
    <t>type</t>
  </si>
  <si>
    <t>Station.DisplayName</t>
  </si>
  <si>
    <t>UTMzone</t>
  </si>
  <si>
    <t>StructuralObservation.TextDescription</t>
  </si>
  <si>
    <t>StructuralObservation.DisplayName</t>
  </si>
  <si>
    <t>GeologicStructureDescription.DisplayName</t>
  </si>
  <si>
    <t>SMR-04-0660</t>
  </si>
  <si>
    <t>12_NAD27</t>
  </si>
  <si>
    <t>SMR-04-0660: 307/15</t>
  </si>
  <si>
    <t>Mylonitic foliation protomylonite Description</t>
  </si>
  <si>
    <t>lineation stretch shape mylonitic Description</t>
  </si>
  <si>
    <t>SMR-04-0659</t>
  </si>
  <si>
    <t>lineation mylonitic stretch shape  directed Description</t>
  </si>
  <si>
    <t>SMR-04-0657</t>
  </si>
  <si>
    <t>SMR-04-0654</t>
  </si>
  <si>
    <t>SMR-04-0653</t>
  </si>
  <si>
    <t>crude layering, weak to moderated quartz-feldspar shape foliation; still low strain, doesn't part on foliation.</t>
  </si>
  <si>
    <t>Mylonitic foliation weak grain shape fabric Description</t>
  </si>
  <si>
    <t>SMR-04-0652</t>
  </si>
  <si>
    <t>SMR-04-0651</t>
  </si>
  <si>
    <t>mostly crude lenticular layerin of light colored biotite-clot granitoid and dark gray granodiorite, with variably concordant to discordant pegmatite. Grain shape, schistosity; lineation weak to absent.</t>
  </si>
  <si>
    <t>weak protomylonite</t>
  </si>
  <si>
    <t>SMR-04-0650</t>
  </si>
  <si>
    <t>moderate protomylonite in dark gray biotite granodiorite. Generally low strain between here and last station, irregularly folded folication in granodiorite., irreg leucogranite blobs and layers.</t>
  </si>
  <si>
    <t>moderate protomylonite</t>
  </si>
  <si>
    <t>SMR-04-0648</t>
  </si>
  <si>
    <t>dominant foliation is long limbs of crenulation folds in older shape fabric that is intruded by pegmatite dikes.</t>
  </si>
  <si>
    <t>SMR-04-0647</t>
  </si>
  <si>
    <t>SMR-04-0645</t>
  </si>
  <si>
    <t>eyeball orientation on outcrops across cliff, compositional layering parallel to shape fabric</t>
  </si>
  <si>
    <t>weak to moderate protomylonite</t>
  </si>
  <si>
    <t>SMR-04-0644</t>
  </si>
  <si>
    <t>SMR-04-0643</t>
  </si>
  <si>
    <t>weak to moderate protomyolonite.</t>
  </si>
  <si>
    <t>SMR-04-0642</t>
  </si>
  <si>
    <t>light colored granitoid layers are concordant.</t>
  </si>
  <si>
    <t>SMR-04-0641</t>
  </si>
  <si>
    <t>moderate to strong protomylonite, granoblastic texture. On Face trending 040, see goot top NE S-C fabrics, lineation not apparent in foliation surface.</t>
  </si>
  <si>
    <t>SMR-04-0640</t>
  </si>
  <si>
    <t>moderate protomylonite;pegmatite lenses transposed concordant to foliation. Foliation in bioiite granitoid is locally crenulated in the hinge zone of folds.</t>
  </si>
  <si>
    <t>SMR-04-0638</t>
  </si>
  <si>
    <t>SMR-04-0637</t>
  </si>
  <si>
    <t>SMR-O4-0637: 264/35</t>
  </si>
  <si>
    <t>SMR-04-0635</t>
  </si>
  <si>
    <t>weak quartz flattening, biotite schistosity. Estimate 5% biotite in rock</t>
  </si>
  <si>
    <t>SMR-04-0634</t>
  </si>
  <si>
    <t>SMR-04-0633</t>
  </si>
  <si>
    <t>foliation SMR-O4-0633: 270/20</t>
  </si>
  <si>
    <t>SMR-04-0632</t>
  </si>
  <si>
    <t>SMR-04-0630</t>
  </si>
  <si>
    <t>SMR-04-0629</t>
  </si>
  <si>
    <t>SMR-04-0628</t>
  </si>
  <si>
    <t>Composite foliation gneissic mylonitic foliation Description</t>
  </si>
  <si>
    <t>hematite-stained silicified fault gouge 1-4 cm thick, with adjacent unsilicified fault breccia over 1 m</t>
  </si>
  <si>
    <t>lineation groove or striae in surface Description</t>
  </si>
  <si>
    <t>JES-05-491</t>
  </si>
  <si>
    <t>JES-05-490</t>
  </si>
  <si>
    <t>JES-05-489</t>
  </si>
  <si>
    <t>JES-05-488</t>
  </si>
  <si>
    <t>JES-05-487</t>
  </si>
  <si>
    <t>JES-05-486</t>
  </si>
  <si>
    <t>JES-05-485</t>
  </si>
  <si>
    <t>JES-05-484</t>
  </si>
  <si>
    <t>JES-05-483</t>
  </si>
  <si>
    <t>JES-05-482</t>
  </si>
  <si>
    <t>JES-05-481</t>
  </si>
  <si>
    <t>JES-05-480</t>
  </si>
  <si>
    <t>JES-05-479</t>
  </si>
  <si>
    <t>JES-05-478</t>
  </si>
  <si>
    <t>JES-05-476</t>
  </si>
  <si>
    <t>JES-05-475</t>
  </si>
  <si>
    <t>JES-05-474</t>
  </si>
  <si>
    <t>JES-05-473</t>
  </si>
  <si>
    <t>JES-05-472</t>
  </si>
  <si>
    <t>JES-05-471</t>
  </si>
  <si>
    <t>JES-05-470</t>
  </si>
  <si>
    <t>JES-05-469</t>
  </si>
  <si>
    <t>JES-05-468</t>
  </si>
  <si>
    <t>JES-05-467</t>
  </si>
  <si>
    <t>JES-05-466</t>
  </si>
  <si>
    <t>JES-05-464</t>
  </si>
  <si>
    <t>JES-05-463</t>
  </si>
  <si>
    <t>JES-05-462</t>
  </si>
  <si>
    <t>JES-05-461</t>
  </si>
  <si>
    <t>JES-05-460</t>
  </si>
  <si>
    <t>JES-05-459</t>
  </si>
  <si>
    <t>JES-05-458</t>
  </si>
  <si>
    <t>JES-05-457</t>
  </si>
  <si>
    <t>JES-05-352</t>
  </si>
  <si>
    <t>JES-05-350</t>
  </si>
  <si>
    <t>JES-05-347</t>
  </si>
  <si>
    <t>JES-05-342</t>
  </si>
  <si>
    <t>JES-05-341</t>
  </si>
  <si>
    <t>JES-05-340</t>
  </si>
  <si>
    <t>JES-05-339</t>
  </si>
  <si>
    <t>JES-05-338</t>
  </si>
  <si>
    <t>JES-05-337</t>
  </si>
  <si>
    <t>JES-05-336</t>
  </si>
  <si>
    <t>JES-05-335</t>
  </si>
  <si>
    <t>JES-05-334</t>
  </si>
  <si>
    <t>JES-05-333</t>
  </si>
  <si>
    <t>JES-05-332</t>
  </si>
  <si>
    <t>JES-05-331</t>
  </si>
  <si>
    <t>JES-05-330</t>
  </si>
  <si>
    <t>JES-05-329</t>
  </si>
  <si>
    <t>JES-05-328</t>
  </si>
  <si>
    <t>JES-05-327</t>
  </si>
  <si>
    <t>JES-05-326</t>
  </si>
  <si>
    <t>JES-05-325</t>
  </si>
  <si>
    <t>JES-05-324</t>
  </si>
  <si>
    <t>JES-05-323</t>
  </si>
  <si>
    <t>JES-05-322</t>
  </si>
  <si>
    <t>JES-05-320</t>
  </si>
  <si>
    <t>JES-05-319</t>
  </si>
  <si>
    <t>JES-05-318</t>
  </si>
  <si>
    <t>JES-05-316</t>
  </si>
  <si>
    <t>JES-05-315</t>
  </si>
  <si>
    <t>JES-05-314</t>
  </si>
  <si>
    <t>JES-05-313</t>
  </si>
  <si>
    <t>JES-05-312</t>
  </si>
  <si>
    <t>JES-05-311</t>
  </si>
  <si>
    <t>JES-05-310</t>
  </si>
  <si>
    <t>JES-05-309</t>
  </si>
  <si>
    <t>JES-05-308</t>
  </si>
  <si>
    <t>JES-05-307</t>
  </si>
  <si>
    <t>JES-05-306</t>
  </si>
  <si>
    <t>JES-05-305</t>
  </si>
  <si>
    <t>JES-05-304</t>
  </si>
  <si>
    <t>JES-05-303</t>
  </si>
  <si>
    <t>JES-05-302</t>
  </si>
  <si>
    <t>JES-05-301</t>
  </si>
  <si>
    <t>JES-05-300</t>
  </si>
  <si>
    <t>JES-05-298</t>
  </si>
  <si>
    <t>JES-05-296</t>
  </si>
  <si>
    <t>JES-05-295</t>
  </si>
  <si>
    <t>JES-05-294</t>
  </si>
  <si>
    <t>JES-05-293</t>
  </si>
  <si>
    <t>JES-05-292</t>
  </si>
  <si>
    <t>JES-05-291</t>
  </si>
  <si>
    <t>JES-05-290</t>
  </si>
  <si>
    <t>JES-05-289</t>
  </si>
  <si>
    <t>JES-05-288</t>
  </si>
  <si>
    <t>JES-05-287</t>
  </si>
  <si>
    <t>JES-05-286</t>
  </si>
  <si>
    <t>JES-05-285</t>
  </si>
  <si>
    <t>JES-05-284</t>
  </si>
  <si>
    <t>JES-05-283</t>
  </si>
  <si>
    <t>JES-05-282</t>
  </si>
  <si>
    <t>JES-05-281</t>
  </si>
  <si>
    <t>JES-05-280</t>
  </si>
  <si>
    <t>JES-05-279</t>
  </si>
  <si>
    <t>JES-05-278</t>
  </si>
  <si>
    <t>JES-05-277</t>
  </si>
  <si>
    <t>JES-05-276</t>
  </si>
  <si>
    <t>JES-05-275</t>
  </si>
  <si>
    <t>JES-05-274</t>
  </si>
  <si>
    <t>JES-05-273</t>
  </si>
  <si>
    <t>JES-05-272</t>
  </si>
  <si>
    <t>JES-05-271</t>
  </si>
  <si>
    <t>JES-05-270</t>
  </si>
  <si>
    <t>JES-05-269</t>
  </si>
  <si>
    <t>JES-05-268</t>
  </si>
  <si>
    <t>JES-05-266</t>
  </si>
  <si>
    <t>JES-05-265</t>
  </si>
  <si>
    <t>JES-05-264</t>
  </si>
  <si>
    <t>JES-05-263</t>
  </si>
  <si>
    <t>JES-05-262</t>
  </si>
  <si>
    <t>JES-05-260</t>
  </si>
  <si>
    <t>JES-05-259</t>
  </si>
  <si>
    <t>JES-05-258</t>
  </si>
  <si>
    <t>JES-05-256</t>
  </si>
  <si>
    <t>JES-05-254</t>
  </si>
  <si>
    <t>JES-05-253</t>
  </si>
  <si>
    <t>JES-05-249</t>
  </si>
  <si>
    <t>JES-05-248</t>
  </si>
  <si>
    <t>JES-05-247</t>
  </si>
  <si>
    <t>JES-05-246</t>
  </si>
  <si>
    <t>JES-05-245</t>
  </si>
  <si>
    <t>JES-05-244</t>
  </si>
  <si>
    <t>JES-05-243</t>
  </si>
  <si>
    <t>JES-05-242</t>
  </si>
  <si>
    <t>JES-05-240</t>
  </si>
  <si>
    <t>JES-05-238</t>
  </si>
  <si>
    <t>JES-05-236</t>
  </si>
  <si>
    <t>JES-05-232</t>
  </si>
  <si>
    <t>JES-05-231</t>
  </si>
  <si>
    <t>JES-05-230</t>
  </si>
  <si>
    <t>JES-05-229</t>
  </si>
  <si>
    <t>JES-05-228</t>
  </si>
  <si>
    <t>JES-05-227</t>
  </si>
  <si>
    <t>JES-05-226</t>
  </si>
  <si>
    <t>JES-05-225</t>
  </si>
  <si>
    <t>JES-05-224</t>
  </si>
  <si>
    <t>JES-05-223</t>
  </si>
  <si>
    <t>JES-05-222</t>
  </si>
  <si>
    <t>JES-05-221</t>
  </si>
  <si>
    <t>JES-05-220</t>
  </si>
  <si>
    <t>JES-05-219</t>
  </si>
  <si>
    <t>JES-05-218</t>
  </si>
  <si>
    <t>JES-05-217</t>
  </si>
  <si>
    <t>JES-05-216</t>
  </si>
  <si>
    <t>JES-05-215</t>
  </si>
  <si>
    <t>JES-05-213</t>
  </si>
  <si>
    <t>JES-05-212</t>
  </si>
  <si>
    <t>JES-05-211</t>
  </si>
  <si>
    <t>JES-05-210</t>
  </si>
  <si>
    <t>JES-05-209</t>
  </si>
  <si>
    <t>JES-05-208</t>
  </si>
  <si>
    <t>JES-05-207</t>
  </si>
  <si>
    <t>JES-05-190</t>
  </si>
  <si>
    <t>JES-05-189</t>
  </si>
  <si>
    <t>JES-05-188</t>
  </si>
  <si>
    <t>JES-05-186</t>
  </si>
  <si>
    <t>JES-05-185</t>
  </si>
  <si>
    <t>JES-05-184</t>
  </si>
  <si>
    <t>Horizontal mylonitic foliation on lithologic layering</t>
  </si>
  <si>
    <t>JES-05-183</t>
  </si>
  <si>
    <t>JES-05-182</t>
  </si>
  <si>
    <t>JES-05-181</t>
  </si>
  <si>
    <t>JES-05-180</t>
  </si>
  <si>
    <t>JES-05-179</t>
  </si>
  <si>
    <t>JES-05-178</t>
  </si>
  <si>
    <t>JES-05-177</t>
  </si>
  <si>
    <t>JES-05-176</t>
  </si>
  <si>
    <t>JES-05-175</t>
  </si>
  <si>
    <t>JES-05-174</t>
  </si>
  <si>
    <t>JES-05-173</t>
  </si>
  <si>
    <t>JES-05-172</t>
  </si>
  <si>
    <t>JES-05-171</t>
  </si>
  <si>
    <t>JES-05-170</t>
  </si>
  <si>
    <t>JES-05-169</t>
  </si>
  <si>
    <t>JES-05-168</t>
  </si>
  <si>
    <t>JES-05-167</t>
  </si>
  <si>
    <t>JES-05-166</t>
  </si>
  <si>
    <t>JES-05-165</t>
  </si>
  <si>
    <t>JES-05-164</t>
  </si>
  <si>
    <t>JES-05-163</t>
  </si>
  <si>
    <t>JES-05-161</t>
  </si>
  <si>
    <t>JES-05-160</t>
  </si>
  <si>
    <t>JES-05-159</t>
  </si>
  <si>
    <t>JES-05-158</t>
  </si>
  <si>
    <t>JES-05-157</t>
  </si>
  <si>
    <t>JES-05-156</t>
  </si>
  <si>
    <t>JES-05-155</t>
  </si>
  <si>
    <t>JES-05-154</t>
  </si>
  <si>
    <t>JES-05-151</t>
  </si>
  <si>
    <t>JES-05-150</t>
  </si>
  <si>
    <t>JES-05-148</t>
  </si>
  <si>
    <t>JES-05-147</t>
  </si>
  <si>
    <t>JES-05-146</t>
  </si>
  <si>
    <t>JES-05-145</t>
  </si>
  <si>
    <t>JES-05-144</t>
  </si>
  <si>
    <t>JES-05-143</t>
  </si>
  <si>
    <t>JES-05-142</t>
  </si>
  <si>
    <t>JES-05-140</t>
  </si>
  <si>
    <t>JES-05-139</t>
  </si>
  <si>
    <t>JES-05-138</t>
  </si>
  <si>
    <t>JES-05-137</t>
  </si>
  <si>
    <t>JES-05-136</t>
  </si>
  <si>
    <t>JES-05-134</t>
  </si>
  <si>
    <t>JES-05-133</t>
  </si>
  <si>
    <t>JES-05-132</t>
  </si>
  <si>
    <t>JES-05-131</t>
  </si>
  <si>
    <t>JES-05-130</t>
  </si>
  <si>
    <t>JES-05-129</t>
  </si>
  <si>
    <t>JES-05-128</t>
  </si>
  <si>
    <t>JES-05-127</t>
  </si>
  <si>
    <t>JES-05-126</t>
  </si>
  <si>
    <t>JES-05-125</t>
  </si>
  <si>
    <t>JES-05-124</t>
  </si>
  <si>
    <t>JES-05-121</t>
  </si>
  <si>
    <t>JES-05-119</t>
  </si>
  <si>
    <t>JES-05-118</t>
  </si>
  <si>
    <t>JES-05-117</t>
  </si>
  <si>
    <t>JES-05-116</t>
  </si>
  <si>
    <t>JES-05-115</t>
  </si>
  <si>
    <t>JES-05-114</t>
  </si>
  <si>
    <t>JES-05-113</t>
  </si>
  <si>
    <t>JES-05-111</t>
  </si>
  <si>
    <t>JES-05-110</t>
  </si>
  <si>
    <t>JES-05-109</t>
  </si>
  <si>
    <t>JES-05-108</t>
  </si>
  <si>
    <t>JES-05-107</t>
  </si>
  <si>
    <t>JES-05-106</t>
  </si>
  <si>
    <t>JES-05-105</t>
  </si>
  <si>
    <t>JES-05-104</t>
  </si>
  <si>
    <t>JES-05-103</t>
  </si>
  <si>
    <t>JES-05-102</t>
  </si>
  <si>
    <t>JES-05-100</t>
  </si>
  <si>
    <t>JES-05-099</t>
  </si>
  <si>
    <t>JES-05-098</t>
  </si>
  <si>
    <t>JES-05-097</t>
  </si>
  <si>
    <t>JES-05-096</t>
  </si>
  <si>
    <t>JES-05-095</t>
  </si>
  <si>
    <t>JES-05-094</t>
  </si>
  <si>
    <t>JES-05-093</t>
  </si>
  <si>
    <t>JES-05-092</t>
  </si>
  <si>
    <t>JES-05-091</t>
  </si>
  <si>
    <t>JES-05-090</t>
  </si>
  <si>
    <t>JES-05-009</t>
  </si>
  <si>
    <t>JES-05-089</t>
  </si>
  <si>
    <t>JES-05-088</t>
  </si>
  <si>
    <t>JES-05-087</t>
  </si>
  <si>
    <t>JES-05-086</t>
  </si>
  <si>
    <t>JES-05-085</t>
  </si>
  <si>
    <t>JES-05-084</t>
  </si>
  <si>
    <t>JES-05-083</t>
  </si>
  <si>
    <t>JES-05-082</t>
  </si>
  <si>
    <t>JES-05-081</t>
  </si>
  <si>
    <t>JES-05-080</t>
  </si>
  <si>
    <t>JES-05-008</t>
  </si>
  <si>
    <t>JES-05-079</t>
  </si>
  <si>
    <t>JES-05-078</t>
  </si>
  <si>
    <t>JES-05-077</t>
  </si>
  <si>
    <t>JES-05-076</t>
  </si>
  <si>
    <t>JES-05-075</t>
  </si>
  <si>
    <t>JES-05-074</t>
  </si>
  <si>
    <t>JES-05-073</t>
  </si>
  <si>
    <t>JES-05-072</t>
  </si>
  <si>
    <t>JES-05-071</t>
  </si>
  <si>
    <t>JES-05-070</t>
  </si>
  <si>
    <t>JES-05-069</t>
  </si>
  <si>
    <t>JES-05-068</t>
  </si>
  <si>
    <t>JES-05-067</t>
  </si>
  <si>
    <t>JES-05-066</t>
  </si>
  <si>
    <t>JES-05-065</t>
  </si>
  <si>
    <t>JES-05-064</t>
  </si>
  <si>
    <t>JES-05-063</t>
  </si>
  <si>
    <t>JES-05-062</t>
  </si>
  <si>
    <t>JES-05-061</t>
  </si>
  <si>
    <t>JES-05-006</t>
  </si>
  <si>
    <t>JES-05-059</t>
  </si>
  <si>
    <t>JES-05-058</t>
  </si>
  <si>
    <t>JES-05-057</t>
  </si>
  <si>
    <t>JES-05-056</t>
  </si>
  <si>
    <t>JES-05-055</t>
  </si>
  <si>
    <t>JES-05-054</t>
  </si>
  <si>
    <t>JES-05-053</t>
  </si>
  <si>
    <t>JES-05-052</t>
  </si>
  <si>
    <t>JES-05-051</t>
  </si>
  <si>
    <t>JES-05-050</t>
  </si>
  <si>
    <t>JES-05-005</t>
  </si>
  <si>
    <t>JES-05-049</t>
  </si>
  <si>
    <t>JES-05-048</t>
  </si>
  <si>
    <t>JES-05-047</t>
  </si>
  <si>
    <t>JES-05-046</t>
  </si>
  <si>
    <t>JES-05-045</t>
  </si>
  <si>
    <t>JES-05-044</t>
  </si>
  <si>
    <t>JES-05-043</t>
  </si>
  <si>
    <t>JES-05-042</t>
  </si>
  <si>
    <t>JES-05-041</t>
  </si>
  <si>
    <t>JES-05-040</t>
  </si>
  <si>
    <t>JES-05-004</t>
  </si>
  <si>
    <t>JES-05-039</t>
  </si>
  <si>
    <t>JES-05-038</t>
  </si>
  <si>
    <t>JES-05-037</t>
  </si>
  <si>
    <t>JES-05-036</t>
  </si>
  <si>
    <t>JES-05-035</t>
  </si>
  <si>
    <t>JES-05-034</t>
  </si>
  <si>
    <t>JES-05-033</t>
  </si>
  <si>
    <t>JES-05-032</t>
  </si>
  <si>
    <t>JES-05-031</t>
  </si>
  <si>
    <t>JES-05-030</t>
  </si>
  <si>
    <t>JES-05-003</t>
  </si>
  <si>
    <t>JES-05-028</t>
  </si>
  <si>
    <t>JES-05-027</t>
  </si>
  <si>
    <t>JES-05-026</t>
  </si>
  <si>
    <t>JES-05-025</t>
  </si>
  <si>
    <t>JES-05-024</t>
  </si>
  <si>
    <t>JES-05-023</t>
  </si>
  <si>
    <t>JES-05-020</t>
  </si>
  <si>
    <t>JES-05-002</t>
  </si>
  <si>
    <t>JES-05-019</t>
  </si>
  <si>
    <t>JES-05-018</t>
  </si>
  <si>
    <t>JES-05-017</t>
  </si>
  <si>
    <t>JES-05-016</t>
  </si>
  <si>
    <t>JES-05-015</t>
  </si>
  <si>
    <t>JES-05-014</t>
  </si>
  <si>
    <t>JES-05-013</t>
  </si>
  <si>
    <t>JES-05-012</t>
  </si>
  <si>
    <t>JES-05-011</t>
  </si>
  <si>
    <t>JES-05-001</t>
  </si>
  <si>
    <t>Prison Camp</t>
  </si>
  <si>
    <t>lower Molino Cyn</t>
  </si>
  <si>
    <t>Babad Do'ag</t>
  </si>
  <si>
    <t>Sabino Cyn, phoneline trail</t>
  </si>
  <si>
    <t>Sabino Cyn, west side</t>
  </si>
  <si>
    <t>Lower Soldier Cyn</t>
  </si>
  <si>
    <t>Sycamore Reservoir area</t>
  </si>
  <si>
    <t>Sabino Cyn, east side (Blackett)</t>
  </si>
  <si>
    <t>Pusch Peak</t>
  </si>
  <si>
    <t>JES-04-464</t>
  </si>
  <si>
    <t>JES-04-465</t>
  </si>
  <si>
    <t>JES-04-466</t>
  </si>
  <si>
    <t>JES-04-467</t>
  </si>
  <si>
    <t>JES-04-468</t>
  </si>
  <si>
    <t>JES-04-469</t>
  </si>
  <si>
    <t>JES-04-470</t>
  </si>
  <si>
    <t>JES-04-471</t>
  </si>
  <si>
    <t>JES-04-472</t>
  </si>
  <si>
    <t>JES-04-473</t>
  </si>
  <si>
    <t>JES-04-474</t>
  </si>
  <si>
    <t>JES-04-475</t>
  </si>
  <si>
    <t>JES-04-476</t>
  </si>
  <si>
    <t>JES-04-477</t>
  </si>
  <si>
    <t>JES-04-478</t>
  </si>
  <si>
    <t>JES-04-479</t>
  </si>
  <si>
    <t>JES-04-480</t>
  </si>
  <si>
    <t>JES-04-481</t>
  </si>
  <si>
    <t>JES-04-482</t>
  </si>
  <si>
    <t>JES-04-483</t>
  </si>
  <si>
    <t>JES-04-484</t>
  </si>
  <si>
    <t>JES-04-486</t>
  </si>
  <si>
    <t>JES-04-487</t>
  </si>
  <si>
    <t>JES-04-488</t>
  </si>
  <si>
    <t>JES-04-489</t>
  </si>
  <si>
    <t>JES-04-490</t>
  </si>
  <si>
    <t>JES-04-491</t>
  </si>
  <si>
    <t>JES-04-492</t>
  </si>
  <si>
    <t>JES-04-493</t>
  </si>
  <si>
    <t>JES-04-494</t>
  </si>
  <si>
    <t>JES-04-495</t>
  </si>
  <si>
    <t>JES-04-496</t>
  </si>
  <si>
    <t>JES-04-497</t>
  </si>
  <si>
    <t>JES-04-498</t>
  </si>
  <si>
    <t>JES-04-499</t>
  </si>
  <si>
    <t>JES-04-500</t>
  </si>
  <si>
    <t>JES-04-501</t>
  </si>
  <si>
    <t>JES-04-502</t>
  </si>
  <si>
    <t>JES-04-503</t>
  </si>
  <si>
    <t>JES-04-504</t>
  </si>
  <si>
    <t>JES-04-505</t>
  </si>
  <si>
    <t>JES-04-506</t>
  </si>
  <si>
    <t>JES-04-507</t>
  </si>
  <si>
    <t>JES-04-508</t>
  </si>
  <si>
    <t>JES-04-509</t>
  </si>
  <si>
    <t>JES-04-510</t>
  </si>
  <si>
    <t>JES-04-511</t>
  </si>
  <si>
    <t>JES-04-752</t>
  </si>
  <si>
    <t>JES-04-753</t>
  </si>
  <si>
    <t>JES-04-754</t>
  </si>
  <si>
    <t>JES-04-755</t>
  </si>
  <si>
    <t>JES-04-756</t>
  </si>
  <si>
    <t>JES-04-757</t>
  </si>
  <si>
    <t>JES-04-758</t>
  </si>
  <si>
    <t>JES-04-759</t>
  </si>
  <si>
    <t>JES-04-760</t>
  </si>
  <si>
    <t>JES-04-761</t>
  </si>
  <si>
    <t>JES-04-762</t>
  </si>
  <si>
    <t>JES-04-763</t>
  </si>
  <si>
    <t>JES-04-764</t>
  </si>
  <si>
    <t>JES-04-769</t>
  </si>
  <si>
    <t>JES-04-770</t>
  </si>
  <si>
    <t>JES-04-771</t>
  </si>
  <si>
    <t>JES-04-772</t>
  </si>
  <si>
    <t>JES-04-773</t>
  </si>
  <si>
    <t>JES-04-774</t>
  </si>
  <si>
    <t>JES-04-775</t>
  </si>
  <si>
    <t>JES-04-776</t>
  </si>
  <si>
    <t>JES-04-777</t>
  </si>
  <si>
    <t>JES-04-778</t>
  </si>
  <si>
    <t>JES-04-779</t>
  </si>
  <si>
    <t>JES-04-780</t>
  </si>
  <si>
    <t>JES-04-781</t>
  </si>
  <si>
    <t>JES-04-782</t>
  </si>
  <si>
    <t>JES-04-783</t>
  </si>
  <si>
    <t>JES-04-784</t>
  </si>
  <si>
    <t>JES-04-785</t>
  </si>
  <si>
    <t>JES-04-786</t>
  </si>
  <si>
    <t>JES-04-787</t>
  </si>
  <si>
    <t>JES-04-790</t>
  </si>
  <si>
    <t>JES-04-791</t>
  </si>
  <si>
    <t>JES-04-792</t>
  </si>
  <si>
    <t>JES-04-793</t>
  </si>
  <si>
    <t>JES-04-794</t>
  </si>
  <si>
    <t>JES-04-795</t>
  </si>
  <si>
    <t>JES-04-796</t>
  </si>
  <si>
    <t>JES-04-797</t>
  </si>
  <si>
    <t>JES-04-798</t>
  </si>
  <si>
    <t>JES-04-801</t>
  </si>
  <si>
    <t>JES-04-803</t>
  </si>
  <si>
    <t>JES-04-804</t>
  </si>
  <si>
    <t>JES-04-805</t>
  </si>
  <si>
    <t>JES-04-806</t>
  </si>
  <si>
    <t>JES-04-807</t>
  </si>
  <si>
    <t>JES-04-809</t>
  </si>
  <si>
    <t>JES-04-810</t>
  </si>
  <si>
    <t>JES-04-811</t>
  </si>
  <si>
    <t>JES-04-812</t>
  </si>
  <si>
    <t>JES-04-813</t>
  </si>
  <si>
    <t>JES-04-814</t>
  </si>
  <si>
    <t>JES-04-816</t>
  </si>
  <si>
    <t>JES-04-817</t>
  </si>
  <si>
    <t>JES-04-818</t>
  </si>
  <si>
    <t>JES-04-819</t>
  </si>
  <si>
    <t>JES-04-821</t>
  </si>
  <si>
    <t>JES-04-822</t>
  </si>
  <si>
    <t>JES-04-823</t>
  </si>
  <si>
    <t>JES-04-824</t>
  </si>
  <si>
    <t>JES-04-825</t>
  </si>
  <si>
    <t>JES-04-826</t>
  </si>
  <si>
    <t>JES-04-829</t>
  </si>
  <si>
    <t>JES-04-830</t>
  </si>
  <si>
    <t>JES-04-831</t>
  </si>
  <si>
    <t>JES-04-832</t>
  </si>
  <si>
    <t>JES-04-833</t>
  </si>
  <si>
    <t>JES-04-834</t>
  </si>
  <si>
    <t>JES-04-835</t>
  </si>
  <si>
    <t>JES-04-836</t>
  </si>
  <si>
    <t>JES-04-837</t>
  </si>
  <si>
    <t>JES-04-838</t>
  </si>
  <si>
    <t>JES-04-839</t>
  </si>
  <si>
    <t>JES-04-840</t>
  </si>
  <si>
    <t>JES-04-841</t>
  </si>
  <si>
    <t>JES-04-842</t>
  </si>
  <si>
    <t>JES-04-843</t>
  </si>
  <si>
    <t>JES-04-844</t>
  </si>
  <si>
    <t>JES-04-845</t>
  </si>
  <si>
    <t>JES-04-846</t>
  </si>
  <si>
    <t>JES-04-847</t>
  </si>
  <si>
    <t>JES-04-848</t>
  </si>
  <si>
    <t>lt, Lineation, generic tectonic</t>
  </si>
  <si>
    <t>sld, stretching lineation, directed down-plunge</t>
  </si>
  <si>
    <t>myg, Mylonitic foliation, generic</t>
  </si>
  <si>
    <t>ml, Mineral lineation, plunging</t>
  </si>
  <si>
    <t>med-T</t>
  </si>
  <si>
    <t>parallel to lithologic layering</t>
  </si>
  <si>
    <t>Ethan Perry collected two oriented samples here</t>
  </si>
  <si>
    <t>NE</t>
  </si>
  <si>
    <t>coarse leucogranite.</t>
  </si>
  <si>
    <t>SW</t>
  </si>
  <si>
    <t>low-T (almost hot slickensides)</t>
  </si>
  <si>
    <t>Top-SW shear sense.  lineation trend was measured at station 297 (JES-04-808)</t>
  </si>
  <si>
    <t>lth, lineation, horizontal</t>
  </si>
  <si>
    <t>Top-SW shear sense from road cut 20 m to northeast (not plotted as foliation not measured)</t>
  </si>
  <si>
    <t>Lon</t>
  </si>
  <si>
    <t>Molino basin near E</t>
  </si>
  <si>
    <t>Group</t>
  </si>
  <si>
    <t>Agua Caliente Hill</t>
  </si>
  <si>
    <t>Tanque Verde Falls</t>
  </si>
  <si>
    <t>Sabino - Bear</t>
  </si>
  <si>
    <t>Molino-Soldier</t>
  </si>
  <si>
    <t>E Molino Basin (W Spr Cyn)</t>
  </si>
  <si>
    <t>UTME 27</t>
  </si>
  <si>
    <t>UTMN 27</t>
  </si>
  <si>
    <t>JES-03-581</t>
  </si>
  <si>
    <t>my, Mylonitic foliation, mylonite</t>
  </si>
  <si>
    <t>JES-03-583</t>
  </si>
  <si>
    <t>JES-03-584</t>
  </si>
  <si>
    <t>JES-03-585</t>
  </si>
  <si>
    <t>JES-03-586</t>
  </si>
  <si>
    <t>JES-03-587</t>
  </si>
  <si>
    <t>JES-03-588</t>
  </si>
  <si>
    <t>JES-03-590</t>
  </si>
  <si>
    <t>JES-03-591</t>
  </si>
  <si>
    <t>JES-03-592</t>
  </si>
  <si>
    <t>JES-03-594</t>
  </si>
  <si>
    <t>JES-03-595</t>
  </si>
  <si>
    <t>JES-03-598</t>
  </si>
  <si>
    <t>JES-03-636</t>
  </si>
  <si>
    <t>JES-03-637</t>
  </si>
  <si>
    <t>JES-03-638</t>
  </si>
  <si>
    <t>JES-03-639</t>
  </si>
  <si>
    <t>JES-03-640</t>
  </si>
  <si>
    <t>JES-03-641</t>
  </si>
  <si>
    <t>JES-03-642</t>
  </si>
  <si>
    <t>JES-03-643</t>
  </si>
  <si>
    <t>JES-03-644</t>
  </si>
  <si>
    <t>JES-03-645</t>
  </si>
  <si>
    <t>JES-03-646</t>
  </si>
  <si>
    <t>JES-03-647</t>
  </si>
  <si>
    <t>JES-03-648</t>
  </si>
  <si>
    <t>myp, Mylonitic foliation, protomylonite</t>
  </si>
  <si>
    <t>JES-03-649</t>
  </si>
  <si>
    <t>JES-03-650</t>
  </si>
  <si>
    <t>JES-03-651</t>
  </si>
  <si>
    <t>JES-03-653</t>
  </si>
  <si>
    <t>JES-03-654</t>
  </si>
  <si>
    <t>JES-03-655</t>
  </si>
  <si>
    <t>JES-03-676</t>
  </si>
  <si>
    <t>JES-03-677</t>
  </si>
  <si>
    <t>JES-03-678</t>
  </si>
  <si>
    <t>JES-03-679</t>
  </si>
  <si>
    <t>Yg</t>
  </si>
  <si>
    <t>JES-03-680</t>
  </si>
  <si>
    <t>JES-03-681</t>
  </si>
  <si>
    <t>JES-03-682</t>
  </si>
  <si>
    <t>JES-03-683</t>
  </si>
  <si>
    <t>JES-03-685</t>
  </si>
  <si>
    <t>JES-03-686</t>
  </si>
  <si>
    <t>JES-03-687</t>
  </si>
  <si>
    <t>JES-03-688</t>
  </si>
  <si>
    <t>JES-03-689</t>
  </si>
  <si>
    <t>JES-03-690</t>
  </si>
  <si>
    <t>JES-03-694</t>
  </si>
  <si>
    <t>JES-03-695</t>
  </si>
  <si>
    <t>JES-03-980</t>
  </si>
  <si>
    <t>JES-03-981</t>
  </si>
  <si>
    <t>Pusch Peak, S side</t>
  </si>
  <si>
    <t>Footwall, Tgp</t>
  </si>
  <si>
    <t>shear zone, Tgp</t>
  </si>
  <si>
    <t>Footwall, Xp</t>
  </si>
  <si>
    <t>Footwall, Yg</t>
  </si>
  <si>
    <t>ID</t>
  </si>
  <si>
    <t>Top-SW</t>
  </si>
  <si>
    <t>Pusch Peak, summit traverse</t>
  </si>
  <si>
    <t>Pusch Peak with Chuck Bailey</t>
  </si>
  <si>
    <t>Pusch Peak with Chuck Bailey, Twinkie Rock</t>
  </si>
  <si>
    <t>Pusch Peak, Pima Canyon</t>
  </si>
  <si>
    <t>summit</t>
  </si>
  <si>
    <t>Pusch Peak, summit traverse, summit</t>
  </si>
  <si>
    <t>Pusch Peak, summit traverse, NW side</t>
  </si>
  <si>
    <t>no Yg hanging-wall data used here</t>
  </si>
  <si>
    <t>JES and SMR</t>
  </si>
  <si>
    <t>Agua Caliente Hill NW</t>
  </si>
  <si>
    <t>Z12</t>
  </si>
  <si>
    <t xml:space="preserve">Data collected over 1 km traverse this day is suspected to be from a rotated fault block such that lineations trend in the NW quadrant rather than SW. </t>
  </si>
  <si>
    <t>Don't use data for stereonet analysis for this reason.</t>
  </si>
  <si>
    <t>Lower Mt. Lemmon Hwy</t>
  </si>
  <si>
    <t>Prison Camp - Gibbon Mtn</t>
  </si>
  <si>
    <t>Gibbon Mtn S</t>
  </si>
  <si>
    <t>Gibbon Mtn S-SW</t>
  </si>
  <si>
    <t>Babad Do'ag N</t>
  </si>
  <si>
    <t>Soldier Cyn, lower, west ridge</t>
  </si>
  <si>
    <t>Prison Camp W - Sycamore</t>
  </si>
  <si>
    <t>Prison Camp W</t>
  </si>
  <si>
    <t>Anticline axis</t>
  </si>
  <si>
    <t>Sabino Cyn, phoneline trail N</t>
  </si>
  <si>
    <t>Sabino Cyn, phoneline trail S</t>
  </si>
  <si>
    <t>weak to moderate shape foliation</t>
  </si>
  <si>
    <t>top NE</t>
  </si>
  <si>
    <t>Top SW</t>
  </si>
  <si>
    <t>Measurement</t>
  </si>
  <si>
    <t>fol</t>
  </si>
  <si>
    <t>lin</t>
  </si>
  <si>
    <t>Location</t>
  </si>
  <si>
    <t>Eigenvalue 1</t>
  </si>
  <si>
    <t>Eigenvalue 2</t>
  </si>
  <si>
    <t>Eigenvalue 3</t>
  </si>
  <si>
    <t>Lineation</t>
  </si>
  <si>
    <t>n</t>
  </si>
  <si>
    <t>Location Number</t>
  </si>
  <si>
    <t>Foliation average strike</t>
  </si>
  <si>
    <t>Foliation average dip</t>
  </si>
  <si>
    <t>Windy Point - Barnum Rock</t>
  </si>
  <si>
    <t>Strike from eigenpole</t>
  </si>
  <si>
    <t>Dip from eigenpole</t>
  </si>
  <si>
    <t>Sabino Cyn N, phoneline trail</t>
  </si>
  <si>
    <t>Gibbon Mtn SW</t>
  </si>
  <si>
    <t>Gibbon Mtn SE</t>
  </si>
  <si>
    <t>Gibbon Mtn E</t>
  </si>
  <si>
    <t>Middle Soldier Canyon</t>
  </si>
  <si>
    <t>Prison Camp S 22 Oct</t>
  </si>
  <si>
    <t>Molino Canyon - middle</t>
  </si>
  <si>
    <t>Babad Do'ag - Hwy NE</t>
  </si>
  <si>
    <t>Molino basin ridge to E</t>
  </si>
  <si>
    <t>Prison Camp west 98</t>
  </si>
  <si>
    <t>Prison Camp E</t>
  </si>
  <si>
    <t>Prison Camp SE (5 Nov)</t>
  </si>
  <si>
    <t>JES-19-031</t>
  </si>
  <si>
    <t>JES-19-032</t>
  </si>
  <si>
    <t>JES-19-033</t>
  </si>
  <si>
    <t>JES-19-034</t>
  </si>
  <si>
    <t>JES-19-036</t>
  </si>
  <si>
    <t>JES-19-037</t>
  </si>
  <si>
    <t>JES-19-038</t>
  </si>
  <si>
    <t>JES-19-040</t>
  </si>
  <si>
    <t>JES-19-043</t>
  </si>
  <si>
    <t>JES-19-044</t>
  </si>
  <si>
    <t>JES-19-045</t>
  </si>
  <si>
    <t>JES-19-046</t>
  </si>
  <si>
    <t>JES-19-047</t>
  </si>
  <si>
    <t>JES-19-048</t>
  </si>
  <si>
    <t>JES-19-050</t>
  </si>
  <si>
    <t>JES-19-051</t>
  </si>
  <si>
    <t>JES-19-052</t>
  </si>
  <si>
    <t>JES-19-053</t>
  </si>
  <si>
    <t>JES-19-054</t>
  </si>
  <si>
    <t>JES-19-055</t>
  </si>
  <si>
    <t>JES-19-056</t>
  </si>
  <si>
    <t>JES-19-057</t>
  </si>
  <si>
    <t>JES-19-058</t>
  </si>
  <si>
    <t>JES-19-059</t>
  </si>
  <si>
    <t>JES-19-060</t>
  </si>
  <si>
    <t>JES-19-059.5</t>
  </si>
  <si>
    <t>JES-19-062</t>
  </si>
  <si>
    <t>JES-19-063</t>
  </si>
  <si>
    <t>JES-19-064</t>
  </si>
  <si>
    <t>JES-19-065</t>
  </si>
  <si>
    <t>JES-19-066</t>
  </si>
  <si>
    <t>JES-19-067</t>
  </si>
  <si>
    <t>JES-19-075</t>
  </si>
  <si>
    <t>JES-19-079</t>
  </si>
  <si>
    <t>JES-19-080</t>
  </si>
  <si>
    <t>JES-19-081</t>
  </si>
  <si>
    <t>JES-19-082</t>
  </si>
  <si>
    <t>JES-19-083</t>
  </si>
  <si>
    <t>Bellota  W</t>
  </si>
  <si>
    <t>Bellota E</t>
  </si>
  <si>
    <t>mylo lineation</t>
  </si>
  <si>
    <t>mylo foliation</t>
  </si>
  <si>
    <t>Bellota W</t>
  </si>
  <si>
    <t>12S</t>
  </si>
  <si>
    <t>Foliation pole</t>
  </si>
  <si>
    <t xml:space="preserve">Gibbon Mtn </t>
  </si>
  <si>
    <t>Sabino</t>
  </si>
  <si>
    <t>Sabino N</t>
  </si>
  <si>
    <t>West Spring canyon</t>
  </si>
  <si>
    <t>Green Mtn S</t>
  </si>
  <si>
    <t>Sycamore</t>
  </si>
  <si>
    <t>10a</t>
  </si>
  <si>
    <t>1a</t>
  </si>
  <si>
    <t>13, 14</t>
  </si>
  <si>
    <t>Soldier Canyon, Lower</t>
  </si>
  <si>
    <t>Sabino Cyn, upper</t>
  </si>
  <si>
    <t>lineation</t>
  </si>
  <si>
    <t>Altitude (m)</t>
  </si>
  <si>
    <t>Datum</t>
  </si>
  <si>
    <t>foliation pole</t>
  </si>
  <si>
    <t>Molino Canyon, lower</t>
  </si>
  <si>
    <t>Molino Canyon, middle</t>
  </si>
  <si>
    <t>5a</t>
  </si>
  <si>
    <t>Molino Basin (with middle Molino Canyon)</t>
  </si>
  <si>
    <t>Molino Basin 2</t>
  </si>
  <si>
    <t>Windy Point N (Barnum - Green)</t>
  </si>
  <si>
    <t>Windy Point S (Windy - Rose)</t>
  </si>
  <si>
    <t>number</t>
  </si>
  <si>
    <t>Pontotoc (Banks MF-747) fol</t>
  </si>
  <si>
    <t>Pontotoc (Banks MF-747) lin</t>
  </si>
  <si>
    <t>distance from arch axis (m)</t>
  </si>
  <si>
    <t>plunge mod</t>
  </si>
  <si>
    <t>Trend normalized to NE quadrant</t>
  </si>
  <si>
    <t>JES-19-084</t>
  </si>
  <si>
    <t>JES-19-085</t>
  </si>
  <si>
    <t>JES-19-086</t>
  </si>
  <si>
    <t>JES-19-087</t>
  </si>
  <si>
    <t>JES-19-088</t>
  </si>
  <si>
    <t>JES-19-089</t>
  </si>
  <si>
    <t>JES-19-090</t>
  </si>
  <si>
    <t>JES-19-091</t>
  </si>
  <si>
    <t>JES-19-087.5</t>
  </si>
  <si>
    <t>Lizard Rock</t>
  </si>
  <si>
    <t>Rose Canyon Lake</t>
  </si>
  <si>
    <t>trend derived from several measurements</t>
  </si>
  <si>
    <t>notes</t>
  </si>
  <si>
    <t>sum utm</t>
  </si>
  <si>
    <t>Trend transposed</t>
  </si>
  <si>
    <t>Windy Point S (Windy - Rose - Lizard)</t>
  </si>
  <si>
    <t>Picacho</t>
  </si>
  <si>
    <t>Rincon Valley SE</t>
  </si>
  <si>
    <t>Rincon Valley N</t>
  </si>
  <si>
    <t>Rincon Peak S</t>
  </si>
  <si>
    <t>Tortolita SE</t>
  </si>
  <si>
    <t>Tortolita SW</t>
  </si>
  <si>
    <t>Suizo Mts - Durham Hills</t>
  </si>
  <si>
    <t>AREA</t>
  </si>
  <si>
    <t>STRUCTMEAS</t>
  </si>
  <si>
    <t>TYPEID</t>
  </si>
  <si>
    <t>STRUCTTYPE</t>
  </si>
  <si>
    <t>STRUCTUREN</t>
  </si>
  <si>
    <t>AZIMUTH</t>
  </si>
  <si>
    <t>DIP</t>
  </si>
  <si>
    <t>TRACKINGNA</t>
  </si>
  <si>
    <t>NOTES</t>
  </si>
  <si>
    <t>CARTOOBJID</t>
  </si>
  <si>
    <t>CARTOOBJDS</t>
  </si>
  <si>
    <t>ROTATE</t>
  </si>
  <si>
    <t>LABEL</t>
  </si>
  <si>
    <t>DurhamNE</t>
  </si>
  <si>
    <t>SMR-02-0148</t>
  </si>
  <si>
    <t>lineation, mylonitic (stretch/shape), directed</t>
  </si>
  <si>
    <t>SMRFieldNoteDataEntry</t>
  </si>
  <si>
    <t>deflection of foliation into mylonite zones (Ramsay-Graham geometry)</t>
  </si>
  <si>
    <t>SMR-02-0150</t>
  </si>
  <si>
    <t>69</t>
  </si>
  <si>
    <t>DurhamSW</t>
  </si>
  <si>
    <t>SMR-02-0289</t>
  </si>
  <si>
    <t>stretch in mylonitic foliation</t>
  </si>
  <si>
    <t>good top to southwest asymmetric feldspar and sc fabric</t>
  </si>
  <si>
    <t>-58</t>
  </si>
  <si>
    <t>Suizo</t>
  </si>
  <si>
    <t>SMR-02-0630</t>
  </si>
  <si>
    <t>quartz stretch in transposed quartz vein in speckled granodiorite. Good top to southwest s-c fabric.</t>
  </si>
  <si>
    <t>-38</t>
  </si>
  <si>
    <t>SMR-02-1177</t>
  </si>
  <si>
    <t>stretching lineation, directed</t>
  </si>
  <si>
    <t>SMRChiefButteStructureData</t>
  </si>
  <si>
    <t>good top to SW sc &amp; Ramsay-Graham geometry</t>
  </si>
  <si>
    <t>SMR-02-0140</t>
  </si>
  <si>
    <t>lineation, stretch/shape (mylonitic)</t>
  </si>
  <si>
    <t>stretch in quartz in granitoid vein in diorite-granodiorite unit; lineation not present in diorite.</t>
  </si>
  <si>
    <t>SMR-02-0163</t>
  </si>
  <si>
    <t>mylonitic folliation in aplite dike; sense of shear from s-c fabric</t>
  </si>
  <si>
    <t>236</t>
  </si>
  <si>
    <t>SMR-02-0002</t>
  </si>
  <si>
    <t>44</t>
  </si>
  <si>
    <t>SMR-02-0257</t>
  </si>
  <si>
    <t>48</t>
  </si>
  <si>
    <t>SMR-02-0236</t>
  </si>
  <si>
    <t>45</t>
  </si>
  <si>
    <t>SMR-02-0249</t>
  </si>
  <si>
    <t>39</t>
  </si>
  <si>
    <t>SMR-02-0275</t>
  </si>
  <si>
    <t>43</t>
  </si>
  <si>
    <t>SMR-02-0276</t>
  </si>
  <si>
    <t>SMR-02-0277</t>
  </si>
  <si>
    <t>SMR-02-0281</t>
  </si>
  <si>
    <t>53</t>
  </si>
  <si>
    <t>SMR-02-0348</t>
  </si>
  <si>
    <t>l&gt;s  fabric</t>
  </si>
  <si>
    <t>SMR-02-0509</t>
  </si>
  <si>
    <t>25</t>
  </si>
  <si>
    <t>SMR-02-0510</t>
  </si>
  <si>
    <t>32</t>
  </si>
  <si>
    <t>SMR-02-0513</t>
  </si>
  <si>
    <t>SMR-02-0525</t>
  </si>
  <si>
    <t>1-meter thick mylonite zone in mostly non-mylontic rock.</t>
  </si>
  <si>
    <t>31</t>
  </si>
  <si>
    <t>SMR-02-0526</t>
  </si>
  <si>
    <t>47</t>
  </si>
  <si>
    <t>SMR-02-0528</t>
  </si>
  <si>
    <t>in mylonitic ledge about 15 meter thick</t>
  </si>
  <si>
    <t>57</t>
  </si>
  <si>
    <t>SMR-02-0533</t>
  </si>
  <si>
    <t>1.5 meter thick band.</t>
  </si>
  <si>
    <t>41</t>
  </si>
  <si>
    <t>SMR-02-0538</t>
  </si>
  <si>
    <t>JES-02-0092</t>
  </si>
  <si>
    <t>SMRenterJESstructureData</t>
  </si>
  <si>
    <t>SMR-02-0101</t>
  </si>
  <si>
    <t>65</t>
  </si>
  <si>
    <t>SMR-02-0621</t>
  </si>
  <si>
    <t>SMR_fieldData0618</t>
  </si>
  <si>
    <t>lineation is quartz stretch in transposed quartz veins. Rock quite micaceous, little apparent TRIG. Dominant foliation clearly transposes old cm-scale laminated differentiated foliation</t>
  </si>
  <si>
    <t>SMR-02-0631</t>
  </si>
  <si>
    <t>SMR-02-0632</t>
  </si>
  <si>
    <t>foliation is curviplanar.</t>
  </si>
  <si>
    <t>SMR-02-0641</t>
  </si>
  <si>
    <t>mylonitic foliation in Pinal schist sheed in leucogranite/pegmatite. Fabric domainal, weak to strong.</t>
  </si>
  <si>
    <t>SMR-02-0643</t>
  </si>
  <si>
    <t>quartz stretch</t>
  </si>
  <si>
    <t>SMR-02-0645</t>
  </si>
  <si>
    <t>9</t>
  </si>
  <si>
    <t>SMR-02-0646</t>
  </si>
  <si>
    <t>SMR-02-0663</t>
  </si>
  <si>
    <t>lineation only visible in transposed quartz veins. A subparallel lineation in schist may be either stretch or intersection with transposed laminated differentiated foliation.</t>
  </si>
  <si>
    <t>SMR-02-0666</t>
  </si>
  <si>
    <t>15</t>
  </si>
  <si>
    <t>SMR-02-0668</t>
  </si>
  <si>
    <t>l&gt;s fabric.</t>
  </si>
  <si>
    <t>SMR-02-0669</t>
  </si>
  <si>
    <t>SMR-02-0671</t>
  </si>
  <si>
    <t>SMR-02-0676</t>
  </si>
  <si>
    <t>SMR_fieldNotes0619</t>
  </si>
  <si>
    <t>SMR-02-0680</t>
  </si>
  <si>
    <t>SMR-02-0693</t>
  </si>
  <si>
    <t>SMR-02-0695</t>
  </si>
  <si>
    <t>21</t>
  </si>
  <si>
    <t>SMR-02-0696</t>
  </si>
  <si>
    <t>SMR-02-0720</t>
  </si>
  <si>
    <t>SMR-02-0803</t>
  </si>
  <si>
    <t>quartz streaking on quartz vein; in schistose rock lineation appears to be intersection with older cm-scale compositional layering.</t>
  </si>
  <si>
    <t>SMR-02-0804</t>
  </si>
  <si>
    <t>lineation is intersection-like streaking, apparently parallel to quartz stretch.</t>
  </si>
  <si>
    <t>SMR-02-0807</t>
  </si>
  <si>
    <t>quartz stretch parallel to intersection</t>
  </si>
  <si>
    <t>lineation is quartz stretch parallel to intersection.</t>
  </si>
  <si>
    <t>17</t>
  </si>
  <si>
    <t>SMR-02-0810</t>
  </si>
  <si>
    <t>19</t>
  </si>
  <si>
    <t>SMR-02-0836</t>
  </si>
  <si>
    <t>SMR-02-0854</t>
  </si>
  <si>
    <t>61</t>
  </si>
  <si>
    <t>SMR-02-0861</t>
  </si>
  <si>
    <t>not necessarily in weak shape foliation.</t>
  </si>
  <si>
    <t>SMR-02-0862</t>
  </si>
  <si>
    <t>36</t>
  </si>
  <si>
    <t>SMR-02-0863</t>
  </si>
  <si>
    <t>SMR-02-0864</t>
  </si>
  <si>
    <t>SMR-02-0865</t>
  </si>
  <si>
    <t>SMR-02-0867</t>
  </si>
  <si>
    <t>SMR-02-0869</t>
  </si>
  <si>
    <t>SMR-02-0872</t>
  </si>
  <si>
    <t>JES-02-0511</t>
  </si>
  <si>
    <t>JES-02-0513</t>
  </si>
  <si>
    <t>JES-02-0514</t>
  </si>
  <si>
    <t>JES-02-0516</t>
  </si>
  <si>
    <t>JES-02-0518</t>
  </si>
  <si>
    <t>JES-02-0519</t>
  </si>
  <si>
    <t>JES-02-0521</t>
  </si>
  <si>
    <t>JES-02-0522</t>
  </si>
  <si>
    <t>JES-02-0523</t>
  </si>
  <si>
    <t>JES-02-0524</t>
  </si>
  <si>
    <t>JES-02-0525</t>
  </si>
  <si>
    <t>JES-02-0526</t>
  </si>
  <si>
    <t>JES-02-0527</t>
  </si>
  <si>
    <t>JES-02-0528</t>
  </si>
  <si>
    <t>JES-02-0529</t>
  </si>
  <si>
    <t>JES-02-0530</t>
  </si>
  <si>
    <t>JES-02-0531</t>
  </si>
  <si>
    <t>JES-02-0532</t>
  </si>
  <si>
    <t>JES-02-0533</t>
  </si>
  <si>
    <t>JES-02-0534</t>
  </si>
  <si>
    <t>JES-02-0536</t>
  </si>
  <si>
    <t>JES-02-0540</t>
  </si>
  <si>
    <t>JES-02-0541</t>
  </si>
  <si>
    <t>JES-02-0542</t>
  </si>
  <si>
    <t>JES-02-0543</t>
  </si>
  <si>
    <t>JES-02-0544</t>
  </si>
  <si>
    <t>JES-02-0545</t>
  </si>
  <si>
    <t>JES-02-0546</t>
  </si>
  <si>
    <t>JES-02-0547</t>
  </si>
  <si>
    <t>JES-02-0548</t>
  </si>
  <si>
    <t>JES-02-0549</t>
  </si>
  <si>
    <t>JES-02-0551</t>
  </si>
  <si>
    <t>JES-02-0552</t>
  </si>
  <si>
    <t>JES-02-0722</t>
  </si>
  <si>
    <t>JES-02-0726</t>
  </si>
  <si>
    <t>JES-02-0727</t>
  </si>
  <si>
    <t>JES-02-0728</t>
  </si>
  <si>
    <t>JES-02-0730</t>
  </si>
  <si>
    <t>JES-02-0732</t>
  </si>
  <si>
    <t>JES-02-0733</t>
  </si>
  <si>
    <t>JES-02-0734</t>
  </si>
  <si>
    <t>JES-02-0735</t>
  </si>
  <si>
    <t>JES-02-0736</t>
  </si>
  <si>
    <t>JES-02-0737</t>
  </si>
  <si>
    <t>JES-02-0738</t>
  </si>
  <si>
    <t>JES-02-0739</t>
  </si>
  <si>
    <t>JES-02-0740</t>
  </si>
  <si>
    <t>JES-02-0741</t>
  </si>
  <si>
    <t>JES-02-0742</t>
  </si>
  <si>
    <t>JES-02-0743</t>
  </si>
  <si>
    <t>SMR-02-1168</t>
  </si>
  <si>
    <t>l&gt;&gt;s tectonite</t>
  </si>
  <si>
    <t>SMR-02-1179</t>
  </si>
  <si>
    <t>q stretch</t>
  </si>
  <si>
    <t>SMR-02-1180</t>
  </si>
  <si>
    <t>28</t>
  </si>
  <si>
    <t>SMR-02-1182</t>
  </si>
  <si>
    <t>26</t>
  </si>
  <si>
    <t>SMR-02-1185</t>
  </si>
  <si>
    <t>SMR-02-1189</t>
  </si>
  <si>
    <t>SMR-02-1211</t>
  </si>
  <si>
    <t>stretch on ptygmatically folded quartz vein</t>
  </si>
  <si>
    <t>SMR-02-1212</t>
  </si>
  <si>
    <t>SMR-02-1219</t>
  </si>
  <si>
    <t>SMR-02-1223</t>
  </si>
  <si>
    <t>SMR-02-1226</t>
  </si>
  <si>
    <t>33</t>
  </si>
  <si>
    <t>SMR-02-1389</t>
  </si>
  <si>
    <t>streaking of feldspar, sparse quartz stretch.</t>
  </si>
  <si>
    <t>38</t>
  </si>
  <si>
    <t>SMR-02-1419</t>
  </si>
  <si>
    <t>strong stretching lineation</t>
  </si>
  <si>
    <t>Mylonitic foliation, generic</t>
  </si>
  <si>
    <t>Mylonite, JES</t>
  </si>
  <si>
    <t>JES-02-0510</t>
  </si>
  <si>
    <t>24</t>
  </si>
  <si>
    <t>29</t>
  </si>
  <si>
    <t>42</t>
  </si>
  <si>
    <t>JES-02-0550</t>
  </si>
  <si>
    <t>37</t>
  </si>
  <si>
    <t>34</t>
  </si>
  <si>
    <t>SMR-02-0147</t>
  </si>
  <si>
    <t>Mylonitic foliation, mylonite</t>
  </si>
  <si>
    <t>20 cm thick medium greenish gray mylonite to ultramylonite shear band.</t>
  </si>
  <si>
    <t>85</t>
  </si>
  <si>
    <t>68</t>
  </si>
  <si>
    <t>0.5 m thick mylonite band in equigranular medium fine-graind dio/gd</t>
  </si>
  <si>
    <t>52</t>
  </si>
  <si>
    <t>SMR-02-0003</t>
  </si>
  <si>
    <t>mylonitic foliation in aplite</t>
  </si>
  <si>
    <t>mylonitic foliation in aplite dike</t>
  </si>
  <si>
    <t>59</t>
  </si>
  <si>
    <t>49</t>
  </si>
  <si>
    <t>transposed laminated diff in Pinal</t>
  </si>
  <si>
    <t>foliation is curviplanar. Measure in transposed quartz vein or quartz-rich leucogranite.</t>
  </si>
  <si>
    <t>isoclinally folded laminated differentiated foliation in Pinal Schist, mylonitic fol is axial surface to folds.</t>
  </si>
  <si>
    <t>long limbs in transposed compositional laminated in Pinal schist. Leucogranite mostly weakly foliated.</t>
  </si>
  <si>
    <t>leucogranite layers have same mylonitic foliation.</t>
  </si>
  <si>
    <t>70</t>
  </si>
  <si>
    <t>SMR-02-0698</t>
  </si>
  <si>
    <t>curviplanar</t>
  </si>
  <si>
    <t>mylonite</t>
  </si>
  <si>
    <t>40</t>
  </si>
  <si>
    <t>mylonitic Pinal(?), gray, dull, very fine-grained.</t>
  </si>
  <si>
    <t>SMR-02-0157</t>
  </si>
  <si>
    <t>Mylonitic foliation, protomylonite</t>
  </si>
  <si>
    <t>moderate to weak protomylonite</t>
  </si>
  <si>
    <t>SMR-02-0158</t>
  </si>
  <si>
    <t>weak to moderate protomylonite in pgd; flattened medium gray (d/gd?) enclaves, aligned K-feldspar phenocrysts; K-feldspar phenocrysts are cracked; flattened quartz grains. Measures about 10 m from d/gd contact.</t>
  </si>
  <si>
    <t>SMR-02-0137</t>
  </si>
  <si>
    <t>Mylonitic foliation, weak grain shape fabric</t>
  </si>
  <si>
    <t>aligned biotite clots,  slightly flattened Quartz, aligned K-feldspar</t>
  </si>
  <si>
    <t>SMR-02-0192</t>
  </si>
  <si>
    <t>Ksp alignment, quartz slightly flattened, quasi penetrative</t>
  </si>
  <si>
    <t>SMR-02-0196</t>
  </si>
  <si>
    <t>SMR-02-0004</t>
  </si>
  <si>
    <t>SMR-02-0007</t>
  </si>
  <si>
    <t>Aligned K-feldspar, quartz shape</t>
  </si>
  <si>
    <t>SMR-02-0014</t>
  </si>
  <si>
    <t>schistosity, weak flattening of quartz, schistosity component of discrete s-c developed in granitoid</t>
  </si>
  <si>
    <t>SMR-02-0026</t>
  </si>
  <si>
    <t>SMR-02-0029</t>
  </si>
  <si>
    <t>k-feldspar alignment, flattened enclaves.</t>
  </si>
  <si>
    <t>SMR-02-0200</t>
  </si>
  <si>
    <t>approximate measurement, flattened enclaves, aligned potassium feldspar phenocrysts, at contact with diorite-granodiorite unit</t>
  </si>
  <si>
    <t>SMR-02-0222</t>
  </si>
  <si>
    <t>SMR-02-0228</t>
  </si>
  <si>
    <t>porphyritic granodiorite ranges from non foliated to sparse, 20 cm thick moderately foliated zones.</t>
  </si>
  <si>
    <t>SMR-02-0242</t>
  </si>
  <si>
    <t>weak shape</t>
  </si>
  <si>
    <t>aligned potassium feldspar, aligned biotite clots, slightly flattened quartz.</t>
  </si>
  <si>
    <t>weak-moderate protomylonite</t>
  </si>
  <si>
    <t>SMR-02-0256</t>
  </si>
  <si>
    <t>46</t>
  </si>
  <si>
    <t>SMR-02-0299</t>
  </si>
  <si>
    <t>aligned potassium feldspar, weak quartz shape.</t>
  </si>
  <si>
    <t>50</t>
  </si>
  <si>
    <t>weak to moderate shape</t>
  </si>
  <si>
    <t>weak to moderate protomylonite, in 1 meter thick band.</t>
  </si>
  <si>
    <t>SMR-02-0860</t>
  </si>
  <si>
    <t>surface defined by flattened quartz in moderate protomylonitic leucogranite. Foliation is domainal, very weak to moderate.</t>
  </si>
  <si>
    <t>SMR-02-0146</t>
  </si>
  <si>
    <t>Mylonitic foliation, well developed s-tectonite foliation</t>
  </si>
  <si>
    <t>zone 1 m thick in granodiorite</t>
  </si>
  <si>
    <t>SMR-02-0156</t>
  </si>
  <si>
    <t>SMR-02-0018</t>
  </si>
  <si>
    <t>measurement in top of spgd dike (see station 17), at contact with biotite granodiorite, zone of intensified fabric.</t>
  </si>
  <si>
    <t>quartz has Tertiary mylonite greasy look</t>
  </si>
  <si>
    <t>SMR-02-0618</t>
  </si>
  <si>
    <t>fabric appears to be Tertiary mylonite based on greasy-looking quartz, can not see lineation clearly because rock has too much mica</t>
  </si>
  <si>
    <t>quartz stretch in transposed quartz vein in speckled granodiorite.</t>
  </si>
  <si>
    <t>SMR-02-0639</t>
  </si>
  <si>
    <t>moderate protomylonitie</t>
  </si>
  <si>
    <t>Thin mylonitic shears cut across this fabric with strong 068 stretch lineation.</t>
  </si>
  <si>
    <t>strong protomylonite band</t>
  </si>
  <si>
    <t>schistosity is parallel to mylonitic foliation.</t>
  </si>
  <si>
    <t>moderate to strong protomylonite</t>
  </si>
  <si>
    <t>mod-strong pr my</t>
  </si>
  <si>
    <t>in leucogranite layer in Xp/lg</t>
  </si>
  <si>
    <t>in leucogranite/pegmatite</t>
  </si>
  <si>
    <t>in medium-fine grained leucogranite; leucogranite&gt;Pinal schist</t>
  </si>
  <si>
    <t>Desert Peak</t>
  </si>
  <si>
    <t>Suizo Mts</t>
  </si>
  <si>
    <t>Durham Hills</t>
  </si>
  <si>
    <t>Banks, N.G., 1976, Reconnaissance geologic map of the Mount Lemmon quadrangle, Arizona:  U.S. Geological Survey Miscellaneous Field Studies Map MF-747, scale 1:62,500.</t>
  </si>
  <si>
    <t>data derived from map MF-747 (Banks, 1976) by measurement with a protractor</t>
  </si>
  <si>
    <t>Trend</t>
  </si>
  <si>
    <t>Tortolita W, SW, no Tg</t>
  </si>
  <si>
    <t>Tortolita - Guild Wash shear zone</t>
  </si>
  <si>
    <t>Tortolita - Carpas Wash shear zone</t>
  </si>
  <si>
    <t>Plunge</t>
  </si>
  <si>
    <t>Picacho, no Tg</t>
  </si>
  <si>
    <t>Picacho, Barnett Well Tg only</t>
  </si>
  <si>
    <t>Tortolita Tg only (Ttm, Tw)</t>
  </si>
  <si>
    <t>Durham Hills Tg only</t>
  </si>
  <si>
    <t>Sabino Canyon</t>
  </si>
  <si>
    <t>Allmendinger, R.W., Cardozo, N., and Fisher, D.M., 2012, Structural geology algorithms: Vectors and tensors: Cambridge, England, Cambridge University Press, 289 p.</t>
  </si>
  <si>
    <t>Cardozo, N., and Allmendinger, R.W., 2013, Spherical projections with OSXStereonet: Computers &amp; Geosciences, v. 51, p. 193-205, doi: 10.1016/j.cageo.2012.07.021.</t>
  </si>
  <si>
    <t>Eigenvector trend and plunge and eigenvalues calculated using Stereonet 10.0 (Almendinger et al., 2012; Cardozo and Allmendinger et al., 2013)</t>
  </si>
  <si>
    <t>53 shear-sense indicators north of Forerange Arch axis</t>
  </si>
  <si>
    <t>43 indicators more than 500m north of arch axis, two of which are top SW</t>
  </si>
  <si>
    <t>subset of following row</t>
  </si>
  <si>
    <t>1846 measurements total</t>
  </si>
  <si>
    <t>Spencer, J.E., Richard, S.M., Bykerk-Kauffman, A., Constenius, K.N., and Valencia, V.A., 2022, Structure, chronology, kinematics, and geodynamics of tectonic extension in the greater Catalina metamorphic core complex, southeastern Arizona, USA: Geosphere, v. 18, no. X, p. XXX–XXX, https://doi.org/10.1130/GES02485.1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</si>
</sst>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0.00000000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1"/>
      <color rgb="FFC00000"/>
      <name val="Calibri"/>
      <family val="2"/>
      <scheme val="minor"/>
    </font>
    <font>
      <sz val="10"/>
      <name val="Arial"/>
      <family val="2"/>
    </font>
    <font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.5"/>
      <name val="Calibri"/>
      <family val="2"/>
      <scheme val="minor"/>
    </font>
    <font>
      <sz val="9"/>
      <color rgb="FFC0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C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63377788628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4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5" applyNumberFormat="0" applyAlignment="0" applyProtection="0"/>
    <xf numFmtId="0" fontId="13" fillId="6" borderId="6" applyNumberFormat="0" applyAlignment="0" applyProtection="0"/>
    <xf numFmtId="0" fontId="14" fillId="6" borderId="5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5" fillId="8" borderId="9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9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19" fillId="32" borderId="0" applyNumberFormat="0" applyBorder="0" applyAlignment="0" applyProtection="0"/>
    <xf numFmtId="0" fontId="22" fillId="0" borderId="0"/>
  </cellStyleXfs>
  <cellXfs count="19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Protection="1">
      <protection locked="0"/>
    </xf>
    <xf numFmtId="0" fontId="1" fillId="0" borderId="1" xfId="0" applyFont="1" applyBorder="1" applyAlignment="1">
      <alignment horizontal="center" wrapText="1"/>
    </xf>
    <xf numFmtId="1" fontId="0" fillId="0" borderId="0" xfId="0" applyNumberFormat="1"/>
    <xf numFmtId="15" fontId="0" fillId="0" borderId="0" xfId="0" applyNumberFormat="1" applyProtection="1">
      <protection locked="0"/>
    </xf>
    <xf numFmtId="15" fontId="0" fillId="0" borderId="0" xfId="0" applyNumberFormat="1"/>
    <xf numFmtId="1" fontId="0" fillId="0" borderId="0" xfId="0" applyNumberFormat="1" applyProtection="1">
      <protection locked="0"/>
    </xf>
    <xf numFmtId="164" fontId="0" fillId="0" borderId="0" xfId="0" applyNumberFormat="1"/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0" fillId="0" borderId="0" xfId="0" applyAlignment="1" applyProtection="1">
      <alignment horizontal="right"/>
      <protection locked="0"/>
    </xf>
    <xf numFmtId="0" fontId="17" fillId="0" borderId="0" xfId="0" applyFont="1"/>
    <xf numFmtId="1" fontId="17" fillId="0" borderId="0" xfId="0" applyNumberFormat="1" applyFont="1"/>
    <xf numFmtId="0" fontId="17" fillId="0" borderId="0" xfId="0" applyFont="1" applyProtection="1">
      <protection locked="0"/>
    </xf>
    <xf numFmtId="0" fontId="20" fillId="0" borderId="0" xfId="0" applyFont="1"/>
    <xf numFmtId="0" fontId="21" fillId="0" borderId="0" xfId="0" applyFont="1" applyProtection="1">
      <protection locked="0"/>
    </xf>
    <xf numFmtId="15" fontId="3" fillId="0" borderId="0" xfId="0" applyNumberFormat="1" applyFont="1"/>
    <xf numFmtId="1" fontId="3" fillId="0" borderId="0" xfId="0" applyNumberFormat="1" applyFont="1"/>
    <xf numFmtId="0" fontId="1" fillId="0" borderId="11" xfId="0" applyFont="1" applyBorder="1" applyAlignment="1">
      <alignment horizontal="center"/>
    </xf>
    <xf numFmtId="164" fontId="3" fillId="0" borderId="0" xfId="0" applyNumberFormat="1" applyFont="1"/>
    <xf numFmtId="0" fontId="3" fillId="0" borderId="0" xfId="0" applyFont="1" applyAlignment="1">
      <alignment horizontal="center"/>
    </xf>
    <xf numFmtId="0" fontId="21" fillId="0" borderId="0" xfId="0" applyFont="1"/>
    <xf numFmtId="0" fontId="0" fillId="0" borderId="12" xfId="0" applyBorder="1"/>
    <xf numFmtId="164" fontId="0" fillId="0" borderId="0" xfId="0" applyNumberFormat="1" applyProtection="1">
      <protection locked="0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3" fillId="0" borderId="0" xfId="42" applyFont="1" applyAlignment="1">
      <alignment horizontal="center" vertical="center"/>
    </xf>
    <xf numFmtId="0" fontId="0" fillId="0" borderId="12" xfId="0" applyBorder="1" applyProtection="1">
      <protection locked="0"/>
    </xf>
    <xf numFmtId="164" fontId="0" fillId="0" borderId="12" xfId="0" applyNumberFormat="1" applyBorder="1" applyProtection="1"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23" fillId="0" borderId="0" xfId="0" applyFont="1"/>
    <xf numFmtId="0" fontId="24" fillId="0" borderId="0" xfId="0" applyFont="1"/>
    <xf numFmtId="0" fontId="25" fillId="0" borderId="0" xfId="0" applyFont="1"/>
    <xf numFmtId="49" fontId="0" fillId="0" borderId="0" xfId="0" applyNumberFormat="1"/>
    <xf numFmtId="49" fontId="17" fillId="0" borderId="0" xfId="0" applyNumberFormat="1" applyFont="1"/>
    <xf numFmtId="1" fontId="0" fillId="0" borderId="0" xfId="0" applyNumberFormat="1" applyAlignment="1">
      <alignment horizontal="center"/>
    </xf>
    <xf numFmtId="0" fontId="3" fillId="0" borderId="0" xfId="0" applyFont="1" applyAlignment="1">
      <alignment horizontal="center" vertical="center"/>
    </xf>
    <xf numFmtId="164" fontId="17" fillId="0" borderId="0" xfId="0" applyNumberFormat="1" applyFont="1" applyProtection="1"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2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17" fillId="0" borderId="0" xfId="0" applyFont="1" applyAlignment="1">
      <alignment horizontal="right"/>
    </xf>
    <xf numFmtId="49" fontId="0" fillId="0" borderId="12" xfId="0" applyNumberFormat="1" applyBorder="1"/>
    <xf numFmtId="0" fontId="3" fillId="0" borderId="12" xfId="0" applyFont="1" applyBorder="1" applyAlignment="1">
      <alignment horizontal="left"/>
    </xf>
    <xf numFmtId="0" fontId="3" fillId="0" borderId="12" xfId="0" applyFont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1" fontId="0" fillId="0" borderId="12" xfId="0" applyNumberFormat="1" applyBorder="1"/>
    <xf numFmtId="15" fontId="0" fillId="0" borderId="12" xfId="0" applyNumberFormat="1" applyBorder="1"/>
    <xf numFmtId="1" fontId="0" fillId="0" borderId="12" xfId="0" applyNumberFormat="1" applyBorder="1" applyAlignment="1">
      <alignment horizontal="center"/>
    </xf>
    <xf numFmtId="164" fontId="0" fillId="0" borderId="12" xfId="0" applyNumberFormat="1" applyBorder="1"/>
    <xf numFmtId="1" fontId="1" fillId="0" borderId="0" xfId="0" applyNumberFormat="1" applyFont="1"/>
    <xf numFmtId="0" fontId="1" fillId="0" borderId="0" xfId="0" applyFont="1" applyAlignment="1">
      <alignment horizontal="center"/>
    </xf>
    <xf numFmtId="0" fontId="0" fillId="0" borderId="12" xfId="0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0" fontId="27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28" fillId="0" borderId="0" xfId="0" applyFont="1"/>
    <xf numFmtId="0" fontId="28" fillId="0" borderId="12" xfId="0" applyFont="1" applyBorder="1"/>
    <xf numFmtId="0" fontId="29" fillId="0" borderId="0" xfId="0" applyFont="1" applyProtection="1">
      <protection locked="0"/>
    </xf>
    <xf numFmtId="0" fontId="10" fillId="3" borderId="0" xfId="7" applyProtection="1">
      <protection locked="0"/>
    </xf>
    <xf numFmtId="15" fontId="0" fillId="0" borderId="12" xfId="0" applyNumberFormat="1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28" fillId="0" borderId="12" xfId="0" applyFont="1" applyBorder="1" applyProtection="1">
      <protection locked="0"/>
    </xf>
    <xf numFmtId="0" fontId="0" fillId="0" borderId="12" xfId="0" applyBorder="1" applyAlignment="1">
      <alignment horizontal="right"/>
    </xf>
    <xf numFmtId="0" fontId="17" fillId="0" borderId="12" xfId="0" applyFont="1" applyBorder="1" applyProtection="1">
      <protection locked="0"/>
    </xf>
    <xf numFmtId="0" fontId="30" fillId="0" borderId="1" xfId="0" applyFont="1" applyBorder="1" applyAlignment="1">
      <alignment horizontal="right"/>
    </xf>
    <xf numFmtId="3" fontId="21" fillId="0" borderId="0" xfId="0" applyNumberFormat="1" applyFont="1" applyAlignment="1">
      <alignment horizontal="right"/>
    </xf>
    <xf numFmtId="3" fontId="30" fillId="0" borderId="0" xfId="0" applyNumberFormat="1" applyFont="1" applyAlignment="1">
      <alignment horizontal="right"/>
    </xf>
    <xf numFmtId="3" fontId="21" fillId="0" borderId="12" xfId="0" applyNumberFormat="1" applyFont="1" applyBorder="1" applyAlignment="1">
      <alignment horizontal="right"/>
    </xf>
    <xf numFmtId="1" fontId="21" fillId="0" borderId="0" xfId="0" applyNumberFormat="1" applyFont="1" applyAlignment="1">
      <alignment horizontal="right"/>
    </xf>
    <xf numFmtId="1" fontId="21" fillId="0" borderId="12" xfId="0" applyNumberFormat="1" applyFont="1" applyBorder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29" fillId="0" borderId="0" xfId="0" applyFont="1"/>
    <xf numFmtId="0" fontId="26" fillId="0" borderId="0" xfId="0" applyFont="1"/>
    <xf numFmtId="1" fontId="28" fillId="0" borderId="0" xfId="0" applyNumberFormat="1" applyFont="1"/>
    <xf numFmtId="1" fontId="27" fillId="0" borderId="0" xfId="0" applyNumberFormat="1" applyFont="1"/>
    <xf numFmtId="1" fontId="21" fillId="0" borderId="0" xfId="0" applyNumberFormat="1" applyFont="1" applyAlignment="1" applyProtection="1">
      <alignment horizontal="right"/>
      <protection locked="0"/>
    </xf>
    <xf numFmtId="0" fontId="21" fillId="0" borderId="0" xfId="0" applyFont="1" applyAlignment="1" applyProtection="1">
      <alignment horizontal="right"/>
      <protection locked="0"/>
    </xf>
    <xf numFmtId="1" fontId="21" fillId="0" borderId="0" xfId="0" applyNumberFormat="1" applyFont="1"/>
    <xf numFmtId="0" fontId="30" fillId="0" borderId="0" xfId="0" applyFont="1"/>
    <xf numFmtId="1" fontId="30" fillId="0" borderId="0" xfId="0" applyNumberFormat="1" applyFont="1"/>
    <xf numFmtId="0" fontId="30" fillId="0" borderId="1" xfId="0" applyFont="1" applyBorder="1" applyAlignment="1">
      <alignment horizontal="center"/>
    </xf>
    <xf numFmtId="0" fontId="23" fillId="0" borderId="12" xfId="0" applyFont="1" applyBorder="1"/>
    <xf numFmtId="1" fontId="21" fillId="0" borderId="12" xfId="0" applyNumberFormat="1" applyFont="1" applyBorder="1"/>
    <xf numFmtId="0" fontId="0" fillId="0" borderId="12" xfId="0" applyBorder="1" applyAlignment="1">
      <alignment horizontal="center"/>
    </xf>
    <xf numFmtId="0" fontId="3" fillId="33" borderId="0" xfId="0" applyFont="1" applyFill="1" applyAlignment="1">
      <alignment horizontal="left"/>
    </xf>
    <xf numFmtId="0" fontId="3" fillId="33" borderId="0" xfId="0" applyFont="1" applyFill="1" applyAlignment="1">
      <alignment horizontal="right"/>
    </xf>
    <xf numFmtId="3" fontId="21" fillId="33" borderId="0" xfId="0" applyNumberFormat="1" applyFont="1" applyFill="1" applyAlignment="1">
      <alignment horizontal="right"/>
    </xf>
    <xf numFmtId="1" fontId="0" fillId="33" borderId="0" xfId="0" applyNumberFormat="1" applyFill="1"/>
    <xf numFmtId="0" fontId="0" fillId="33" borderId="0" xfId="0" applyFill="1"/>
    <xf numFmtId="0" fontId="28" fillId="33" borderId="0" xfId="0" applyFont="1" applyFill="1"/>
    <xf numFmtId="164" fontId="0" fillId="33" borderId="0" xfId="0" applyNumberFormat="1" applyFill="1"/>
    <xf numFmtId="0" fontId="17" fillId="33" borderId="0" xfId="0" applyFont="1" applyFill="1"/>
    <xf numFmtId="0" fontId="0" fillId="33" borderId="0" xfId="0" applyFill="1" applyProtection="1">
      <protection locked="0"/>
    </xf>
    <xf numFmtId="0" fontId="21" fillId="33" borderId="0" xfId="0" applyFont="1" applyFill="1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4" fillId="2" borderId="0" xfId="1"/>
    <xf numFmtId="0" fontId="4" fillId="34" borderId="0" xfId="1" applyFill="1"/>
    <xf numFmtId="0" fontId="1" fillId="0" borderId="0" xfId="0" applyFont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1" xfId="0" applyFont="1" applyBorder="1" applyAlignment="1">
      <alignment wrapText="1"/>
    </xf>
    <xf numFmtId="164" fontId="21" fillId="0" borderId="0" xfId="0" applyNumberFormat="1" applyFont="1"/>
    <xf numFmtId="0" fontId="21" fillId="0" borderId="0" xfId="0" applyFont="1" applyAlignment="1">
      <alignment horizontal="center"/>
    </xf>
    <xf numFmtId="0" fontId="31" fillId="0" borderId="0" xfId="0" applyFont="1" applyAlignment="1">
      <alignment vertical="center"/>
    </xf>
    <xf numFmtId="14" fontId="3" fillId="0" borderId="0" xfId="0" applyNumberFormat="1" applyFont="1"/>
    <xf numFmtId="49" fontId="3" fillId="0" borderId="0" xfId="0" applyNumberFormat="1" applyFont="1"/>
    <xf numFmtId="1" fontId="31" fillId="0" borderId="0" xfId="0" applyNumberFormat="1" applyFont="1" applyAlignment="1">
      <alignment vertical="center"/>
    </xf>
    <xf numFmtId="1" fontId="3" fillId="0" borderId="0" xfId="0" applyNumberFormat="1" applyFont="1" applyAlignment="1">
      <alignment horizontal="right"/>
    </xf>
    <xf numFmtId="3" fontId="30" fillId="0" borderId="12" xfId="0" applyNumberFormat="1" applyFont="1" applyBorder="1" applyAlignment="1">
      <alignment horizontal="right"/>
    </xf>
    <xf numFmtId="0" fontId="26" fillId="0" borderId="12" xfId="0" applyFont="1" applyBorder="1"/>
    <xf numFmtId="0" fontId="0" fillId="0" borderId="13" xfId="0" applyBorder="1" applyAlignment="1">
      <alignment horizontal="center" vertical="center"/>
    </xf>
    <xf numFmtId="0" fontId="24" fillId="0" borderId="12" xfId="0" applyFont="1" applyBorder="1"/>
    <xf numFmtId="15" fontId="21" fillId="0" borderId="0" xfId="0" applyNumberFormat="1" applyFont="1"/>
    <xf numFmtId="0" fontId="32" fillId="0" borderId="0" xfId="0" applyFont="1"/>
    <xf numFmtId="3" fontId="21" fillId="0" borderId="0" xfId="0" applyNumberFormat="1" applyFont="1"/>
    <xf numFmtId="165" fontId="3" fillId="0" borderId="0" xfId="0" applyNumberFormat="1" applyFont="1" applyAlignment="1">
      <alignment horizontal="right" vertical="center"/>
    </xf>
    <xf numFmtId="0" fontId="0" fillId="0" borderId="12" xfId="0" applyBorder="1" applyAlignment="1" applyProtection="1">
      <alignment horizontal="right"/>
      <protection locked="0"/>
    </xf>
    <xf numFmtId="1" fontId="21" fillId="0" borderId="12" xfId="0" applyNumberFormat="1" applyFont="1" applyBorder="1" applyAlignment="1" applyProtection="1">
      <alignment horizontal="right"/>
      <protection locked="0"/>
    </xf>
    <xf numFmtId="0" fontId="2" fillId="0" borderId="0" xfId="0" applyFont="1"/>
    <xf numFmtId="0" fontId="0" fillId="0" borderId="11" xfId="0" applyBorder="1"/>
    <xf numFmtId="1" fontId="21" fillId="0" borderId="0" xfId="0" applyNumberFormat="1" applyFont="1" applyProtection="1">
      <protection locked="0"/>
    </xf>
    <xf numFmtId="164" fontId="21" fillId="0" borderId="0" xfId="0" applyNumberFormat="1" applyFont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1" fontId="23" fillId="0" borderId="0" xfId="0" applyNumberFormat="1" applyFont="1"/>
    <xf numFmtId="0" fontId="23" fillId="0" borderId="0" xfId="0" applyFont="1" applyProtection="1">
      <protection locked="0"/>
    </xf>
    <xf numFmtId="164" fontId="23" fillId="0" borderId="0" xfId="0" applyNumberFormat="1" applyFont="1"/>
    <xf numFmtId="0" fontId="23" fillId="0" borderId="0" xfId="0" applyFont="1" applyAlignment="1">
      <alignment horizontal="center"/>
    </xf>
    <xf numFmtId="0" fontId="33" fillId="0" borderId="0" xfId="0" applyFont="1"/>
    <xf numFmtId="1" fontId="33" fillId="0" borderId="0" xfId="0" applyNumberFormat="1" applyFont="1"/>
    <xf numFmtId="0" fontId="33" fillId="0" borderId="0" xfId="0" applyFont="1" applyProtection="1">
      <protection locked="0"/>
    </xf>
    <xf numFmtId="164" fontId="33" fillId="0" borderId="0" xfId="0" applyNumberFormat="1" applyFont="1"/>
    <xf numFmtId="0" fontId="33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Protection="1">
      <protection locked="0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30" fillId="0" borderId="0" xfId="0" applyNumberFormat="1" applyFont="1" applyBorder="1" applyAlignment="1">
      <alignment horizontal="right"/>
    </xf>
    <xf numFmtId="164" fontId="0" fillId="0" borderId="0" xfId="0" applyNumberFormat="1" applyBorder="1"/>
    <xf numFmtId="164" fontId="0" fillId="0" borderId="0" xfId="0" applyNumberFormat="1" applyBorder="1" applyProtection="1"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24" fillId="0" borderId="0" xfId="0" applyFont="1" applyBorder="1"/>
    <xf numFmtId="3" fontId="0" fillId="0" borderId="0" xfId="0" applyNumberFormat="1" applyProtection="1">
      <protection locked="0"/>
    </xf>
    <xf numFmtId="0" fontId="1" fillId="0" borderId="11" xfId="0" applyFont="1" applyFill="1" applyBorder="1" applyAlignment="1">
      <alignment horizontal="center" wrapText="1"/>
    </xf>
    <xf numFmtId="0" fontId="0" fillId="0" borderId="0" xfId="0" applyBorder="1" applyAlignment="1">
      <alignment horizontal="right"/>
    </xf>
    <xf numFmtId="1" fontId="21" fillId="0" borderId="0" xfId="0" applyNumberFormat="1" applyFont="1" applyBorder="1" applyAlignment="1">
      <alignment horizontal="right"/>
    </xf>
    <xf numFmtId="1" fontId="0" fillId="0" borderId="0" xfId="0" applyNumberFormat="1" applyBorder="1"/>
    <xf numFmtId="0" fontId="17" fillId="0" borderId="12" xfId="0" applyFont="1" applyBorder="1"/>
    <xf numFmtId="1" fontId="3" fillId="0" borderId="0" xfId="0" applyNumberFormat="1" applyFont="1" applyBorder="1" applyAlignment="1">
      <alignment horizontal="right"/>
    </xf>
    <xf numFmtId="1" fontId="21" fillId="0" borderId="0" xfId="0" applyNumberFormat="1" applyFont="1" applyBorder="1"/>
    <xf numFmtId="0" fontId="0" fillId="0" borderId="0" xfId="0" applyBorder="1" applyAlignment="1">
      <alignment wrapText="1"/>
    </xf>
    <xf numFmtId="0" fontId="21" fillId="0" borderId="12" xfId="0" applyFont="1" applyBorder="1"/>
    <xf numFmtId="165" fontId="3" fillId="0" borderId="12" xfId="0" applyNumberFormat="1" applyFont="1" applyBorder="1" applyAlignment="1">
      <alignment horizontal="right" vertical="center"/>
    </xf>
    <xf numFmtId="3" fontId="21" fillId="0" borderId="12" xfId="0" applyNumberFormat="1" applyFont="1" applyBorder="1"/>
    <xf numFmtId="15" fontId="21" fillId="0" borderId="12" xfId="0" applyNumberFormat="1" applyFont="1" applyBorder="1"/>
    <xf numFmtId="0" fontId="21" fillId="0" borderId="12" xfId="0" applyFont="1" applyBorder="1" applyAlignment="1">
      <alignment horizontal="center"/>
    </xf>
    <xf numFmtId="0" fontId="21" fillId="0" borderId="0" xfId="0" applyFont="1" applyBorder="1"/>
    <xf numFmtId="165" fontId="3" fillId="0" borderId="0" xfId="0" applyNumberFormat="1" applyFont="1" applyBorder="1" applyAlignment="1">
      <alignment horizontal="right" vertical="center"/>
    </xf>
    <xf numFmtId="3" fontId="21" fillId="0" borderId="0" xfId="0" applyNumberFormat="1" applyFont="1" applyBorder="1"/>
    <xf numFmtId="15" fontId="21" fillId="0" borderId="0" xfId="0" applyNumberFormat="1" applyFont="1" applyBorder="1"/>
    <xf numFmtId="0" fontId="21" fillId="0" borderId="0" xfId="0" applyFont="1" applyBorder="1" applyAlignment="1">
      <alignment horizontal="center"/>
    </xf>
    <xf numFmtId="0" fontId="0" fillId="0" borderId="0" xfId="0" applyFont="1" applyProtection="1">
      <protection locked="0"/>
    </xf>
    <xf numFmtId="15" fontId="0" fillId="0" borderId="0" xfId="0" applyNumberFormat="1" applyFont="1" applyProtection="1">
      <protection locked="0"/>
    </xf>
    <xf numFmtId="2" fontId="17" fillId="0" borderId="0" xfId="0" applyNumberFormat="1" applyFont="1"/>
    <xf numFmtId="0" fontId="1" fillId="0" borderId="0" xfId="0" applyFont="1" applyFill="1" applyBorder="1" applyAlignment="1">
      <alignment horizontal="center"/>
    </xf>
    <xf numFmtId="3" fontId="0" fillId="0" borderId="12" xfId="0" applyNumberFormat="1" applyBorder="1" applyProtection="1">
      <protection locked="0"/>
    </xf>
    <xf numFmtId="0" fontId="28" fillId="0" borderId="0" xfId="0" applyFont="1" applyBorder="1" applyProtection="1">
      <protection locked="0"/>
    </xf>
    <xf numFmtId="0" fontId="28" fillId="0" borderId="0" xfId="0" applyFont="1" applyBorder="1"/>
    <xf numFmtId="0" fontId="0" fillId="0" borderId="13" xfId="0" applyBorder="1" applyAlignment="1" applyProtection="1">
      <alignment horizontal="center" vertical="center"/>
      <protection locked="0"/>
    </xf>
    <xf numFmtId="1" fontId="20" fillId="0" borderId="0" xfId="0" applyNumberFormat="1" applyFont="1"/>
    <xf numFmtId="1" fontId="34" fillId="0" borderId="0" xfId="0" applyNumberFormat="1" applyFont="1"/>
    <xf numFmtId="0" fontId="0" fillId="0" borderId="11" xfId="0" applyFont="1" applyBorder="1" applyAlignment="1">
      <alignment horizontal="center" wrapText="1"/>
    </xf>
    <xf numFmtId="0" fontId="0" fillId="0" borderId="0" xfId="0" applyFont="1"/>
    <xf numFmtId="0" fontId="17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1" fontId="17" fillId="0" borderId="12" xfId="0" applyNumberFormat="1" applyFont="1" applyBorder="1"/>
    <xf numFmtId="0" fontId="3" fillId="0" borderId="12" xfId="0" applyFont="1" applyBorder="1" applyProtection="1">
      <protection locked="0"/>
    </xf>
    <xf numFmtId="3" fontId="0" fillId="0" borderId="0" xfId="0" applyNumberFormat="1" applyBorder="1" applyProtection="1">
      <protection locked="0"/>
    </xf>
    <xf numFmtId="0" fontId="30" fillId="0" borderId="0" xfId="0" applyFont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3" fontId="4" fillId="2" borderId="0" xfId="1" applyNumberFormat="1" applyProtection="1">
      <protection locked="0"/>
    </xf>
    <xf numFmtId="0" fontId="1" fillId="0" borderId="0" xfId="0" applyFont="1" applyAlignment="1">
      <alignment horizontal="lef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1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CAF2003fieldnotes" xfId="42" xr:uid="{346BA8DD-2F89-4F1C-94FE-EF7482B65D7F}"/>
    <cellStyle name="Note" xfId="15" builtinId="10" customBuiltin="1"/>
    <cellStyle name="Output" xfId="10" builtinId="21" customBuiltin="1"/>
    <cellStyle name="Title" xfId="2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599199690202682E-2"/>
          <c:y val="2.4943310657596373E-2"/>
          <c:w val="0.85476029430747391"/>
          <c:h val="0.85630938024638814"/>
        </c:manualLayout>
      </c:layout>
      <c:scatterChart>
        <c:scatterStyle val="lineMarker"/>
        <c:varyColors val="0"/>
        <c:ser>
          <c:idx val="2"/>
          <c:order val="0"/>
          <c:tx>
            <c:v>undirected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'Table S5. SE Catalina lin'!$R$94:$R$548</c:f>
              <c:numCache>
                <c:formatCode>#,##0</c:formatCode>
                <c:ptCount val="455"/>
                <c:pt idx="0">
                  <c:v>8955.283228720622</c:v>
                </c:pt>
                <c:pt idx="1">
                  <c:v>8898.6293605376468</c:v>
                </c:pt>
                <c:pt idx="2">
                  <c:v>3183.4664963403725</c:v>
                </c:pt>
                <c:pt idx="3">
                  <c:v>3313.4816430212295</c:v>
                </c:pt>
                <c:pt idx="4">
                  <c:v>3577.0018697663818</c:v>
                </c:pt>
                <c:pt idx="5">
                  <c:v>2019.2572450762241</c:v>
                </c:pt>
                <c:pt idx="6">
                  <c:v>9345.582356439083</c:v>
                </c:pt>
                <c:pt idx="7">
                  <c:v>9408.3958844328045</c:v>
                </c:pt>
                <c:pt idx="8">
                  <c:v>2814.1242543690391</c:v>
                </c:pt>
                <c:pt idx="9">
                  <c:v>2951.5614383868478</c:v>
                </c:pt>
                <c:pt idx="10">
                  <c:v>3191.7655710460913</c:v>
                </c:pt>
                <c:pt idx="11">
                  <c:v>3252.7054198577148</c:v>
                </c:pt>
                <c:pt idx="12">
                  <c:v>3231.652299100811</c:v>
                </c:pt>
                <c:pt idx="13">
                  <c:v>10009.859978675551</c:v>
                </c:pt>
                <c:pt idx="14">
                  <c:v>3245.8414846908458</c:v>
                </c:pt>
                <c:pt idx="15">
                  <c:v>3373.4458638063311</c:v>
                </c:pt>
                <c:pt idx="16">
                  <c:v>3383.4837776694744</c:v>
                </c:pt>
                <c:pt idx="17">
                  <c:v>9855.6779210902896</c:v>
                </c:pt>
                <c:pt idx="18">
                  <c:v>3751.8405766848505</c:v>
                </c:pt>
                <c:pt idx="19">
                  <c:v>3301.4150806975913</c:v>
                </c:pt>
                <c:pt idx="20">
                  <c:v>1988.2150904225202</c:v>
                </c:pt>
                <c:pt idx="21">
                  <c:v>2763.8741978480457</c:v>
                </c:pt>
                <c:pt idx="22">
                  <c:v>2988.0084727325352</c:v>
                </c:pt>
                <c:pt idx="23">
                  <c:v>3090.5133818433119</c:v>
                </c:pt>
                <c:pt idx="24">
                  <c:v>3693.9354730810819</c:v>
                </c:pt>
                <c:pt idx="25">
                  <c:v>3568.4724112753638</c:v>
                </c:pt>
                <c:pt idx="26">
                  <c:v>2169.1927167875265</c:v>
                </c:pt>
                <c:pt idx="27">
                  <c:v>9255.0835764494987</c:v>
                </c:pt>
                <c:pt idx="28">
                  <c:v>2714.0454388565008</c:v>
                </c:pt>
                <c:pt idx="29">
                  <c:v>3539.3707342806501</c:v>
                </c:pt>
                <c:pt idx="30">
                  <c:v>8993.0474857434292</c:v>
                </c:pt>
                <c:pt idx="31">
                  <c:v>2867.3264889534471</c:v>
                </c:pt>
                <c:pt idx="32">
                  <c:v>3289.7770793798336</c:v>
                </c:pt>
                <c:pt idx="33">
                  <c:v>2015.1836589309805</c:v>
                </c:pt>
                <c:pt idx="34">
                  <c:v>7586.2474125559611</c:v>
                </c:pt>
                <c:pt idx="35">
                  <c:v>2694.8674077335058</c:v>
                </c:pt>
                <c:pt idx="36">
                  <c:v>9628.2598354093025</c:v>
                </c:pt>
                <c:pt idx="37">
                  <c:v>9988.3322826407912</c:v>
                </c:pt>
                <c:pt idx="38">
                  <c:v>9977.21085109661</c:v>
                </c:pt>
                <c:pt idx="39">
                  <c:v>2232.5828408762759</c:v>
                </c:pt>
                <c:pt idx="40">
                  <c:v>2278.7384047817077</c:v>
                </c:pt>
                <c:pt idx="41">
                  <c:v>2225.1030081686217</c:v>
                </c:pt>
                <c:pt idx="42">
                  <c:v>5101.0814350741093</c:v>
                </c:pt>
                <c:pt idx="43">
                  <c:v>2079.1265838511595</c:v>
                </c:pt>
                <c:pt idx="44">
                  <c:v>2477.2127059413838</c:v>
                </c:pt>
                <c:pt idx="45">
                  <c:v>2924.0778776593747</c:v>
                </c:pt>
                <c:pt idx="46">
                  <c:v>2557.9474971487552</c:v>
                </c:pt>
                <c:pt idx="47">
                  <c:v>2462.0064856164254</c:v>
                </c:pt>
                <c:pt idx="48">
                  <c:v>2617.2059386583028</c:v>
                </c:pt>
                <c:pt idx="49">
                  <c:v>5290.3372946690579</c:v>
                </c:pt>
                <c:pt idx="50">
                  <c:v>1955.851758719044</c:v>
                </c:pt>
                <c:pt idx="51">
                  <c:v>2210.3195721187353</c:v>
                </c:pt>
                <c:pt idx="52">
                  <c:v>2163.3040010313366</c:v>
                </c:pt>
                <c:pt idx="53">
                  <c:v>7437.0609520501157</c:v>
                </c:pt>
                <c:pt idx="54">
                  <c:v>3145.8950215139052</c:v>
                </c:pt>
                <c:pt idx="55">
                  <c:v>2098.2959997057737</c:v>
                </c:pt>
                <c:pt idx="56">
                  <c:v>1904.0065923684886</c:v>
                </c:pt>
                <c:pt idx="57">
                  <c:v>5554.0950585029004</c:v>
                </c:pt>
                <c:pt idx="58">
                  <c:v>5553.7252526946104</c:v>
                </c:pt>
                <c:pt idx="59">
                  <c:v>5215.4330228191911</c:v>
                </c:pt>
                <c:pt idx="60">
                  <c:v>2856.22691812323</c:v>
                </c:pt>
                <c:pt idx="61">
                  <c:v>3112.3107646332796</c:v>
                </c:pt>
                <c:pt idx="62">
                  <c:v>2116.1291052901647</c:v>
                </c:pt>
                <c:pt idx="63">
                  <c:v>2112.7323934961933</c:v>
                </c:pt>
                <c:pt idx="64">
                  <c:v>1905.0491944589141</c:v>
                </c:pt>
                <c:pt idx="65">
                  <c:v>6662.1179373888381</c:v>
                </c:pt>
                <c:pt idx="66">
                  <c:v>2724.7162108376042</c:v>
                </c:pt>
                <c:pt idx="67">
                  <c:v>2188.5881032305747</c:v>
                </c:pt>
                <c:pt idx="68">
                  <c:v>2140.8406080271843</c:v>
                </c:pt>
                <c:pt idx="69">
                  <c:v>2124.592666095512</c:v>
                </c:pt>
                <c:pt idx="70">
                  <c:v>2036.6124230767109</c:v>
                </c:pt>
                <c:pt idx="71">
                  <c:v>1884.0612639400085</c:v>
                </c:pt>
                <c:pt idx="72">
                  <c:v>1890.8124416341161</c:v>
                </c:pt>
                <c:pt idx="73">
                  <c:v>2244.3887692710441</c:v>
                </c:pt>
                <c:pt idx="74">
                  <c:v>5882.684853347846</c:v>
                </c:pt>
                <c:pt idx="75">
                  <c:v>2379.9620399504415</c:v>
                </c:pt>
                <c:pt idx="76">
                  <c:v>1920.7891830461472</c:v>
                </c:pt>
                <c:pt idx="77">
                  <c:v>1857.7675057382799</c:v>
                </c:pt>
                <c:pt idx="78">
                  <c:v>2587.6941831972513</c:v>
                </c:pt>
                <c:pt idx="79">
                  <c:v>2653.1964954194109</c:v>
                </c:pt>
                <c:pt idx="80">
                  <c:v>5414.5748315175533</c:v>
                </c:pt>
                <c:pt idx="81">
                  <c:v>5216.2009843412579</c:v>
                </c:pt>
                <c:pt idx="82">
                  <c:v>2340.0566753217386</c:v>
                </c:pt>
                <c:pt idx="83">
                  <c:v>2142.0220234675667</c:v>
                </c:pt>
                <c:pt idx="84">
                  <c:v>2176.0422770453615</c:v>
                </c:pt>
                <c:pt idx="85">
                  <c:v>1806.0297097024845</c:v>
                </c:pt>
                <c:pt idx="86">
                  <c:v>1895.3393535481437</c:v>
                </c:pt>
                <c:pt idx="87">
                  <c:v>6680.7145936910292</c:v>
                </c:pt>
                <c:pt idx="88">
                  <c:v>5416.5406280847255</c:v>
                </c:pt>
                <c:pt idx="89">
                  <c:v>5258.9861976670163</c:v>
                </c:pt>
                <c:pt idx="90">
                  <c:v>2192.9273880967157</c:v>
                </c:pt>
                <c:pt idx="91">
                  <c:v>2320.9999609664865</c:v>
                </c:pt>
                <c:pt idx="92">
                  <c:v>2336.914557867306</c:v>
                </c:pt>
                <c:pt idx="93">
                  <c:v>2085.4301272621083</c:v>
                </c:pt>
                <c:pt idx="94">
                  <c:v>2008.0545625029035</c:v>
                </c:pt>
                <c:pt idx="95">
                  <c:v>1751.6224993649143</c:v>
                </c:pt>
                <c:pt idx="96">
                  <c:v>1635.0421629607563</c:v>
                </c:pt>
                <c:pt idx="97">
                  <c:v>2010.615149204596</c:v>
                </c:pt>
                <c:pt idx="98">
                  <c:v>2580.2624006789547</c:v>
                </c:pt>
                <c:pt idx="99">
                  <c:v>5817.9855878926501</c:v>
                </c:pt>
                <c:pt idx="100">
                  <c:v>1955.2021101128303</c:v>
                </c:pt>
                <c:pt idx="101">
                  <c:v>1710.1054815490884</c:v>
                </c:pt>
                <c:pt idx="102">
                  <c:v>2053.6314544021334</c:v>
                </c:pt>
                <c:pt idx="103">
                  <c:v>1669.8615797193424</c:v>
                </c:pt>
                <c:pt idx="104">
                  <c:v>1945.1261862518022</c:v>
                </c:pt>
                <c:pt idx="105">
                  <c:v>1560.5460209588027</c:v>
                </c:pt>
                <c:pt idx="106">
                  <c:v>2462.7128074696202</c:v>
                </c:pt>
                <c:pt idx="107">
                  <c:v>1633.7828393711195</c:v>
                </c:pt>
                <c:pt idx="108">
                  <c:v>2345.3837579976439</c:v>
                </c:pt>
                <c:pt idx="109">
                  <c:v>2168.0832876045388</c:v>
                </c:pt>
                <c:pt idx="110">
                  <c:v>1570.3416050686146</c:v>
                </c:pt>
                <c:pt idx="111">
                  <c:v>1431.3155282189603</c:v>
                </c:pt>
                <c:pt idx="112">
                  <c:v>1508.9847279598569</c:v>
                </c:pt>
                <c:pt idx="113">
                  <c:v>1824.1068118142593</c:v>
                </c:pt>
                <c:pt idx="114">
                  <c:v>1464.2076870640822</c:v>
                </c:pt>
                <c:pt idx="115">
                  <c:v>2344.6921318677664</c:v>
                </c:pt>
                <c:pt idx="116">
                  <c:v>2332.9417863726271</c:v>
                </c:pt>
                <c:pt idx="117">
                  <c:v>2103.0945248866651</c:v>
                </c:pt>
                <c:pt idx="118">
                  <c:v>1670.3867947150857</c:v>
                </c:pt>
                <c:pt idx="119">
                  <c:v>1639.3119163254532</c:v>
                </c:pt>
                <c:pt idx="120">
                  <c:v>1615.1343380937474</c:v>
                </c:pt>
                <c:pt idx="121">
                  <c:v>1388.2236535963066</c:v>
                </c:pt>
                <c:pt idx="122">
                  <c:v>6649.0735769075072</c:v>
                </c:pt>
                <c:pt idx="123">
                  <c:v>1523.5182476820896</c:v>
                </c:pt>
                <c:pt idx="124">
                  <c:v>1543.2166809382975</c:v>
                </c:pt>
                <c:pt idx="125">
                  <c:v>2016.6115562579159</c:v>
                </c:pt>
                <c:pt idx="126">
                  <c:v>1360.988400580196</c:v>
                </c:pt>
                <c:pt idx="127">
                  <c:v>1426.4565093699748</c:v>
                </c:pt>
                <c:pt idx="128">
                  <c:v>1578.4082314465088</c:v>
                </c:pt>
                <c:pt idx="129">
                  <c:v>1652.4048260403251</c:v>
                </c:pt>
                <c:pt idx="130">
                  <c:v>2386.270413820564</c:v>
                </c:pt>
                <c:pt idx="131">
                  <c:v>2366.6800623871181</c:v>
                </c:pt>
                <c:pt idx="132">
                  <c:v>1618.0701040391214</c:v>
                </c:pt>
                <c:pt idx="133">
                  <c:v>1335.4127565367928</c:v>
                </c:pt>
                <c:pt idx="134">
                  <c:v>1579.2805172781352</c:v>
                </c:pt>
                <c:pt idx="135">
                  <c:v>1509.9673412916825</c:v>
                </c:pt>
                <c:pt idx="136">
                  <c:v>1652.4185730021272</c:v>
                </c:pt>
                <c:pt idx="137">
                  <c:v>1546.9236046046299</c:v>
                </c:pt>
                <c:pt idx="138">
                  <c:v>1560.9099903519696</c:v>
                </c:pt>
                <c:pt idx="139">
                  <c:v>1401.873556593963</c:v>
                </c:pt>
                <c:pt idx="140">
                  <c:v>1409.7883212964439</c:v>
                </c:pt>
                <c:pt idx="141">
                  <c:v>1324.7784246265353</c:v>
                </c:pt>
                <c:pt idx="142">
                  <c:v>2824.6355141268505</c:v>
                </c:pt>
                <c:pt idx="143">
                  <c:v>23.264502104467738</c:v>
                </c:pt>
                <c:pt idx="144">
                  <c:v>1595.7735207682802</c:v>
                </c:pt>
                <c:pt idx="145">
                  <c:v>2136.5924982943361</c:v>
                </c:pt>
                <c:pt idx="146">
                  <c:v>1558.6831823718662</c:v>
                </c:pt>
                <c:pt idx="147">
                  <c:v>1551.0248793005958</c:v>
                </c:pt>
                <c:pt idx="148">
                  <c:v>1417.937413677917</c:v>
                </c:pt>
                <c:pt idx="149">
                  <c:v>1564.1533613465467</c:v>
                </c:pt>
                <c:pt idx="150">
                  <c:v>1607.166807798031</c:v>
                </c:pt>
                <c:pt idx="151">
                  <c:v>1348.7500714854441</c:v>
                </c:pt>
                <c:pt idx="152">
                  <c:v>1358.3683639972355</c:v>
                </c:pt>
                <c:pt idx="153">
                  <c:v>1500.2569452036869</c:v>
                </c:pt>
                <c:pt idx="154">
                  <c:v>1084.7341950279531</c:v>
                </c:pt>
                <c:pt idx="155">
                  <c:v>1659.6392864284589</c:v>
                </c:pt>
                <c:pt idx="156">
                  <c:v>1937.004690366502</c:v>
                </c:pt>
                <c:pt idx="157">
                  <c:v>-19.782435206780519</c:v>
                </c:pt>
                <c:pt idx="158">
                  <c:v>1443.0003472225076</c:v>
                </c:pt>
                <c:pt idx="159">
                  <c:v>1359.8498778701985</c:v>
                </c:pt>
                <c:pt idx="160">
                  <c:v>1311.0960307687742</c:v>
                </c:pt>
                <c:pt idx="161">
                  <c:v>1307.808246078838</c:v>
                </c:pt>
                <c:pt idx="162">
                  <c:v>1345.6487967889932</c:v>
                </c:pt>
                <c:pt idx="163">
                  <c:v>1303.5831506714769</c:v>
                </c:pt>
                <c:pt idx="164">
                  <c:v>1384.9071460737864</c:v>
                </c:pt>
                <c:pt idx="165">
                  <c:v>2440.9616297755124</c:v>
                </c:pt>
                <c:pt idx="166">
                  <c:v>4.5866580284464362</c:v>
                </c:pt>
                <c:pt idx="167">
                  <c:v>1284.083916325267</c:v>
                </c:pt>
                <c:pt idx="168">
                  <c:v>1258.5177803139181</c:v>
                </c:pt>
                <c:pt idx="169">
                  <c:v>1555.6227504334161</c:v>
                </c:pt>
                <c:pt idx="170">
                  <c:v>-276.07292566267097</c:v>
                </c:pt>
                <c:pt idx="171">
                  <c:v>1432.9741187173506</c:v>
                </c:pt>
                <c:pt idx="172">
                  <c:v>1595.4181317105297</c:v>
                </c:pt>
                <c:pt idx="173">
                  <c:v>1310.688094775428</c:v>
                </c:pt>
                <c:pt idx="174">
                  <c:v>2841.8952615970602</c:v>
                </c:pt>
                <c:pt idx="175">
                  <c:v>1550.1363723927047</c:v>
                </c:pt>
                <c:pt idx="176">
                  <c:v>1522.1487567320648</c:v>
                </c:pt>
                <c:pt idx="177">
                  <c:v>760.8404865510638</c:v>
                </c:pt>
                <c:pt idx="178">
                  <c:v>-868.34811672429441</c:v>
                </c:pt>
                <c:pt idx="179">
                  <c:v>1193.2934010741985</c:v>
                </c:pt>
                <c:pt idx="180">
                  <c:v>1163.3026333463149</c:v>
                </c:pt>
                <c:pt idx="181">
                  <c:v>1408.897359953334</c:v>
                </c:pt>
                <c:pt idx="182">
                  <c:v>1504.6005953258621</c:v>
                </c:pt>
                <c:pt idx="183">
                  <c:v>1351.4052368378648</c:v>
                </c:pt>
                <c:pt idx="184">
                  <c:v>1144.1049342454899</c:v>
                </c:pt>
                <c:pt idx="185">
                  <c:v>1408.897359953334</c:v>
                </c:pt>
                <c:pt idx="186">
                  <c:v>1851.4969892462407</c:v>
                </c:pt>
                <c:pt idx="187">
                  <c:v>570.42110157481079</c:v>
                </c:pt>
                <c:pt idx="188">
                  <c:v>1000.8979498375122</c:v>
                </c:pt>
                <c:pt idx="189">
                  <c:v>974.58970060346178</c:v>
                </c:pt>
                <c:pt idx="190">
                  <c:v>1198.017350262985</c:v>
                </c:pt>
                <c:pt idx="191">
                  <c:v>913.79159726526859</c:v>
                </c:pt>
                <c:pt idx="192">
                  <c:v>778.29207908605122</c:v>
                </c:pt>
                <c:pt idx="193">
                  <c:v>2655.10186004858</c:v>
                </c:pt>
                <c:pt idx="194">
                  <c:v>1663.3777302441458</c:v>
                </c:pt>
                <c:pt idx="195">
                  <c:v>1292.9983058543646</c:v>
                </c:pt>
                <c:pt idx="196">
                  <c:v>1155.2253298108963</c:v>
                </c:pt>
                <c:pt idx="197">
                  <c:v>1335.4258260180513</c:v>
                </c:pt>
                <c:pt idx="198">
                  <c:v>753.43487682169575</c:v>
                </c:pt>
                <c:pt idx="199">
                  <c:v>646.85693047127972</c:v>
                </c:pt>
                <c:pt idx="200">
                  <c:v>181.94168278659095</c:v>
                </c:pt>
                <c:pt idx="201">
                  <c:v>1036.4580677559293</c:v>
                </c:pt>
                <c:pt idx="202">
                  <c:v>862.76874894320258</c:v>
                </c:pt>
                <c:pt idx="203">
                  <c:v>523.98096114508098</c:v>
                </c:pt>
                <c:pt idx="204">
                  <c:v>961.5358000313845</c:v>
                </c:pt>
                <c:pt idx="205">
                  <c:v>364.30771502603193</c:v>
                </c:pt>
                <c:pt idx="206">
                  <c:v>482.82539723918399</c:v>
                </c:pt>
                <c:pt idx="207">
                  <c:v>1349.5224146295279</c:v>
                </c:pt>
                <c:pt idx="208">
                  <c:v>811.65268412013756</c:v>
                </c:pt>
                <c:pt idx="209">
                  <c:v>702.4199844804732</c:v>
                </c:pt>
                <c:pt idx="210">
                  <c:v>907.97516883952653</c:v>
                </c:pt>
                <c:pt idx="211">
                  <c:v>-1017.4600771235769</c:v>
                </c:pt>
                <c:pt idx="212">
                  <c:v>1027.8242473218431</c:v>
                </c:pt>
                <c:pt idx="213">
                  <c:v>944.98557698560626</c:v>
                </c:pt>
                <c:pt idx="214">
                  <c:v>548.15589339432267</c:v>
                </c:pt>
                <c:pt idx="215">
                  <c:v>613.88014488978479</c:v>
                </c:pt>
                <c:pt idx="216">
                  <c:v>1149.4135523776085</c:v>
                </c:pt>
                <c:pt idx="217">
                  <c:v>1347.1894592399378</c:v>
                </c:pt>
                <c:pt idx="218">
                  <c:v>1164.6917018091801</c:v>
                </c:pt>
                <c:pt idx="219">
                  <c:v>1221.0441982035213</c:v>
                </c:pt>
                <c:pt idx="220">
                  <c:v>1168.3391256221596</c:v>
                </c:pt>
                <c:pt idx="221">
                  <c:v>899.42566016360615</c:v>
                </c:pt>
                <c:pt idx="222">
                  <c:v>901.66182505188794</c:v>
                </c:pt>
                <c:pt idx="223">
                  <c:v>962.16716202445377</c:v>
                </c:pt>
                <c:pt idx="224">
                  <c:v>200.64669310605564</c:v>
                </c:pt>
                <c:pt idx="225">
                  <c:v>-333.83145525451073</c:v>
                </c:pt>
                <c:pt idx="226">
                  <c:v>799.81029620115851</c:v>
                </c:pt>
                <c:pt idx="227">
                  <c:v>645.73307593350182</c:v>
                </c:pt>
                <c:pt idx="228">
                  <c:v>445.12823668013652</c:v>
                </c:pt>
                <c:pt idx="229">
                  <c:v>272.09332748168254</c:v>
                </c:pt>
                <c:pt idx="230">
                  <c:v>799.7515336707927</c:v>
                </c:pt>
                <c:pt idx="231">
                  <c:v>349.05955225723528</c:v>
                </c:pt>
                <c:pt idx="232">
                  <c:v>645.43298557353478</c:v>
                </c:pt>
                <c:pt idx="233">
                  <c:v>592.1024894188613</c:v>
                </c:pt>
                <c:pt idx="234">
                  <c:v>1052.9427310149042</c:v>
                </c:pt>
                <c:pt idx="235">
                  <c:v>1024.8889865773062</c:v>
                </c:pt>
                <c:pt idx="236">
                  <c:v>271.62238634313667</c:v>
                </c:pt>
                <c:pt idx="237">
                  <c:v>99.955960433169366</c:v>
                </c:pt>
                <c:pt idx="238">
                  <c:v>645.47205417799432</c:v>
                </c:pt>
                <c:pt idx="239">
                  <c:v>853.51703819013892</c:v>
                </c:pt>
                <c:pt idx="240">
                  <c:v>677.65524377189831</c:v>
                </c:pt>
                <c:pt idx="241">
                  <c:v>133.58189227027879</c:v>
                </c:pt>
                <c:pt idx="242">
                  <c:v>866.61431954343425</c:v>
                </c:pt>
                <c:pt idx="243">
                  <c:v>314.96746525222693</c:v>
                </c:pt>
                <c:pt idx="244">
                  <c:v>-75.052712449301794</c:v>
                </c:pt>
                <c:pt idx="245">
                  <c:v>2311.8007427889502</c:v>
                </c:pt>
                <c:pt idx="246">
                  <c:v>198.44945064956164</c:v>
                </c:pt>
                <c:pt idx="247">
                  <c:v>936.80066173620889</c:v>
                </c:pt>
                <c:pt idx="248">
                  <c:v>474.5629225251696</c:v>
                </c:pt>
                <c:pt idx="249">
                  <c:v>829.56544381261824</c:v>
                </c:pt>
                <c:pt idx="250">
                  <c:v>74.108081250144096</c:v>
                </c:pt>
                <c:pt idx="251">
                  <c:v>396.65820435084038</c:v>
                </c:pt>
                <c:pt idx="252">
                  <c:v>500.78593145203831</c:v>
                </c:pt>
                <c:pt idx="253">
                  <c:v>39.567613619826261</c:v>
                </c:pt>
                <c:pt idx="254">
                  <c:v>701.00079278979115</c:v>
                </c:pt>
                <c:pt idx="255">
                  <c:v>731.61056560252973</c:v>
                </c:pt>
                <c:pt idx="256">
                  <c:v>733.19144050230921</c:v>
                </c:pt>
                <c:pt idx="257">
                  <c:v>613.88014488978479</c:v>
                </c:pt>
                <c:pt idx="258">
                  <c:v>293.83386749735223</c:v>
                </c:pt>
                <c:pt idx="259">
                  <c:v>505.54500275278519</c:v>
                </c:pt>
                <c:pt idx="260">
                  <c:v>825.59027292594146</c:v>
                </c:pt>
                <c:pt idx="261">
                  <c:v>487.48979486374037</c:v>
                </c:pt>
                <c:pt idx="262">
                  <c:v>-804.96331969298308</c:v>
                </c:pt>
                <c:pt idx="263">
                  <c:v>395.67927171242331</c:v>
                </c:pt>
                <c:pt idx="264">
                  <c:v>-1247.6428965199739</c:v>
                </c:pt>
                <c:pt idx="265">
                  <c:v>124.52081128675081</c:v>
                </c:pt>
                <c:pt idx="266">
                  <c:v>-1621.9704391097871</c:v>
                </c:pt>
                <c:pt idx="267">
                  <c:v>-1153.0312967253717</c:v>
                </c:pt>
                <c:pt idx="268">
                  <c:v>-964.80436699975417</c:v>
                </c:pt>
                <c:pt idx="269">
                  <c:v>631.63049038492409</c:v>
                </c:pt>
                <c:pt idx="270">
                  <c:v>535.08657966614942</c:v>
                </c:pt>
                <c:pt idx="271">
                  <c:v>321.7058358199522</c:v>
                </c:pt>
                <c:pt idx="272">
                  <c:v>-722.49153554224404</c:v>
                </c:pt>
                <c:pt idx="273">
                  <c:v>8900.2407912519557</c:v>
                </c:pt>
                <c:pt idx="274">
                  <c:v>3280.4269205027217</c:v>
                </c:pt>
                <c:pt idx="275">
                  <c:v>3332.4957369751401</c:v>
                </c:pt>
                <c:pt idx="276">
                  <c:v>3307.2578554748943</c:v>
                </c:pt>
                <c:pt idx="277">
                  <c:v>9946.4187810899202</c:v>
                </c:pt>
                <c:pt idx="278">
                  <c:v>2333.2290262911806</c:v>
                </c:pt>
                <c:pt idx="279">
                  <c:v>6604.4977275319188</c:v>
                </c:pt>
                <c:pt idx="280">
                  <c:v>6740.0188811868175</c:v>
                </c:pt>
                <c:pt idx="281">
                  <c:v>1634.178906979778</c:v>
                </c:pt>
                <c:pt idx="282">
                  <c:v>2068.1827926864821</c:v>
                </c:pt>
                <c:pt idx="283">
                  <c:v>-1520.5386152236658</c:v>
                </c:pt>
                <c:pt idx="284">
                  <c:v>-1371.7714463063635</c:v>
                </c:pt>
                <c:pt idx="285">
                  <c:v>247.54966909750806</c:v>
                </c:pt>
                <c:pt idx="286">
                  <c:v>-888.96574695837853</c:v>
                </c:pt>
                <c:pt idx="287">
                  <c:v>-1033.4404879435642</c:v>
                </c:pt>
                <c:pt idx="288">
                  <c:v>-1089.4951196152508</c:v>
                </c:pt>
                <c:pt idx="289">
                  <c:v>-415.97197976165944</c:v>
                </c:pt>
                <c:pt idx="290">
                  <c:v>102.5197828515868</c:v>
                </c:pt>
                <c:pt idx="291">
                  <c:v>-1475.3493342888685</c:v>
                </c:pt>
                <c:pt idx="292">
                  <c:v>158.00444251644922</c:v>
                </c:pt>
                <c:pt idx="293">
                  <c:v>-987.84770843757963</c:v>
                </c:pt>
                <c:pt idx="294">
                  <c:v>575.17538316089053</c:v>
                </c:pt>
                <c:pt idx="295">
                  <c:v>1563.4515533891577</c:v>
                </c:pt>
                <c:pt idx="296">
                  <c:v>-909.08396817706807</c:v>
                </c:pt>
                <c:pt idx="297">
                  <c:v>-1946.822588338772</c:v>
                </c:pt>
                <c:pt idx="298">
                  <c:v>-571.54537633034579</c:v>
                </c:pt>
                <c:pt idx="299">
                  <c:v>-1286.5499137637953</c:v>
                </c:pt>
                <c:pt idx="300">
                  <c:v>-1096.7862050849631</c:v>
                </c:pt>
                <c:pt idx="301">
                  <c:v>332.28932208190349</c:v>
                </c:pt>
                <c:pt idx="302">
                  <c:v>742.79369361565409</c:v>
                </c:pt>
                <c:pt idx="303">
                  <c:v>-291.80836293267248</c:v>
                </c:pt>
                <c:pt idx="304">
                  <c:v>-430.75878603421688</c:v>
                </c:pt>
                <c:pt idx="305">
                  <c:v>-1704.1806590026877</c:v>
                </c:pt>
                <c:pt idx="306">
                  <c:v>314.0667480214197</c:v>
                </c:pt>
                <c:pt idx="307">
                  <c:v>-487.18600415300568</c:v>
                </c:pt>
                <c:pt idx="308">
                  <c:v>-1743.1362665160375</c:v>
                </c:pt>
                <c:pt idx="309">
                  <c:v>-2501.3559063363973</c:v>
                </c:pt>
                <c:pt idx="310">
                  <c:v>-1237.3737606777117</c:v>
                </c:pt>
                <c:pt idx="311">
                  <c:v>-1266.9111998725282</c:v>
                </c:pt>
                <c:pt idx="312">
                  <c:v>-1475.1679188484864</c:v>
                </c:pt>
                <c:pt idx="313">
                  <c:v>281.71730248404378</c:v>
                </c:pt>
                <c:pt idx="314">
                  <c:v>-185.62079595667728</c:v>
                </c:pt>
                <c:pt idx="315">
                  <c:v>580.7407634340716</c:v>
                </c:pt>
                <c:pt idx="316">
                  <c:v>-1562.3109268693422</c:v>
                </c:pt>
                <c:pt idx="317">
                  <c:v>-1553.5792901804516</c:v>
                </c:pt>
                <c:pt idx="318">
                  <c:v>-1278.6737344746862</c:v>
                </c:pt>
                <c:pt idx="319">
                  <c:v>-1439.3259209829114</c:v>
                </c:pt>
                <c:pt idx="320">
                  <c:v>1150.3945993098293</c:v>
                </c:pt>
                <c:pt idx="321">
                  <c:v>-1203.0447461198164</c:v>
                </c:pt>
                <c:pt idx="322">
                  <c:v>-500.79119209149428</c:v>
                </c:pt>
                <c:pt idx="323">
                  <c:v>-381.48758397953964</c:v>
                </c:pt>
                <c:pt idx="324">
                  <c:v>-529.58575673075916</c:v>
                </c:pt>
                <c:pt idx="325">
                  <c:v>-1051.2326411043289</c:v>
                </c:pt>
                <c:pt idx="326">
                  <c:v>-1131.9579672634761</c:v>
                </c:pt>
                <c:pt idx="327">
                  <c:v>-1056.4663546808658</c:v>
                </c:pt>
                <c:pt idx="328">
                  <c:v>-1454.3804714535188</c:v>
                </c:pt>
                <c:pt idx="329">
                  <c:v>-1782.2923751404296</c:v>
                </c:pt>
                <c:pt idx="330">
                  <c:v>-2601.330719199229</c:v>
                </c:pt>
                <c:pt idx="331">
                  <c:v>-117.65927735816069</c:v>
                </c:pt>
                <c:pt idx="332">
                  <c:v>-1296.2005293344957</c:v>
                </c:pt>
                <c:pt idx="333">
                  <c:v>-1256.2302180781228</c:v>
                </c:pt>
                <c:pt idx="334">
                  <c:v>-93.354132285495325</c:v>
                </c:pt>
                <c:pt idx="335">
                  <c:v>-943.24443208487401</c:v>
                </c:pt>
                <c:pt idx="336">
                  <c:v>941.32380560372803</c:v>
                </c:pt>
                <c:pt idx="337">
                  <c:v>-229.57774724220599</c:v>
                </c:pt>
                <c:pt idx="338">
                  <c:v>-201.66844584098885</c:v>
                </c:pt>
                <c:pt idx="339">
                  <c:v>-1302.233630140875</c:v>
                </c:pt>
                <c:pt idx="340">
                  <c:v>-887.63343701974372</c:v>
                </c:pt>
                <c:pt idx="341">
                  <c:v>-1823.5741849030233</c:v>
                </c:pt>
                <c:pt idx="342">
                  <c:v>-1959.1945187829867</c:v>
                </c:pt>
                <c:pt idx="343">
                  <c:v>-1686.3576924625256</c:v>
                </c:pt>
                <c:pt idx="344">
                  <c:v>351.55481167596486</c:v>
                </c:pt>
                <c:pt idx="345">
                  <c:v>-1873.0579993390729</c:v>
                </c:pt>
                <c:pt idx="346">
                  <c:v>-849.97673163601621</c:v>
                </c:pt>
                <c:pt idx="347">
                  <c:v>-1309.0654612017074</c:v>
                </c:pt>
                <c:pt idx="348">
                  <c:v>-1363.4570171311898</c:v>
                </c:pt>
                <c:pt idx="349">
                  <c:v>-1175.6576929566399</c:v>
                </c:pt>
                <c:pt idx="350">
                  <c:v>-625.89533977006613</c:v>
                </c:pt>
                <c:pt idx="351">
                  <c:v>-1233.4023158590173</c:v>
                </c:pt>
                <c:pt idx="352">
                  <c:v>-2342.6198161629463</c:v>
                </c:pt>
                <c:pt idx="353">
                  <c:v>-1365.1590936293946</c:v>
                </c:pt>
                <c:pt idx="354">
                  <c:v>-1070.0063737399125</c:v>
                </c:pt>
                <c:pt idx="355">
                  <c:v>-242.46951783071813</c:v>
                </c:pt>
                <c:pt idx="356">
                  <c:v>-546.63968918202227</c:v>
                </c:pt>
                <c:pt idx="357">
                  <c:v>-1240.3471421191311</c:v>
                </c:pt>
                <c:pt idx="358">
                  <c:v>-1101.9470313451588</c:v>
                </c:pt>
                <c:pt idx="359">
                  <c:v>-1438.5260452290668</c:v>
                </c:pt>
                <c:pt idx="360">
                  <c:v>-2127.7050582678926</c:v>
                </c:pt>
                <c:pt idx="361">
                  <c:v>-2608.2982283391339</c:v>
                </c:pt>
                <c:pt idx="362">
                  <c:v>-999.67795334140624</c:v>
                </c:pt>
                <c:pt idx="363">
                  <c:v>-814.21222653229961</c:v>
                </c:pt>
                <c:pt idx="364">
                  <c:v>-1392.5891546479324</c:v>
                </c:pt>
                <c:pt idx="365">
                  <c:v>-1922.7855476974225</c:v>
                </c:pt>
                <c:pt idx="366">
                  <c:v>-1125.8895693243628</c:v>
                </c:pt>
                <c:pt idx="367">
                  <c:v>-1268.0727387057873</c:v>
                </c:pt>
                <c:pt idx="368">
                  <c:v>-1059.3009655561787</c:v>
                </c:pt>
                <c:pt idx="369">
                  <c:v>46.302374944795247</c:v>
                </c:pt>
                <c:pt idx="370">
                  <c:v>-1401.9775402379901</c:v>
                </c:pt>
                <c:pt idx="371">
                  <c:v>-732.09115232448846</c:v>
                </c:pt>
                <c:pt idx="372">
                  <c:v>-979.51975724029217</c:v>
                </c:pt>
                <c:pt idx="373">
                  <c:v>-886.54319671218855</c:v>
                </c:pt>
                <c:pt idx="374">
                  <c:v>-2113.0338535170058</c:v>
                </c:pt>
                <c:pt idx="375">
                  <c:v>-1443.029448792232</c:v>
                </c:pt>
                <c:pt idx="376">
                  <c:v>-1571.7171050576644</c:v>
                </c:pt>
                <c:pt idx="377">
                  <c:v>-1231.8745197862986</c:v>
                </c:pt>
                <c:pt idx="378">
                  <c:v>-929.65460900774383</c:v>
                </c:pt>
                <c:pt idx="379">
                  <c:v>-1934.4735746572617</c:v>
                </c:pt>
                <c:pt idx="380">
                  <c:v>-2210.3746701248588</c:v>
                </c:pt>
                <c:pt idx="381">
                  <c:v>-699.40421544156004</c:v>
                </c:pt>
                <c:pt idx="382">
                  <c:v>-2152.2206158984736</c:v>
                </c:pt>
                <c:pt idx="383">
                  <c:v>-806.04062322841173</c:v>
                </c:pt>
                <c:pt idx="384">
                  <c:v>-750.01753244162887</c:v>
                </c:pt>
                <c:pt idx="385">
                  <c:v>-852.79498893573486</c:v>
                </c:pt>
                <c:pt idx="386">
                  <c:v>-1452.2852913108393</c:v>
                </c:pt>
                <c:pt idx="387">
                  <c:v>-975.86639400416561</c:v>
                </c:pt>
                <c:pt idx="388">
                  <c:v>-1836.7215647117541</c:v>
                </c:pt>
                <c:pt idx="389">
                  <c:v>-1803.887988982003</c:v>
                </c:pt>
                <c:pt idx="390">
                  <c:v>-1312.1304780139417</c:v>
                </c:pt>
                <c:pt idx="391">
                  <c:v>-727.66129202964885</c:v>
                </c:pt>
                <c:pt idx="392">
                  <c:v>-2382.5504394328336</c:v>
                </c:pt>
                <c:pt idx="393">
                  <c:v>-2064.8298920617085</c:v>
                </c:pt>
                <c:pt idx="394">
                  <c:v>-2170.4539435248798</c:v>
                </c:pt>
                <c:pt idx="395">
                  <c:v>-423.8623180752777</c:v>
                </c:pt>
                <c:pt idx="396">
                  <c:v>-376.7944146131515</c:v>
                </c:pt>
                <c:pt idx="397">
                  <c:v>-446.43818796502137</c:v>
                </c:pt>
                <c:pt idx="398">
                  <c:v>-1042.5205894392602</c:v>
                </c:pt>
                <c:pt idx="399">
                  <c:v>-1703.724905323834</c:v>
                </c:pt>
                <c:pt idx="400">
                  <c:v>-3043.2195292088086</c:v>
                </c:pt>
                <c:pt idx="401">
                  <c:v>-1839.7603179792186</c:v>
                </c:pt>
                <c:pt idx="402">
                  <c:v>-1693.2618479754074</c:v>
                </c:pt>
                <c:pt idx="403">
                  <c:v>-809.59977682371903</c:v>
                </c:pt>
                <c:pt idx="404">
                  <c:v>-2086.8435414597766</c:v>
                </c:pt>
                <c:pt idx="405">
                  <c:v>-1705.8053466309902</c:v>
                </c:pt>
                <c:pt idx="406">
                  <c:v>-2133.9096972037332</c:v>
                </c:pt>
                <c:pt idx="407">
                  <c:v>-1134.8460833245383</c:v>
                </c:pt>
                <c:pt idx="408">
                  <c:v>-1214.3601464250512</c:v>
                </c:pt>
                <c:pt idx="409">
                  <c:v>-1076.8988366889989</c:v>
                </c:pt>
                <c:pt idx="410">
                  <c:v>-1770.8874442101451</c:v>
                </c:pt>
                <c:pt idx="411">
                  <c:v>-1347.3663504649658</c:v>
                </c:pt>
                <c:pt idx="412">
                  <c:v>-818.99443236949708</c:v>
                </c:pt>
                <c:pt idx="413">
                  <c:v>-1621.6451484104241</c:v>
                </c:pt>
                <c:pt idx="414">
                  <c:v>-378.06907383574151</c:v>
                </c:pt>
                <c:pt idx="415">
                  <c:v>-2899.5568923327214</c:v>
                </c:pt>
                <c:pt idx="416">
                  <c:v>-522.67087298688853</c:v>
                </c:pt>
                <c:pt idx="417">
                  <c:v>-1420.72354829653</c:v>
                </c:pt>
                <c:pt idx="418">
                  <c:v>-1397.1747039655042</c:v>
                </c:pt>
                <c:pt idx="419">
                  <c:v>-704.60479433195246</c:v>
                </c:pt>
                <c:pt idx="420">
                  <c:v>-554.91383940681862</c:v>
                </c:pt>
                <c:pt idx="421">
                  <c:v>-2168.7774764192191</c:v>
                </c:pt>
                <c:pt idx="422">
                  <c:v>-6.5977273295895884</c:v>
                </c:pt>
                <c:pt idx="423">
                  <c:v>-1667.529498660585</c:v>
                </c:pt>
                <c:pt idx="424">
                  <c:v>-354.8103213029417</c:v>
                </c:pt>
                <c:pt idx="425">
                  <c:v>-2992.0859314539239</c:v>
                </c:pt>
                <c:pt idx="426">
                  <c:v>-1009.1660288664236</c:v>
                </c:pt>
                <c:pt idx="427">
                  <c:v>-877.24955839816209</c:v>
                </c:pt>
                <c:pt idx="428">
                  <c:v>-1362.9058792031963</c:v>
                </c:pt>
                <c:pt idx="429">
                  <c:v>-2560.0685831500718</c:v>
                </c:pt>
                <c:pt idx="430">
                  <c:v>-1885.9612393318419</c:v>
                </c:pt>
                <c:pt idx="431">
                  <c:v>-2197.4769097284884</c:v>
                </c:pt>
                <c:pt idx="432">
                  <c:v>-2174.2838849920827</c:v>
                </c:pt>
                <c:pt idx="433">
                  <c:v>-2178.5597680025858</c:v>
                </c:pt>
                <c:pt idx="434">
                  <c:v>-364.2592327629452</c:v>
                </c:pt>
                <c:pt idx="435">
                  <c:v>-1385.9570788695301</c:v>
                </c:pt>
                <c:pt idx="436">
                  <c:v>-854.63540693723371</c:v>
                </c:pt>
                <c:pt idx="437">
                  <c:v>-2787.4250553258507</c:v>
                </c:pt>
                <c:pt idx="438">
                  <c:v>-782.6614262733799</c:v>
                </c:pt>
                <c:pt idx="439">
                  <c:v>-889.99192516867447</c:v>
                </c:pt>
                <c:pt idx="440">
                  <c:v>-2134.8441707650486</c:v>
                </c:pt>
                <c:pt idx="441">
                  <c:v>-2035.2185745303111</c:v>
                </c:pt>
                <c:pt idx="442">
                  <c:v>-2642.0896689268548</c:v>
                </c:pt>
                <c:pt idx="443">
                  <c:v>-1569.3927762696121</c:v>
                </c:pt>
                <c:pt idx="444">
                  <c:v>-831.29700244579772</c:v>
                </c:pt>
                <c:pt idx="445">
                  <c:v>-2238.6790389317557</c:v>
                </c:pt>
                <c:pt idx="446">
                  <c:v>6457.6965857469841</c:v>
                </c:pt>
                <c:pt idx="447">
                  <c:v>6433.145532299508</c:v>
                </c:pt>
                <c:pt idx="448">
                  <c:v>6353.6149002310212</c:v>
                </c:pt>
                <c:pt idx="449">
                  <c:v>6289.426677664309</c:v>
                </c:pt>
                <c:pt idx="450">
                  <c:v>6812.2139273480825</c:v>
                </c:pt>
                <c:pt idx="451">
                  <c:v>6762.2139273480825</c:v>
                </c:pt>
                <c:pt idx="452">
                  <c:v>6785.6312152394894</c:v>
                </c:pt>
                <c:pt idx="453">
                  <c:v>7531.9978287055037</c:v>
                </c:pt>
                <c:pt idx="454">
                  <c:v>7557.3650897420648</c:v>
                </c:pt>
              </c:numCache>
            </c:numRef>
          </c:xVal>
          <c:yVal>
            <c:numRef>
              <c:f>'Table S5. SE Catalina lin'!$N$94:$N$548</c:f>
              <c:numCache>
                <c:formatCode>General</c:formatCode>
                <c:ptCount val="455"/>
                <c:pt idx="0">
                  <c:v>-1</c:v>
                </c:pt>
                <c:pt idx="1">
                  <c:v>-6</c:v>
                </c:pt>
                <c:pt idx="2">
                  <c:v>-16</c:v>
                </c:pt>
                <c:pt idx="3">
                  <c:v>-13</c:v>
                </c:pt>
                <c:pt idx="4">
                  <c:v>-14</c:v>
                </c:pt>
                <c:pt idx="5">
                  <c:v>-18</c:v>
                </c:pt>
                <c:pt idx="6">
                  <c:v>-18</c:v>
                </c:pt>
                <c:pt idx="7">
                  <c:v>-8</c:v>
                </c:pt>
                <c:pt idx="8">
                  <c:v>-14</c:v>
                </c:pt>
                <c:pt idx="9">
                  <c:v>-9</c:v>
                </c:pt>
                <c:pt idx="10">
                  <c:v>-4</c:v>
                </c:pt>
                <c:pt idx="11">
                  <c:v>-12</c:v>
                </c:pt>
                <c:pt idx="12">
                  <c:v>-7</c:v>
                </c:pt>
                <c:pt idx="13">
                  <c:v>-2</c:v>
                </c:pt>
                <c:pt idx="14">
                  <c:v>-3</c:v>
                </c:pt>
                <c:pt idx="15">
                  <c:v>-8</c:v>
                </c:pt>
                <c:pt idx="16">
                  <c:v>-7</c:v>
                </c:pt>
                <c:pt idx="17">
                  <c:v>-17</c:v>
                </c:pt>
                <c:pt idx="18">
                  <c:v>-4</c:v>
                </c:pt>
                <c:pt idx="19">
                  <c:v>-11</c:v>
                </c:pt>
                <c:pt idx="20">
                  <c:v>-20</c:v>
                </c:pt>
                <c:pt idx="21">
                  <c:v>-19</c:v>
                </c:pt>
                <c:pt idx="22">
                  <c:v>-10</c:v>
                </c:pt>
                <c:pt idx="23">
                  <c:v>-4</c:v>
                </c:pt>
                <c:pt idx="24">
                  <c:v>-12</c:v>
                </c:pt>
                <c:pt idx="25">
                  <c:v>-10</c:v>
                </c:pt>
                <c:pt idx="26">
                  <c:v>-23</c:v>
                </c:pt>
                <c:pt idx="27">
                  <c:v>-17</c:v>
                </c:pt>
                <c:pt idx="28">
                  <c:v>-12</c:v>
                </c:pt>
                <c:pt idx="29">
                  <c:v>-9</c:v>
                </c:pt>
                <c:pt idx="30">
                  <c:v>-3</c:v>
                </c:pt>
                <c:pt idx="31">
                  <c:v>-18</c:v>
                </c:pt>
                <c:pt idx="32">
                  <c:v>-10</c:v>
                </c:pt>
                <c:pt idx="33">
                  <c:v>-26</c:v>
                </c:pt>
                <c:pt idx="34">
                  <c:v>-5</c:v>
                </c:pt>
                <c:pt idx="35">
                  <c:v>-12</c:v>
                </c:pt>
                <c:pt idx="36">
                  <c:v>-33</c:v>
                </c:pt>
                <c:pt idx="37">
                  <c:v>-8</c:v>
                </c:pt>
                <c:pt idx="38">
                  <c:v>-22</c:v>
                </c:pt>
                <c:pt idx="39">
                  <c:v>-26</c:v>
                </c:pt>
                <c:pt idx="40">
                  <c:v>-9</c:v>
                </c:pt>
                <c:pt idx="41">
                  <c:v>-27</c:v>
                </c:pt>
                <c:pt idx="42">
                  <c:v>-2</c:v>
                </c:pt>
                <c:pt idx="43">
                  <c:v>-16</c:v>
                </c:pt>
                <c:pt idx="44">
                  <c:v>-23</c:v>
                </c:pt>
                <c:pt idx="45">
                  <c:v>-16</c:v>
                </c:pt>
                <c:pt idx="46">
                  <c:v>-15</c:v>
                </c:pt>
                <c:pt idx="47">
                  <c:v>-27</c:v>
                </c:pt>
                <c:pt idx="48">
                  <c:v>-5</c:v>
                </c:pt>
                <c:pt idx="49">
                  <c:v>-2</c:v>
                </c:pt>
                <c:pt idx="50">
                  <c:v>-19</c:v>
                </c:pt>
                <c:pt idx="51">
                  <c:v>-20</c:v>
                </c:pt>
                <c:pt idx="52">
                  <c:v>-12</c:v>
                </c:pt>
                <c:pt idx="53">
                  <c:v>-3</c:v>
                </c:pt>
                <c:pt idx="54">
                  <c:v>-8</c:v>
                </c:pt>
                <c:pt idx="55">
                  <c:v>-44</c:v>
                </c:pt>
                <c:pt idx="56">
                  <c:v>-10</c:v>
                </c:pt>
                <c:pt idx="57">
                  <c:v>-7</c:v>
                </c:pt>
                <c:pt idx="58">
                  <c:v>-5</c:v>
                </c:pt>
                <c:pt idx="59">
                  <c:v>-1</c:v>
                </c:pt>
                <c:pt idx="60">
                  <c:v>-26</c:v>
                </c:pt>
                <c:pt idx="61">
                  <c:v>-11</c:v>
                </c:pt>
                <c:pt idx="62">
                  <c:v>-2</c:v>
                </c:pt>
                <c:pt idx="63">
                  <c:v>-15</c:v>
                </c:pt>
                <c:pt idx="64">
                  <c:v>-10</c:v>
                </c:pt>
                <c:pt idx="65">
                  <c:v>-4</c:v>
                </c:pt>
                <c:pt idx="66">
                  <c:v>-17</c:v>
                </c:pt>
                <c:pt idx="67">
                  <c:v>-18</c:v>
                </c:pt>
                <c:pt idx="68">
                  <c:v>-13</c:v>
                </c:pt>
                <c:pt idx="69">
                  <c:v>-14</c:v>
                </c:pt>
                <c:pt idx="70">
                  <c:v>-7</c:v>
                </c:pt>
                <c:pt idx="71">
                  <c:v>-6</c:v>
                </c:pt>
                <c:pt idx="72">
                  <c:v>-12</c:v>
                </c:pt>
                <c:pt idx="73">
                  <c:v>-32</c:v>
                </c:pt>
                <c:pt idx="74">
                  <c:v>-6</c:v>
                </c:pt>
                <c:pt idx="75">
                  <c:v>-7</c:v>
                </c:pt>
                <c:pt idx="76">
                  <c:v>-7</c:v>
                </c:pt>
                <c:pt idx="77">
                  <c:v>-5</c:v>
                </c:pt>
                <c:pt idx="78">
                  <c:v>-16</c:v>
                </c:pt>
                <c:pt idx="79">
                  <c:v>-7</c:v>
                </c:pt>
                <c:pt idx="80">
                  <c:v>-2</c:v>
                </c:pt>
                <c:pt idx="81">
                  <c:v>-2</c:v>
                </c:pt>
                <c:pt idx="82">
                  <c:v>-17</c:v>
                </c:pt>
                <c:pt idx="83">
                  <c:v>-12</c:v>
                </c:pt>
                <c:pt idx="84">
                  <c:v>-6</c:v>
                </c:pt>
                <c:pt idx="85">
                  <c:v>-19</c:v>
                </c:pt>
                <c:pt idx="86">
                  <c:v>-17.669289302057951</c:v>
                </c:pt>
                <c:pt idx="87">
                  <c:v>-4</c:v>
                </c:pt>
                <c:pt idx="88">
                  <c:v>-8</c:v>
                </c:pt>
                <c:pt idx="89">
                  <c:v>-4</c:v>
                </c:pt>
                <c:pt idx="90">
                  <c:v>-24</c:v>
                </c:pt>
                <c:pt idx="91">
                  <c:v>-15</c:v>
                </c:pt>
                <c:pt idx="92">
                  <c:v>-19</c:v>
                </c:pt>
                <c:pt idx="93">
                  <c:v>-7</c:v>
                </c:pt>
                <c:pt idx="94">
                  <c:v>-18</c:v>
                </c:pt>
                <c:pt idx="95">
                  <c:v>-12</c:v>
                </c:pt>
                <c:pt idx="96">
                  <c:v>-20</c:v>
                </c:pt>
                <c:pt idx="97">
                  <c:v>-5</c:v>
                </c:pt>
                <c:pt idx="98">
                  <c:v>-22</c:v>
                </c:pt>
                <c:pt idx="99">
                  <c:v>-3</c:v>
                </c:pt>
                <c:pt idx="100">
                  <c:v>-6</c:v>
                </c:pt>
                <c:pt idx="101">
                  <c:v>-14</c:v>
                </c:pt>
                <c:pt idx="102">
                  <c:v>-20</c:v>
                </c:pt>
                <c:pt idx="103">
                  <c:v>-23</c:v>
                </c:pt>
                <c:pt idx="104">
                  <c:v>-31.297165017382969</c:v>
                </c:pt>
                <c:pt idx="105">
                  <c:v>-5</c:v>
                </c:pt>
                <c:pt idx="106">
                  <c:v>-20</c:v>
                </c:pt>
                <c:pt idx="107">
                  <c:v>-10</c:v>
                </c:pt>
                <c:pt idx="108">
                  <c:v>-8</c:v>
                </c:pt>
                <c:pt idx="109">
                  <c:v>-11</c:v>
                </c:pt>
                <c:pt idx="110">
                  <c:v>-8</c:v>
                </c:pt>
                <c:pt idx="111">
                  <c:v>-18</c:v>
                </c:pt>
                <c:pt idx="112">
                  <c:v>-15</c:v>
                </c:pt>
                <c:pt idx="113">
                  <c:v>-20</c:v>
                </c:pt>
                <c:pt idx="114">
                  <c:v>-9</c:v>
                </c:pt>
                <c:pt idx="115">
                  <c:v>-19</c:v>
                </c:pt>
                <c:pt idx="116">
                  <c:v>-4</c:v>
                </c:pt>
                <c:pt idx="117">
                  <c:v>-2</c:v>
                </c:pt>
                <c:pt idx="118">
                  <c:v>-12</c:v>
                </c:pt>
                <c:pt idx="119">
                  <c:v>-8</c:v>
                </c:pt>
                <c:pt idx="120">
                  <c:v>-17</c:v>
                </c:pt>
                <c:pt idx="121">
                  <c:v>-10</c:v>
                </c:pt>
                <c:pt idx="122">
                  <c:v>-18</c:v>
                </c:pt>
                <c:pt idx="123">
                  <c:v>-2</c:v>
                </c:pt>
                <c:pt idx="124">
                  <c:v>-9</c:v>
                </c:pt>
                <c:pt idx="125">
                  <c:v>-10</c:v>
                </c:pt>
                <c:pt idx="126">
                  <c:v>-10</c:v>
                </c:pt>
                <c:pt idx="127">
                  <c:v>-4</c:v>
                </c:pt>
                <c:pt idx="128">
                  <c:v>-9</c:v>
                </c:pt>
                <c:pt idx="129">
                  <c:v>-18</c:v>
                </c:pt>
                <c:pt idx="130">
                  <c:v>-3</c:v>
                </c:pt>
                <c:pt idx="131">
                  <c:v>-10</c:v>
                </c:pt>
                <c:pt idx="132">
                  <c:v>-20</c:v>
                </c:pt>
                <c:pt idx="133">
                  <c:v>-2</c:v>
                </c:pt>
                <c:pt idx="134">
                  <c:v>-1</c:v>
                </c:pt>
                <c:pt idx="135">
                  <c:v>-8</c:v>
                </c:pt>
                <c:pt idx="136">
                  <c:v>-11</c:v>
                </c:pt>
                <c:pt idx="137">
                  <c:v>-15</c:v>
                </c:pt>
                <c:pt idx="138">
                  <c:v>-18</c:v>
                </c:pt>
                <c:pt idx="139">
                  <c:v>-13</c:v>
                </c:pt>
                <c:pt idx="140">
                  <c:v>-4</c:v>
                </c:pt>
                <c:pt idx="141">
                  <c:v>-10</c:v>
                </c:pt>
                <c:pt idx="142">
                  <c:v>-12</c:v>
                </c:pt>
                <c:pt idx="143">
                  <c:v>-1</c:v>
                </c:pt>
                <c:pt idx="144">
                  <c:v>-9</c:v>
                </c:pt>
                <c:pt idx="145">
                  <c:v>-8</c:v>
                </c:pt>
                <c:pt idx="146">
                  <c:v>-10</c:v>
                </c:pt>
                <c:pt idx="147">
                  <c:v>-20</c:v>
                </c:pt>
                <c:pt idx="148">
                  <c:v>-8</c:v>
                </c:pt>
                <c:pt idx="149">
                  <c:v>-24</c:v>
                </c:pt>
                <c:pt idx="150">
                  <c:v>-21</c:v>
                </c:pt>
                <c:pt idx="151">
                  <c:v>-3</c:v>
                </c:pt>
                <c:pt idx="152">
                  <c:v>-1</c:v>
                </c:pt>
                <c:pt idx="153">
                  <c:v>-12.124355652982141</c:v>
                </c:pt>
                <c:pt idx="154">
                  <c:v>-5</c:v>
                </c:pt>
                <c:pt idx="155">
                  <c:v>-9</c:v>
                </c:pt>
                <c:pt idx="156">
                  <c:v>-18</c:v>
                </c:pt>
                <c:pt idx="157">
                  <c:v>-10</c:v>
                </c:pt>
                <c:pt idx="158">
                  <c:v>-8</c:v>
                </c:pt>
                <c:pt idx="159">
                  <c:v>-14</c:v>
                </c:pt>
                <c:pt idx="160">
                  <c:v>-3</c:v>
                </c:pt>
                <c:pt idx="161">
                  <c:v>-5</c:v>
                </c:pt>
                <c:pt idx="162">
                  <c:v>-3</c:v>
                </c:pt>
                <c:pt idx="163">
                  <c:v>-3</c:v>
                </c:pt>
                <c:pt idx="164">
                  <c:v>-8</c:v>
                </c:pt>
                <c:pt idx="165">
                  <c:v>-5</c:v>
                </c:pt>
                <c:pt idx="166">
                  <c:v>-4</c:v>
                </c:pt>
                <c:pt idx="167">
                  <c:v>-12</c:v>
                </c:pt>
                <c:pt idx="168">
                  <c:v>-10</c:v>
                </c:pt>
                <c:pt idx="169">
                  <c:v>-14</c:v>
                </c:pt>
                <c:pt idx="170">
                  <c:v>-6</c:v>
                </c:pt>
                <c:pt idx="171">
                  <c:v>-10</c:v>
                </c:pt>
                <c:pt idx="172">
                  <c:v>-5</c:v>
                </c:pt>
                <c:pt idx="173">
                  <c:v>-4</c:v>
                </c:pt>
                <c:pt idx="174">
                  <c:v>-1</c:v>
                </c:pt>
                <c:pt idx="175">
                  <c:v>-5</c:v>
                </c:pt>
                <c:pt idx="176">
                  <c:v>-4</c:v>
                </c:pt>
                <c:pt idx="177">
                  <c:v>-7</c:v>
                </c:pt>
                <c:pt idx="178">
                  <c:v>0</c:v>
                </c:pt>
                <c:pt idx="179">
                  <c:v>-7</c:v>
                </c:pt>
                <c:pt idx="180">
                  <c:v>-5</c:v>
                </c:pt>
                <c:pt idx="181">
                  <c:v>-12</c:v>
                </c:pt>
                <c:pt idx="182">
                  <c:v>-10</c:v>
                </c:pt>
                <c:pt idx="183">
                  <c:v>-9</c:v>
                </c:pt>
                <c:pt idx="184">
                  <c:v>-9</c:v>
                </c:pt>
                <c:pt idx="185">
                  <c:v>-12</c:v>
                </c:pt>
                <c:pt idx="186">
                  <c:v>-17.931504565651419</c:v>
                </c:pt>
                <c:pt idx="187">
                  <c:v>0</c:v>
                </c:pt>
                <c:pt idx="188">
                  <c:v>-6</c:v>
                </c:pt>
                <c:pt idx="189">
                  <c:v>-5</c:v>
                </c:pt>
                <c:pt idx="190">
                  <c:v>-10</c:v>
                </c:pt>
                <c:pt idx="191">
                  <c:v>-3</c:v>
                </c:pt>
                <c:pt idx="192">
                  <c:v>-7</c:v>
                </c:pt>
                <c:pt idx="193">
                  <c:v>-14</c:v>
                </c:pt>
                <c:pt idx="194">
                  <c:v>-9</c:v>
                </c:pt>
                <c:pt idx="195">
                  <c:v>-8</c:v>
                </c:pt>
                <c:pt idx="196">
                  <c:v>-10</c:v>
                </c:pt>
                <c:pt idx="197">
                  <c:v>-12</c:v>
                </c:pt>
                <c:pt idx="198">
                  <c:v>-2</c:v>
                </c:pt>
                <c:pt idx="199">
                  <c:v>-5</c:v>
                </c:pt>
                <c:pt idx="200">
                  <c:v>-8</c:v>
                </c:pt>
                <c:pt idx="201">
                  <c:v>-1</c:v>
                </c:pt>
                <c:pt idx="202">
                  <c:v>-8</c:v>
                </c:pt>
                <c:pt idx="203">
                  <c:v>-11</c:v>
                </c:pt>
                <c:pt idx="204">
                  <c:v>-5</c:v>
                </c:pt>
                <c:pt idx="205">
                  <c:v>-13</c:v>
                </c:pt>
                <c:pt idx="206">
                  <c:v>-16</c:v>
                </c:pt>
                <c:pt idx="207">
                  <c:v>-14</c:v>
                </c:pt>
                <c:pt idx="208">
                  <c:v>-2</c:v>
                </c:pt>
                <c:pt idx="209">
                  <c:v>-4</c:v>
                </c:pt>
                <c:pt idx="210">
                  <c:v>-10</c:v>
                </c:pt>
                <c:pt idx="211">
                  <c:v>-2</c:v>
                </c:pt>
                <c:pt idx="212">
                  <c:v>-11</c:v>
                </c:pt>
                <c:pt idx="213">
                  <c:v>-8</c:v>
                </c:pt>
                <c:pt idx="214">
                  <c:v>-9</c:v>
                </c:pt>
                <c:pt idx="215">
                  <c:v>0</c:v>
                </c:pt>
                <c:pt idx="216">
                  <c:v>-12</c:v>
                </c:pt>
                <c:pt idx="217">
                  <c:v>-14</c:v>
                </c:pt>
                <c:pt idx="218">
                  <c:v>-13</c:v>
                </c:pt>
                <c:pt idx="219">
                  <c:v>-7</c:v>
                </c:pt>
                <c:pt idx="220">
                  <c:v>-5</c:v>
                </c:pt>
                <c:pt idx="221">
                  <c:v>-3</c:v>
                </c:pt>
                <c:pt idx="222">
                  <c:v>-6</c:v>
                </c:pt>
                <c:pt idx="223">
                  <c:v>-7</c:v>
                </c:pt>
                <c:pt idx="224">
                  <c:v>-4</c:v>
                </c:pt>
                <c:pt idx="225">
                  <c:v>-8</c:v>
                </c:pt>
                <c:pt idx="226">
                  <c:v>-1</c:v>
                </c:pt>
                <c:pt idx="227">
                  <c:v>0</c:v>
                </c:pt>
                <c:pt idx="228">
                  <c:v>-9</c:v>
                </c:pt>
                <c:pt idx="229">
                  <c:v>0</c:v>
                </c:pt>
                <c:pt idx="230">
                  <c:v>-2</c:v>
                </c:pt>
                <c:pt idx="231">
                  <c:v>-7</c:v>
                </c:pt>
                <c:pt idx="232">
                  <c:v>-11</c:v>
                </c:pt>
                <c:pt idx="233">
                  <c:v>-6</c:v>
                </c:pt>
                <c:pt idx="234">
                  <c:v>0</c:v>
                </c:pt>
                <c:pt idx="235">
                  <c:v>-5</c:v>
                </c:pt>
                <c:pt idx="236">
                  <c:v>0</c:v>
                </c:pt>
                <c:pt idx="237">
                  <c:v>-2</c:v>
                </c:pt>
                <c:pt idx="238">
                  <c:v>-5</c:v>
                </c:pt>
                <c:pt idx="239">
                  <c:v>-5</c:v>
                </c:pt>
                <c:pt idx="240">
                  <c:v>-8</c:v>
                </c:pt>
                <c:pt idx="241">
                  <c:v>-2</c:v>
                </c:pt>
                <c:pt idx="242">
                  <c:v>-8</c:v>
                </c:pt>
                <c:pt idx="243">
                  <c:v>-8</c:v>
                </c:pt>
                <c:pt idx="244">
                  <c:v>-5</c:v>
                </c:pt>
                <c:pt idx="245">
                  <c:v>-2</c:v>
                </c:pt>
                <c:pt idx="246">
                  <c:v>-1</c:v>
                </c:pt>
                <c:pt idx="247">
                  <c:v>-3</c:v>
                </c:pt>
                <c:pt idx="248">
                  <c:v>-2</c:v>
                </c:pt>
                <c:pt idx="249">
                  <c:v>-2</c:v>
                </c:pt>
                <c:pt idx="250">
                  <c:v>-1</c:v>
                </c:pt>
                <c:pt idx="251">
                  <c:v>-1</c:v>
                </c:pt>
                <c:pt idx="252">
                  <c:v>-9</c:v>
                </c:pt>
                <c:pt idx="253">
                  <c:v>-9</c:v>
                </c:pt>
                <c:pt idx="254">
                  <c:v>-3</c:v>
                </c:pt>
                <c:pt idx="255">
                  <c:v>-1</c:v>
                </c:pt>
                <c:pt idx="256">
                  <c:v>-6</c:v>
                </c:pt>
                <c:pt idx="257">
                  <c:v>0</c:v>
                </c:pt>
                <c:pt idx="258">
                  <c:v>-4</c:v>
                </c:pt>
                <c:pt idx="259">
                  <c:v>-1</c:v>
                </c:pt>
                <c:pt idx="260">
                  <c:v>-7</c:v>
                </c:pt>
                <c:pt idx="261">
                  <c:v>-17</c:v>
                </c:pt>
                <c:pt idx="262">
                  <c:v>-3</c:v>
                </c:pt>
                <c:pt idx="263">
                  <c:v>-5</c:v>
                </c:pt>
                <c:pt idx="264">
                  <c:v>-3</c:v>
                </c:pt>
                <c:pt idx="265">
                  <c:v>-1</c:v>
                </c:pt>
                <c:pt idx="266">
                  <c:v>-1</c:v>
                </c:pt>
                <c:pt idx="267">
                  <c:v>0</c:v>
                </c:pt>
                <c:pt idx="268">
                  <c:v>-11</c:v>
                </c:pt>
                <c:pt idx="269">
                  <c:v>-2</c:v>
                </c:pt>
                <c:pt idx="270">
                  <c:v>-1</c:v>
                </c:pt>
                <c:pt idx="271">
                  <c:v>-4</c:v>
                </c:pt>
                <c:pt idx="272">
                  <c:v>-3</c:v>
                </c:pt>
                <c:pt idx="273">
                  <c:v>12</c:v>
                </c:pt>
                <c:pt idx="274">
                  <c:v>5</c:v>
                </c:pt>
                <c:pt idx="275">
                  <c:v>2</c:v>
                </c:pt>
                <c:pt idx="276">
                  <c:v>5</c:v>
                </c:pt>
                <c:pt idx="277">
                  <c:v>4</c:v>
                </c:pt>
                <c:pt idx="278">
                  <c:v>4</c:v>
                </c:pt>
                <c:pt idx="279">
                  <c:v>5</c:v>
                </c:pt>
                <c:pt idx="280">
                  <c:v>8</c:v>
                </c:pt>
                <c:pt idx="281">
                  <c:v>1</c:v>
                </c:pt>
                <c:pt idx="282">
                  <c:v>0</c:v>
                </c:pt>
                <c:pt idx="283">
                  <c:v>20</c:v>
                </c:pt>
                <c:pt idx="284">
                  <c:v>8</c:v>
                </c:pt>
                <c:pt idx="285">
                  <c:v>1</c:v>
                </c:pt>
                <c:pt idx="286">
                  <c:v>0</c:v>
                </c:pt>
                <c:pt idx="287">
                  <c:v>1</c:v>
                </c:pt>
                <c:pt idx="288">
                  <c:v>17</c:v>
                </c:pt>
                <c:pt idx="289">
                  <c:v>6</c:v>
                </c:pt>
                <c:pt idx="290">
                  <c:v>9</c:v>
                </c:pt>
                <c:pt idx="291">
                  <c:v>7</c:v>
                </c:pt>
                <c:pt idx="292">
                  <c:v>3</c:v>
                </c:pt>
                <c:pt idx="293">
                  <c:v>7</c:v>
                </c:pt>
                <c:pt idx="294">
                  <c:v>2</c:v>
                </c:pt>
                <c:pt idx="295">
                  <c:v>1</c:v>
                </c:pt>
                <c:pt idx="296">
                  <c:v>11</c:v>
                </c:pt>
                <c:pt idx="297">
                  <c:v>9</c:v>
                </c:pt>
                <c:pt idx="298">
                  <c:v>0</c:v>
                </c:pt>
                <c:pt idx="299">
                  <c:v>12</c:v>
                </c:pt>
                <c:pt idx="300">
                  <c:v>1</c:v>
                </c:pt>
                <c:pt idx="301">
                  <c:v>2</c:v>
                </c:pt>
                <c:pt idx="302">
                  <c:v>1</c:v>
                </c:pt>
                <c:pt idx="303">
                  <c:v>10</c:v>
                </c:pt>
                <c:pt idx="304">
                  <c:v>7</c:v>
                </c:pt>
                <c:pt idx="305">
                  <c:v>18</c:v>
                </c:pt>
                <c:pt idx="306">
                  <c:v>6</c:v>
                </c:pt>
                <c:pt idx="307">
                  <c:v>15</c:v>
                </c:pt>
                <c:pt idx="308">
                  <c:v>6</c:v>
                </c:pt>
                <c:pt idx="309">
                  <c:v>18</c:v>
                </c:pt>
                <c:pt idx="310">
                  <c:v>18</c:v>
                </c:pt>
                <c:pt idx="311">
                  <c:v>13</c:v>
                </c:pt>
                <c:pt idx="312">
                  <c:v>13</c:v>
                </c:pt>
                <c:pt idx="313">
                  <c:v>1</c:v>
                </c:pt>
                <c:pt idx="314">
                  <c:v>5</c:v>
                </c:pt>
                <c:pt idx="315">
                  <c:v>4</c:v>
                </c:pt>
                <c:pt idx="316">
                  <c:v>1</c:v>
                </c:pt>
                <c:pt idx="317">
                  <c:v>8</c:v>
                </c:pt>
                <c:pt idx="318">
                  <c:v>9</c:v>
                </c:pt>
                <c:pt idx="319">
                  <c:v>10</c:v>
                </c:pt>
                <c:pt idx="320">
                  <c:v>7</c:v>
                </c:pt>
                <c:pt idx="321">
                  <c:v>8</c:v>
                </c:pt>
                <c:pt idx="322">
                  <c:v>10</c:v>
                </c:pt>
                <c:pt idx="323">
                  <c:v>12</c:v>
                </c:pt>
                <c:pt idx="324">
                  <c:v>7</c:v>
                </c:pt>
                <c:pt idx="325">
                  <c:v>8</c:v>
                </c:pt>
                <c:pt idx="326">
                  <c:v>11</c:v>
                </c:pt>
                <c:pt idx="327">
                  <c:v>8</c:v>
                </c:pt>
                <c:pt idx="328">
                  <c:v>8</c:v>
                </c:pt>
                <c:pt idx="329">
                  <c:v>15</c:v>
                </c:pt>
                <c:pt idx="330">
                  <c:v>12</c:v>
                </c:pt>
                <c:pt idx="331">
                  <c:v>18</c:v>
                </c:pt>
                <c:pt idx="332">
                  <c:v>10</c:v>
                </c:pt>
                <c:pt idx="333">
                  <c:v>5</c:v>
                </c:pt>
                <c:pt idx="334">
                  <c:v>4</c:v>
                </c:pt>
                <c:pt idx="335">
                  <c:v>6</c:v>
                </c:pt>
                <c:pt idx="336">
                  <c:v>1</c:v>
                </c:pt>
                <c:pt idx="337">
                  <c:v>10</c:v>
                </c:pt>
                <c:pt idx="338">
                  <c:v>7</c:v>
                </c:pt>
                <c:pt idx="339">
                  <c:v>5</c:v>
                </c:pt>
                <c:pt idx="340">
                  <c:v>6</c:v>
                </c:pt>
                <c:pt idx="341">
                  <c:v>12</c:v>
                </c:pt>
                <c:pt idx="342">
                  <c:v>11</c:v>
                </c:pt>
                <c:pt idx="343">
                  <c:v>8</c:v>
                </c:pt>
                <c:pt idx="344">
                  <c:v>8</c:v>
                </c:pt>
                <c:pt idx="345">
                  <c:v>13</c:v>
                </c:pt>
                <c:pt idx="346">
                  <c:v>9</c:v>
                </c:pt>
                <c:pt idx="347">
                  <c:v>22</c:v>
                </c:pt>
                <c:pt idx="348">
                  <c:v>9</c:v>
                </c:pt>
                <c:pt idx="349">
                  <c:v>8</c:v>
                </c:pt>
                <c:pt idx="350">
                  <c:v>9</c:v>
                </c:pt>
                <c:pt idx="351">
                  <c:v>10</c:v>
                </c:pt>
                <c:pt idx="352">
                  <c:v>13</c:v>
                </c:pt>
                <c:pt idx="353">
                  <c:v>9</c:v>
                </c:pt>
                <c:pt idx="354">
                  <c:v>1</c:v>
                </c:pt>
                <c:pt idx="355">
                  <c:v>7</c:v>
                </c:pt>
                <c:pt idx="356">
                  <c:v>5</c:v>
                </c:pt>
                <c:pt idx="357">
                  <c:v>18</c:v>
                </c:pt>
                <c:pt idx="358">
                  <c:v>12</c:v>
                </c:pt>
                <c:pt idx="359">
                  <c:v>10</c:v>
                </c:pt>
                <c:pt idx="360">
                  <c:v>17</c:v>
                </c:pt>
                <c:pt idx="361">
                  <c:v>20</c:v>
                </c:pt>
                <c:pt idx="362">
                  <c:v>4</c:v>
                </c:pt>
                <c:pt idx="363">
                  <c:v>9</c:v>
                </c:pt>
                <c:pt idx="364">
                  <c:v>10</c:v>
                </c:pt>
                <c:pt idx="365">
                  <c:v>15</c:v>
                </c:pt>
                <c:pt idx="366">
                  <c:v>8</c:v>
                </c:pt>
                <c:pt idx="367">
                  <c:v>18</c:v>
                </c:pt>
                <c:pt idx="368">
                  <c:v>10</c:v>
                </c:pt>
                <c:pt idx="369">
                  <c:v>8</c:v>
                </c:pt>
                <c:pt idx="370">
                  <c:v>8</c:v>
                </c:pt>
                <c:pt idx="371">
                  <c:v>6</c:v>
                </c:pt>
                <c:pt idx="372">
                  <c:v>7</c:v>
                </c:pt>
                <c:pt idx="373">
                  <c:v>4</c:v>
                </c:pt>
                <c:pt idx="374">
                  <c:v>12</c:v>
                </c:pt>
                <c:pt idx="375">
                  <c:v>9</c:v>
                </c:pt>
                <c:pt idx="376">
                  <c:v>17</c:v>
                </c:pt>
                <c:pt idx="377">
                  <c:v>17</c:v>
                </c:pt>
                <c:pt idx="378">
                  <c:v>9</c:v>
                </c:pt>
                <c:pt idx="379">
                  <c:v>16</c:v>
                </c:pt>
                <c:pt idx="380">
                  <c:v>18</c:v>
                </c:pt>
                <c:pt idx="381">
                  <c:v>9</c:v>
                </c:pt>
                <c:pt idx="382">
                  <c:v>9</c:v>
                </c:pt>
                <c:pt idx="383">
                  <c:v>4</c:v>
                </c:pt>
                <c:pt idx="384">
                  <c:v>8</c:v>
                </c:pt>
                <c:pt idx="385">
                  <c:v>3</c:v>
                </c:pt>
                <c:pt idx="386">
                  <c:v>7</c:v>
                </c:pt>
                <c:pt idx="387">
                  <c:v>10</c:v>
                </c:pt>
                <c:pt idx="388">
                  <c:v>15</c:v>
                </c:pt>
                <c:pt idx="389">
                  <c:v>11</c:v>
                </c:pt>
                <c:pt idx="390">
                  <c:v>15</c:v>
                </c:pt>
                <c:pt idx="391">
                  <c:v>12</c:v>
                </c:pt>
                <c:pt idx="392">
                  <c:v>10</c:v>
                </c:pt>
                <c:pt idx="393">
                  <c:v>13</c:v>
                </c:pt>
                <c:pt idx="394">
                  <c:v>11</c:v>
                </c:pt>
                <c:pt idx="395">
                  <c:v>8</c:v>
                </c:pt>
                <c:pt idx="396">
                  <c:v>8</c:v>
                </c:pt>
                <c:pt idx="397">
                  <c:v>7</c:v>
                </c:pt>
                <c:pt idx="398">
                  <c:v>9</c:v>
                </c:pt>
                <c:pt idx="399">
                  <c:v>11</c:v>
                </c:pt>
                <c:pt idx="400">
                  <c:v>12</c:v>
                </c:pt>
                <c:pt idx="401">
                  <c:v>12</c:v>
                </c:pt>
                <c:pt idx="402">
                  <c:v>18</c:v>
                </c:pt>
                <c:pt idx="403">
                  <c:v>12</c:v>
                </c:pt>
                <c:pt idx="404">
                  <c:v>13</c:v>
                </c:pt>
                <c:pt idx="405">
                  <c:v>12</c:v>
                </c:pt>
                <c:pt idx="406">
                  <c:v>13</c:v>
                </c:pt>
                <c:pt idx="407">
                  <c:v>9</c:v>
                </c:pt>
                <c:pt idx="408">
                  <c:v>14</c:v>
                </c:pt>
                <c:pt idx="409">
                  <c:v>10</c:v>
                </c:pt>
                <c:pt idx="410">
                  <c:v>18</c:v>
                </c:pt>
                <c:pt idx="411">
                  <c:v>13</c:v>
                </c:pt>
                <c:pt idx="412">
                  <c:v>10</c:v>
                </c:pt>
                <c:pt idx="413">
                  <c:v>7</c:v>
                </c:pt>
                <c:pt idx="414">
                  <c:v>10</c:v>
                </c:pt>
                <c:pt idx="415">
                  <c:v>17</c:v>
                </c:pt>
                <c:pt idx="416">
                  <c:v>19</c:v>
                </c:pt>
                <c:pt idx="417">
                  <c:v>22</c:v>
                </c:pt>
                <c:pt idx="418">
                  <c:v>9</c:v>
                </c:pt>
                <c:pt idx="419">
                  <c:v>5</c:v>
                </c:pt>
                <c:pt idx="420">
                  <c:v>6</c:v>
                </c:pt>
                <c:pt idx="421">
                  <c:v>13</c:v>
                </c:pt>
                <c:pt idx="422">
                  <c:v>4</c:v>
                </c:pt>
                <c:pt idx="423">
                  <c:v>19</c:v>
                </c:pt>
                <c:pt idx="424">
                  <c:v>14</c:v>
                </c:pt>
                <c:pt idx="425">
                  <c:v>20</c:v>
                </c:pt>
                <c:pt idx="426">
                  <c:v>19</c:v>
                </c:pt>
                <c:pt idx="427">
                  <c:v>11</c:v>
                </c:pt>
                <c:pt idx="428">
                  <c:v>10</c:v>
                </c:pt>
                <c:pt idx="429">
                  <c:v>18</c:v>
                </c:pt>
                <c:pt idx="430">
                  <c:v>11</c:v>
                </c:pt>
                <c:pt idx="431">
                  <c:v>14</c:v>
                </c:pt>
                <c:pt idx="432">
                  <c:v>9</c:v>
                </c:pt>
                <c:pt idx="433">
                  <c:v>9</c:v>
                </c:pt>
                <c:pt idx="434">
                  <c:v>9</c:v>
                </c:pt>
                <c:pt idx="435">
                  <c:v>14</c:v>
                </c:pt>
                <c:pt idx="436">
                  <c:v>9</c:v>
                </c:pt>
                <c:pt idx="437">
                  <c:v>16</c:v>
                </c:pt>
                <c:pt idx="438">
                  <c:v>9</c:v>
                </c:pt>
                <c:pt idx="439">
                  <c:v>2</c:v>
                </c:pt>
                <c:pt idx="440">
                  <c:v>17</c:v>
                </c:pt>
                <c:pt idx="441">
                  <c:v>11</c:v>
                </c:pt>
                <c:pt idx="442">
                  <c:v>18</c:v>
                </c:pt>
                <c:pt idx="443">
                  <c:v>10</c:v>
                </c:pt>
                <c:pt idx="444">
                  <c:v>2</c:v>
                </c:pt>
                <c:pt idx="445">
                  <c:v>14</c:v>
                </c:pt>
                <c:pt idx="446">
                  <c:v>3</c:v>
                </c:pt>
                <c:pt idx="447">
                  <c:v>3</c:v>
                </c:pt>
                <c:pt idx="448">
                  <c:v>-1</c:v>
                </c:pt>
                <c:pt idx="449">
                  <c:v>4</c:v>
                </c:pt>
                <c:pt idx="450">
                  <c:v>-2</c:v>
                </c:pt>
                <c:pt idx="451">
                  <c:v>15</c:v>
                </c:pt>
                <c:pt idx="452">
                  <c:v>-12</c:v>
                </c:pt>
                <c:pt idx="453">
                  <c:v>-11</c:v>
                </c:pt>
                <c:pt idx="454">
                  <c:v>-6.6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464-4D87-8C06-83AA138616A9}"/>
            </c:ext>
          </c:extLst>
        </c:ser>
        <c:ser>
          <c:idx val="1"/>
          <c:order val="1"/>
          <c:tx>
            <c:v>top SW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4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'Table S5. SE Catalina lin'!$R$49:$R$93</c:f>
              <c:numCache>
                <c:formatCode>#,##0</c:formatCode>
                <c:ptCount val="45"/>
                <c:pt idx="0">
                  <c:v>715.25615321010355</c:v>
                </c:pt>
                <c:pt idx="1">
                  <c:v>853.38461630920801</c:v>
                </c:pt>
                <c:pt idx="2">
                  <c:v>859.05653363313877</c:v>
                </c:pt>
                <c:pt idx="3">
                  <c:v>877.95697150991509</c:v>
                </c:pt>
                <c:pt idx="4">
                  <c:v>917.68075289750595</c:v>
                </c:pt>
                <c:pt idx="5">
                  <c:v>954.32456134189556</c:v>
                </c:pt>
                <c:pt idx="6">
                  <c:v>1035.2431862056778</c:v>
                </c:pt>
                <c:pt idx="7">
                  <c:v>1048.8863936303244</c:v>
                </c:pt>
                <c:pt idx="8">
                  <c:v>1096.8284632984805</c:v>
                </c:pt>
                <c:pt idx="9">
                  <c:v>1104.3283152828003</c:v>
                </c:pt>
                <c:pt idx="10">
                  <c:v>1163.4336179417287</c:v>
                </c:pt>
                <c:pt idx="11">
                  <c:v>1180.0352700353696</c:v>
                </c:pt>
                <c:pt idx="12">
                  <c:v>1184.6272908768997</c:v>
                </c:pt>
                <c:pt idx="13">
                  <c:v>1196.6951493765937</c:v>
                </c:pt>
                <c:pt idx="14">
                  <c:v>1207.1960962955654</c:v>
                </c:pt>
                <c:pt idx="15">
                  <c:v>1252.5502396760617</c:v>
                </c:pt>
                <c:pt idx="16">
                  <c:v>1257.5901255990027</c:v>
                </c:pt>
                <c:pt idx="17">
                  <c:v>1276.4531791589786</c:v>
                </c:pt>
                <c:pt idx="18">
                  <c:v>1293.2799028533498</c:v>
                </c:pt>
                <c:pt idx="19">
                  <c:v>1333.2838727707019</c:v>
                </c:pt>
                <c:pt idx="20">
                  <c:v>1347.7217498422947</c:v>
                </c:pt>
                <c:pt idx="21">
                  <c:v>1351.2119846364474</c:v>
                </c:pt>
                <c:pt idx="22">
                  <c:v>1387.9447206137022</c:v>
                </c:pt>
                <c:pt idx="23">
                  <c:v>1402.8667494676326</c:v>
                </c:pt>
                <c:pt idx="24">
                  <c:v>1433.2322497561795</c:v>
                </c:pt>
                <c:pt idx="25">
                  <c:v>1479.9601688623181</c:v>
                </c:pt>
                <c:pt idx="26">
                  <c:v>1549.5248870072339</c:v>
                </c:pt>
                <c:pt idx="27">
                  <c:v>1774.6930839105476</c:v>
                </c:pt>
                <c:pt idx="28">
                  <c:v>1852.076111246598</c:v>
                </c:pt>
                <c:pt idx="29">
                  <c:v>1899.2182013577317</c:v>
                </c:pt>
                <c:pt idx="30">
                  <c:v>1990.1840792593532</c:v>
                </c:pt>
                <c:pt idx="31">
                  <c:v>2227.8149591240394</c:v>
                </c:pt>
                <c:pt idx="32">
                  <c:v>2342.069895688036</c:v>
                </c:pt>
                <c:pt idx="33">
                  <c:v>2601.0142909456404</c:v>
                </c:pt>
                <c:pt idx="34">
                  <c:v>2622.3920135454823</c:v>
                </c:pt>
                <c:pt idx="35">
                  <c:v>2623.6542823028399</c:v>
                </c:pt>
                <c:pt idx="36">
                  <c:v>2639.6190456655913</c:v>
                </c:pt>
                <c:pt idx="37">
                  <c:v>2691.5275911787139</c:v>
                </c:pt>
                <c:pt idx="38">
                  <c:v>2759.4668236383382</c:v>
                </c:pt>
                <c:pt idx="39">
                  <c:v>2975.9993493953161</c:v>
                </c:pt>
                <c:pt idx="40">
                  <c:v>3375.8253936614715</c:v>
                </c:pt>
                <c:pt idx="41">
                  <c:v>5136.0670584119162</c:v>
                </c:pt>
                <c:pt idx="42">
                  <c:v>5169.5468814434089</c:v>
                </c:pt>
                <c:pt idx="43">
                  <c:v>5240.5023832838542</c:v>
                </c:pt>
                <c:pt idx="44">
                  <c:v>5362.2969485076737</c:v>
                </c:pt>
              </c:numCache>
            </c:numRef>
          </c:xVal>
          <c:yVal>
            <c:numRef>
              <c:f>'Table S5. SE Catalina lin'!$N$49:$N$93</c:f>
              <c:numCache>
                <c:formatCode>General</c:formatCode>
                <c:ptCount val="45"/>
                <c:pt idx="0">
                  <c:v>0</c:v>
                </c:pt>
                <c:pt idx="1">
                  <c:v>-10</c:v>
                </c:pt>
                <c:pt idx="2">
                  <c:v>-9</c:v>
                </c:pt>
                <c:pt idx="3">
                  <c:v>-9</c:v>
                </c:pt>
                <c:pt idx="4">
                  <c:v>-14</c:v>
                </c:pt>
                <c:pt idx="5">
                  <c:v>-14</c:v>
                </c:pt>
                <c:pt idx="6">
                  <c:v>-12</c:v>
                </c:pt>
                <c:pt idx="7">
                  <c:v>0</c:v>
                </c:pt>
                <c:pt idx="8">
                  <c:v>-9</c:v>
                </c:pt>
                <c:pt idx="9">
                  <c:v>-9</c:v>
                </c:pt>
                <c:pt idx="10">
                  <c:v>-10</c:v>
                </c:pt>
                <c:pt idx="11">
                  <c:v>-5</c:v>
                </c:pt>
                <c:pt idx="12">
                  <c:v>-9</c:v>
                </c:pt>
                <c:pt idx="13">
                  <c:v>-5</c:v>
                </c:pt>
                <c:pt idx="14">
                  <c:v>-6</c:v>
                </c:pt>
                <c:pt idx="15">
                  <c:v>-9</c:v>
                </c:pt>
                <c:pt idx="16">
                  <c:v>-6</c:v>
                </c:pt>
                <c:pt idx="17">
                  <c:v>-11</c:v>
                </c:pt>
                <c:pt idx="18">
                  <c:v>-5</c:v>
                </c:pt>
                <c:pt idx="19">
                  <c:v>-12</c:v>
                </c:pt>
                <c:pt idx="20">
                  <c:v>-14</c:v>
                </c:pt>
                <c:pt idx="21">
                  <c:v>-11</c:v>
                </c:pt>
                <c:pt idx="22">
                  <c:v>-11</c:v>
                </c:pt>
                <c:pt idx="23">
                  <c:v>-11</c:v>
                </c:pt>
                <c:pt idx="24">
                  <c:v>-14</c:v>
                </c:pt>
                <c:pt idx="25">
                  <c:v>-27</c:v>
                </c:pt>
                <c:pt idx="26">
                  <c:v>-7</c:v>
                </c:pt>
                <c:pt idx="27">
                  <c:v>-14</c:v>
                </c:pt>
                <c:pt idx="28">
                  <c:v>-12</c:v>
                </c:pt>
                <c:pt idx="29">
                  <c:v>-14</c:v>
                </c:pt>
                <c:pt idx="30">
                  <c:v>-11</c:v>
                </c:pt>
                <c:pt idx="31">
                  <c:v>-19</c:v>
                </c:pt>
                <c:pt idx="32">
                  <c:v>-12</c:v>
                </c:pt>
                <c:pt idx="33">
                  <c:v>-8</c:v>
                </c:pt>
                <c:pt idx="34">
                  <c:v>-20</c:v>
                </c:pt>
                <c:pt idx="35">
                  <c:v>-19</c:v>
                </c:pt>
                <c:pt idx="36">
                  <c:v>-12</c:v>
                </c:pt>
                <c:pt idx="37">
                  <c:v>-35</c:v>
                </c:pt>
                <c:pt idx="38">
                  <c:v>-30</c:v>
                </c:pt>
                <c:pt idx="39">
                  <c:v>-12</c:v>
                </c:pt>
                <c:pt idx="40">
                  <c:v>-9</c:v>
                </c:pt>
                <c:pt idx="41">
                  <c:v>-2</c:v>
                </c:pt>
                <c:pt idx="42">
                  <c:v>-1</c:v>
                </c:pt>
                <c:pt idx="43">
                  <c:v>-2</c:v>
                </c:pt>
                <c:pt idx="44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464-4D87-8C06-83AA138616A9}"/>
            </c:ext>
          </c:extLst>
        </c:ser>
        <c:ser>
          <c:idx val="0"/>
          <c:order val="2"/>
          <c:tx>
            <c:v>top NE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'Table S5. SE Catalina lin'!$R$2:$R$48</c:f>
              <c:numCache>
                <c:formatCode>#,##0</c:formatCode>
                <c:ptCount val="47"/>
                <c:pt idx="0">
                  <c:v>-2190.7547976956284</c:v>
                </c:pt>
                <c:pt idx="1">
                  <c:v>-2187.0541070948102</c:v>
                </c:pt>
                <c:pt idx="2">
                  <c:v>-2123.435779490499</c:v>
                </c:pt>
                <c:pt idx="3">
                  <c:v>-1780.0762114953523</c:v>
                </c:pt>
                <c:pt idx="4">
                  <c:v>-1715.9803669553269</c:v>
                </c:pt>
                <c:pt idx="5">
                  <c:v>-1637.2775556354832</c:v>
                </c:pt>
                <c:pt idx="6">
                  <c:v>-1544.5962905696731</c:v>
                </c:pt>
                <c:pt idx="7">
                  <c:v>-1508.0142898209126</c:v>
                </c:pt>
                <c:pt idx="8">
                  <c:v>-1410.6509623440174</c:v>
                </c:pt>
                <c:pt idx="9">
                  <c:v>-1353.6471703671573</c:v>
                </c:pt>
                <c:pt idx="10">
                  <c:v>-1348.7981300398169</c:v>
                </c:pt>
                <c:pt idx="11">
                  <c:v>-1338.1339002164559</c:v>
                </c:pt>
                <c:pt idx="12">
                  <c:v>-1296.018665472769</c:v>
                </c:pt>
                <c:pt idx="13">
                  <c:v>-1266.9958903986646</c:v>
                </c:pt>
                <c:pt idx="14">
                  <c:v>-1239.03744572969</c:v>
                </c:pt>
                <c:pt idx="15">
                  <c:v>-999.04100231821758</c:v>
                </c:pt>
                <c:pt idx="16">
                  <c:v>-938.46091824910604</c:v>
                </c:pt>
                <c:pt idx="17">
                  <c:v>-907.96907864389755</c:v>
                </c:pt>
                <c:pt idx="18">
                  <c:v>-887.29783464430011</c:v>
                </c:pt>
                <c:pt idx="19">
                  <c:v>-848.86868490623033</c:v>
                </c:pt>
                <c:pt idx="20">
                  <c:v>-757.18722113302579</c:v>
                </c:pt>
                <c:pt idx="21">
                  <c:v>-735.10044106347482</c:v>
                </c:pt>
                <c:pt idx="22">
                  <c:v>-706.97451772641853</c:v>
                </c:pt>
                <c:pt idx="23">
                  <c:v>-681.13309972475577</c:v>
                </c:pt>
                <c:pt idx="24">
                  <c:v>-582.96040687714185</c:v>
                </c:pt>
                <c:pt idx="25">
                  <c:v>-521.65872050742564</c:v>
                </c:pt>
                <c:pt idx="26">
                  <c:v>-520.70653819293284</c:v>
                </c:pt>
                <c:pt idx="27">
                  <c:v>-433.97369233486734</c:v>
                </c:pt>
                <c:pt idx="28">
                  <c:v>-370.72788812141516</c:v>
                </c:pt>
                <c:pt idx="29">
                  <c:v>-358.15043836758559</c:v>
                </c:pt>
                <c:pt idx="30">
                  <c:v>-250.66147091347261</c:v>
                </c:pt>
                <c:pt idx="31">
                  <c:v>-240.76103303670607</c:v>
                </c:pt>
                <c:pt idx="32">
                  <c:v>-233.90826065827775</c:v>
                </c:pt>
                <c:pt idx="33">
                  <c:v>-75.542670242090708</c:v>
                </c:pt>
                <c:pt idx="34">
                  <c:v>17.90882930468365</c:v>
                </c:pt>
                <c:pt idx="35">
                  <c:v>40.485915021111623</c:v>
                </c:pt>
                <c:pt idx="36">
                  <c:v>252.69047068919053</c:v>
                </c:pt>
                <c:pt idx="37">
                  <c:v>285.77444864226368</c:v>
                </c:pt>
                <c:pt idx="38">
                  <c:v>328.30107570087785</c:v>
                </c:pt>
                <c:pt idx="39">
                  <c:v>343.22166288179324</c:v>
                </c:pt>
                <c:pt idx="40">
                  <c:v>358.46376259476961</c:v>
                </c:pt>
                <c:pt idx="41">
                  <c:v>377.12816021932622</c:v>
                </c:pt>
                <c:pt idx="42">
                  <c:v>428.69738577426301</c:v>
                </c:pt>
                <c:pt idx="43">
                  <c:v>495.10808737599746</c:v>
                </c:pt>
                <c:pt idx="44">
                  <c:v>569.1026374797957</c:v>
                </c:pt>
                <c:pt idx="45">
                  <c:v>632.62097875873769</c:v>
                </c:pt>
                <c:pt idx="46">
                  <c:v>692.00932557161514</c:v>
                </c:pt>
              </c:numCache>
            </c:numRef>
          </c:xVal>
          <c:yVal>
            <c:numRef>
              <c:f>'Table S5. SE Catalina lin'!$N$2:$N$48</c:f>
              <c:numCache>
                <c:formatCode>General</c:formatCode>
                <c:ptCount val="47"/>
                <c:pt idx="0">
                  <c:v>10</c:v>
                </c:pt>
                <c:pt idx="1">
                  <c:v>18</c:v>
                </c:pt>
                <c:pt idx="2">
                  <c:v>9</c:v>
                </c:pt>
                <c:pt idx="3">
                  <c:v>9</c:v>
                </c:pt>
                <c:pt idx="4">
                  <c:v>10</c:v>
                </c:pt>
                <c:pt idx="5">
                  <c:v>4</c:v>
                </c:pt>
                <c:pt idx="6">
                  <c:v>9</c:v>
                </c:pt>
                <c:pt idx="7">
                  <c:v>18</c:v>
                </c:pt>
                <c:pt idx="8">
                  <c:v>14</c:v>
                </c:pt>
                <c:pt idx="9">
                  <c:v>2</c:v>
                </c:pt>
                <c:pt idx="10">
                  <c:v>2</c:v>
                </c:pt>
                <c:pt idx="11">
                  <c:v>7</c:v>
                </c:pt>
                <c:pt idx="12">
                  <c:v>11</c:v>
                </c:pt>
                <c:pt idx="13">
                  <c:v>9</c:v>
                </c:pt>
                <c:pt idx="14">
                  <c:v>22</c:v>
                </c:pt>
                <c:pt idx="15">
                  <c:v>8</c:v>
                </c:pt>
                <c:pt idx="16">
                  <c:v>2</c:v>
                </c:pt>
                <c:pt idx="17">
                  <c:v>3</c:v>
                </c:pt>
                <c:pt idx="18">
                  <c:v>10</c:v>
                </c:pt>
                <c:pt idx="19">
                  <c:v>18</c:v>
                </c:pt>
                <c:pt idx="20">
                  <c:v>12</c:v>
                </c:pt>
                <c:pt idx="21">
                  <c:v>8</c:v>
                </c:pt>
                <c:pt idx="22">
                  <c:v>-8</c:v>
                </c:pt>
                <c:pt idx="23">
                  <c:v>11</c:v>
                </c:pt>
                <c:pt idx="24">
                  <c:v>2</c:v>
                </c:pt>
                <c:pt idx="25">
                  <c:v>8</c:v>
                </c:pt>
                <c:pt idx="26">
                  <c:v>12</c:v>
                </c:pt>
                <c:pt idx="27">
                  <c:v>6</c:v>
                </c:pt>
                <c:pt idx="28">
                  <c:v>0</c:v>
                </c:pt>
                <c:pt idx="29">
                  <c:v>7</c:v>
                </c:pt>
                <c:pt idx="30">
                  <c:v>-3</c:v>
                </c:pt>
                <c:pt idx="31">
                  <c:v>3</c:v>
                </c:pt>
                <c:pt idx="32">
                  <c:v>9</c:v>
                </c:pt>
                <c:pt idx="33">
                  <c:v>7</c:v>
                </c:pt>
                <c:pt idx="34">
                  <c:v>2</c:v>
                </c:pt>
                <c:pt idx="35">
                  <c:v>6</c:v>
                </c:pt>
                <c:pt idx="36">
                  <c:v>-11</c:v>
                </c:pt>
                <c:pt idx="37">
                  <c:v>4</c:v>
                </c:pt>
                <c:pt idx="38">
                  <c:v>-5</c:v>
                </c:pt>
                <c:pt idx="39">
                  <c:v>-2</c:v>
                </c:pt>
                <c:pt idx="40">
                  <c:v>-1</c:v>
                </c:pt>
                <c:pt idx="41">
                  <c:v>0</c:v>
                </c:pt>
                <c:pt idx="42">
                  <c:v>-8</c:v>
                </c:pt>
                <c:pt idx="43">
                  <c:v>-10</c:v>
                </c:pt>
                <c:pt idx="44">
                  <c:v>-1</c:v>
                </c:pt>
                <c:pt idx="45">
                  <c:v>-13</c:v>
                </c:pt>
                <c:pt idx="46">
                  <c:v>-20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464-4D87-8C06-83AA13861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9045032"/>
        <c:axId val="539045688"/>
      </c:scatterChart>
      <c:valAx>
        <c:axId val="539045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Distance from Forerange arch axis (m) (north is positive)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045688"/>
        <c:crossesAt val="-50"/>
        <c:crossBetween val="midCat"/>
      </c:valAx>
      <c:valAx>
        <c:axId val="539045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Lineation plunge (degrees) (south plunge is positive)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045032"/>
        <c:crossesAt val="-4000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247726001462928"/>
          <c:y val="4.2604573077014027E-2"/>
          <c:w val="0.1219489694935674"/>
          <c:h val="0.15202809108320919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>
      <c:oddHeader>&amp;CSE Santa Catalina Mts
mylonitic lineation plunge and trend</c:oddHeader>
    </c:headerFooter>
    <c:pageMargins b="0.75" l="0.7" r="0.7" t="0.75" header="0.3" footer="0.3"/>
    <c:pageSetup orientation="landscape" horizontalDpi="-3" vertic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0341408693776298E-2"/>
          <c:y val="1.8937362559409802E-2"/>
          <c:w val="0.85901809944989749"/>
          <c:h val="0.88033340427041229"/>
        </c:manualLayout>
      </c:layout>
      <c:scatterChart>
        <c:scatterStyle val="lineMarker"/>
        <c:varyColors val="0"/>
        <c:ser>
          <c:idx val="2"/>
          <c:order val="0"/>
          <c:tx>
            <c:v>undirected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'Table S5. SE Catalina lin'!$R$94:$R$548</c:f>
              <c:numCache>
                <c:formatCode>#,##0</c:formatCode>
                <c:ptCount val="455"/>
                <c:pt idx="0">
                  <c:v>8955.283228720622</c:v>
                </c:pt>
                <c:pt idx="1">
                  <c:v>8898.6293605376468</c:v>
                </c:pt>
                <c:pt idx="2">
                  <c:v>3183.4664963403725</c:v>
                </c:pt>
                <c:pt idx="3">
                  <c:v>3313.4816430212295</c:v>
                </c:pt>
                <c:pt idx="4">
                  <c:v>3577.0018697663818</c:v>
                </c:pt>
                <c:pt idx="5">
                  <c:v>2019.2572450762241</c:v>
                </c:pt>
                <c:pt idx="6">
                  <c:v>9345.582356439083</c:v>
                </c:pt>
                <c:pt idx="7">
                  <c:v>9408.3958844328045</c:v>
                </c:pt>
                <c:pt idx="8">
                  <c:v>2814.1242543690391</c:v>
                </c:pt>
                <c:pt idx="9">
                  <c:v>2951.5614383868478</c:v>
                </c:pt>
                <c:pt idx="10">
                  <c:v>3191.7655710460913</c:v>
                </c:pt>
                <c:pt idx="11">
                  <c:v>3252.7054198577148</c:v>
                </c:pt>
                <c:pt idx="12">
                  <c:v>3231.652299100811</c:v>
                </c:pt>
                <c:pt idx="13">
                  <c:v>10009.859978675551</c:v>
                </c:pt>
                <c:pt idx="14">
                  <c:v>3245.8414846908458</c:v>
                </c:pt>
                <c:pt idx="15">
                  <c:v>3373.4458638063311</c:v>
                </c:pt>
                <c:pt idx="16">
                  <c:v>3383.4837776694744</c:v>
                </c:pt>
                <c:pt idx="17">
                  <c:v>9855.6779210902896</c:v>
                </c:pt>
                <c:pt idx="18">
                  <c:v>3751.8405766848505</c:v>
                </c:pt>
                <c:pt idx="19">
                  <c:v>3301.4150806975913</c:v>
                </c:pt>
                <c:pt idx="20">
                  <c:v>1988.2150904225202</c:v>
                </c:pt>
                <c:pt idx="21">
                  <c:v>2763.8741978480457</c:v>
                </c:pt>
                <c:pt idx="22">
                  <c:v>2988.0084727325352</c:v>
                </c:pt>
                <c:pt idx="23">
                  <c:v>3090.5133818433119</c:v>
                </c:pt>
                <c:pt idx="24">
                  <c:v>3693.9354730810819</c:v>
                </c:pt>
                <c:pt idx="25">
                  <c:v>3568.4724112753638</c:v>
                </c:pt>
                <c:pt idx="26">
                  <c:v>2169.1927167875265</c:v>
                </c:pt>
                <c:pt idx="27">
                  <c:v>9255.0835764494987</c:v>
                </c:pt>
                <c:pt idx="28">
                  <c:v>2714.0454388565008</c:v>
                </c:pt>
                <c:pt idx="29">
                  <c:v>3539.3707342806501</c:v>
                </c:pt>
                <c:pt idx="30">
                  <c:v>8993.0474857434292</c:v>
                </c:pt>
                <c:pt idx="31">
                  <c:v>2867.3264889534471</c:v>
                </c:pt>
                <c:pt idx="32">
                  <c:v>3289.7770793798336</c:v>
                </c:pt>
                <c:pt idx="33">
                  <c:v>2015.1836589309805</c:v>
                </c:pt>
                <c:pt idx="34">
                  <c:v>7586.2474125559611</c:v>
                </c:pt>
                <c:pt idx="35">
                  <c:v>2694.8674077335058</c:v>
                </c:pt>
                <c:pt idx="36">
                  <c:v>9628.2598354093025</c:v>
                </c:pt>
                <c:pt idx="37">
                  <c:v>9988.3322826407912</c:v>
                </c:pt>
                <c:pt idx="38">
                  <c:v>9977.21085109661</c:v>
                </c:pt>
                <c:pt idx="39">
                  <c:v>2232.5828408762759</c:v>
                </c:pt>
                <c:pt idx="40">
                  <c:v>2278.7384047817077</c:v>
                </c:pt>
                <c:pt idx="41">
                  <c:v>2225.1030081686217</c:v>
                </c:pt>
                <c:pt idx="42">
                  <c:v>5101.0814350741093</c:v>
                </c:pt>
                <c:pt idx="43">
                  <c:v>2079.1265838511595</c:v>
                </c:pt>
                <c:pt idx="44">
                  <c:v>2477.2127059413838</c:v>
                </c:pt>
                <c:pt idx="45">
                  <c:v>2924.0778776593747</c:v>
                </c:pt>
                <c:pt idx="46">
                  <c:v>2557.9474971487552</c:v>
                </c:pt>
                <c:pt idx="47">
                  <c:v>2462.0064856164254</c:v>
                </c:pt>
                <c:pt idx="48">
                  <c:v>2617.2059386583028</c:v>
                </c:pt>
                <c:pt idx="49">
                  <c:v>5290.3372946690579</c:v>
                </c:pt>
                <c:pt idx="50">
                  <c:v>1955.851758719044</c:v>
                </c:pt>
                <c:pt idx="51">
                  <c:v>2210.3195721187353</c:v>
                </c:pt>
                <c:pt idx="52">
                  <c:v>2163.3040010313366</c:v>
                </c:pt>
                <c:pt idx="53">
                  <c:v>7437.0609520501157</c:v>
                </c:pt>
                <c:pt idx="54">
                  <c:v>3145.8950215139052</c:v>
                </c:pt>
                <c:pt idx="55">
                  <c:v>2098.2959997057737</c:v>
                </c:pt>
                <c:pt idx="56">
                  <c:v>1904.0065923684886</c:v>
                </c:pt>
                <c:pt idx="57">
                  <c:v>5554.0950585029004</c:v>
                </c:pt>
                <c:pt idx="58">
                  <c:v>5553.7252526946104</c:v>
                </c:pt>
                <c:pt idx="59">
                  <c:v>5215.4330228191911</c:v>
                </c:pt>
                <c:pt idx="60">
                  <c:v>2856.22691812323</c:v>
                </c:pt>
                <c:pt idx="61">
                  <c:v>3112.3107646332796</c:v>
                </c:pt>
                <c:pt idx="62">
                  <c:v>2116.1291052901647</c:v>
                </c:pt>
                <c:pt idx="63">
                  <c:v>2112.7323934961933</c:v>
                </c:pt>
                <c:pt idx="64">
                  <c:v>1905.0491944589141</c:v>
                </c:pt>
                <c:pt idx="65">
                  <c:v>6662.1179373888381</c:v>
                </c:pt>
                <c:pt idx="66">
                  <c:v>2724.7162108376042</c:v>
                </c:pt>
                <c:pt idx="67">
                  <c:v>2188.5881032305747</c:v>
                </c:pt>
                <c:pt idx="68">
                  <c:v>2140.8406080271843</c:v>
                </c:pt>
                <c:pt idx="69">
                  <c:v>2124.592666095512</c:v>
                </c:pt>
                <c:pt idx="70">
                  <c:v>2036.6124230767109</c:v>
                </c:pt>
                <c:pt idx="71">
                  <c:v>1884.0612639400085</c:v>
                </c:pt>
                <c:pt idx="72">
                  <c:v>1890.8124416341161</c:v>
                </c:pt>
                <c:pt idx="73">
                  <c:v>2244.3887692710441</c:v>
                </c:pt>
                <c:pt idx="74">
                  <c:v>5882.684853347846</c:v>
                </c:pt>
                <c:pt idx="75">
                  <c:v>2379.9620399504415</c:v>
                </c:pt>
                <c:pt idx="76">
                  <c:v>1920.7891830461472</c:v>
                </c:pt>
                <c:pt idx="77">
                  <c:v>1857.7675057382799</c:v>
                </c:pt>
                <c:pt idx="78">
                  <c:v>2587.6941831972513</c:v>
                </c:pt>
                <c:pt idx="79">
                  <c:v>2653.1964954194109</c:v>
                </c:pt>
                <c:pt idx="80">
                  <c:v>5414.5748315175533</c:v>
                </c:pt>
                <c:pt idx="81">
                  <c:v>5216.2009843412579</c:v>
                </c:pt>
                <c:pt idx="82">
                  <c:v>2340.0566753217386</c:v>
                </c:pt>
                <c:pt idx="83">
                  <c:v>2142.0220234675667</c:v>
                </c:pt>
                <c:pt idx="84">
                  <c:v>2176.0422770453615</c:v>
                </c:pt>
                <c:pt idx="85">
                  <c:v>1806.0297097024845</c:v>
                </c:pt>
                <c:pt idx="86">
                  <c:v>1895.3393535481437</c:v>
                </c:pt>
                <c:pt idx="87">
                  <c:v>6680.7145936910292</c:v>
                </c:pt>
                <c:pt idx="88">
                  <c:v>5416.5406280847255</c:v>
                </c:pt>
                <c:pt idx="89">
                  <c:v>5258.9861976670163</c:v>
                </c:pt>
                <c:pt idx="90">
                  <c:v>2192.9273880967157</c:v>
                </c:pt>
                <c:pt idx="91">
                  <c:v>2320.9999609664865</c:v>
                </c:pt>
                <c:pt idx="92">
                  <c:v>2336.914557867306</c:v>
                </c:pt>
                <c:pt idx="93">
                  <c:v>2085.4301272621083</c:v>
                </c:pt>
                <c:pt idx="94">
                  <c:v>2008.0545625029035</c:v>
                </c:pt>
                <c:pt idx="95">
                  <c:v>1751.6224993649143</c:v>
                </c:pt>
                <c:pt idx="96">
                  <c:v>1635.0421629607563</c:v>
                </c:pt>
                <c:pt idx="97">
                  <c:v>2010.615149204596</c:v>
                </c:pt>
                <c:pt idx="98">
                  <c:v>2580.2624006789547</c:v>
                </c:pt>
                <c:pt idx="99">
                  <c:v>5817.9855878926501</c:v>
                </c:pt>
                <c:pt idx="100">
                  <c:v>1955.2021101128303</c:v>
                </c:pt>
                <c:pt idx="101">
                  <c:v>1710.1054815490884</c:v>
                </c:pt>
                <c:pt idx="102">
                  <c:v>2053.6314544021334</c:v>
                </c:pt>
                <c:pt idx="103">
                  <c:v>1669.8615797193424</c:v>
                </c:pt>
                <c:pt idx="104">
                  <c:v>1945.1261862518022</c:v>
                </c:pt>
                <c:pt idx="105">
                  <c:v>1560.5460209588027</c:v>
                </c:pt>
                <c:pt idx="106">
                  <c:v>2462.7128074696202</c:v>
                </c:pt>
                <c:pt idx="107">
                  <c:v>1633.7828393711195</c:v>
                </c:pt>
                <c:pt idx="108">
                  <c:v>2345.3837579976439</c:v>
                </c:pt>
                <c:pt idx="109">
                  <c:v>2168.0832876045388</c:v>
                </c:pt>
                <c:pt idx="110">
                  <c:v>1570.3416050686146</c:v>
                </c:pt>
                <c:pt idx="111">
                  <c:v>1431.3155282189603</c:v>
                </c:pt>
                <c:pt idx="112">
                  <c:v>1508.9847279598569</c:v>
                </c:pt>
                <c:pt idx="113">
                  <c:v>1824.1068118142593</c:v>
                </c:pt>
                <c:pt idx="114">
                  <c:v>1464.2076870640822</c:v>
                </c:pt>
                <c:pt idx="115">
                  <c:v>2344.6921318677664</c:v>
                </c:pt>
                <c:pt idx="116">
                  <c:v>2332.9417863726271</c:v>
                </c:pt>
                <c:pt idx="117">
                  <c:v>2103.0945248866651</c:v>
                </c:pt>
                <c:pt idx="118">
                  <c:v>1670.3867947150857</c:v>
                </c:pt>
                <c:pt idx="119">
                  <c:v>1639.3119163254532</c:v>
                </c:pt>
                <c:pt idx="120">
                  <c:v>1615.1343380937474</c:v>
                </c:pt>
                <c:pt idx="121">
                  <c:v>1388.2236535963066</c:v>
                </c:pt>
                <c:pt idx="122">
                  <c:v>6649.0735769075072</c:v>
                </c:pt>
                <c:pt idx="123">
                  <c:v>1523.5182476820896</c:v>
                </c:pt>
                <c:pt idx="124">
                  <c:v>1543.2166809382975</c:v>
                </c:pt>
                <c:pt idx="125">
                  <c:v>2016.6115562579159</c:v>
                </c:pt>
                <c:pt idx="126">
                  <c:v>1360.988400580196</c:v>
                </c:pt>
                <c:pt idx="127">
                  <c:v>1426.4565093699748</c:v>
                </c:pt>
                <c:pt idx="128">
                  <c:v>1578.4082314465088</c:v>
                </c:pt>
                <c:pt idx="129">
                  <c:v>1652.4048260403251</c:v>
                </c:pt>
                <c:pt idx="130">
                  <c:v>2386.270413820564</c:v>
                </c:pt>
                <c:pt idx="131">
                  <c:v>2366.6800623871181</c:v>
                </c:pt>
                <c:pt idx="132">
                  <c:v>1618.0701040391214</c:v>
                </c:pt>
                <c:pt idx="133">
                  <c:v>1335.4127565367928</c:v>
                </c:pt>
                <c:pt idx="134">
                  <c:v>1579.2805172781352</c:v>
                </c:pt>
                <c:pt idx="135">
                  <c:v>1509.9673412916825</c:v>
                </c:pt>
                <c:pt idx="136">
                  <c:v>1652.4185730021272</c:v>
                </c:pt>
                <c:pt idx="137">
                  <c:v>1546.9236046046299</c:v>
                </c:pt>
                <c:pt idx="138">
                  <c:v>1560.9099903519696</c:v>
                </c:pt>
                <c:pt idx="139">
                  <c:v>1401.873556593963</c:v>
                </c:pt>
                <c:pt idx="140">
                  <c:v>1409.7883212964439</c:v>
                </c:pt>
                <c:pt idx="141">
                  <c:v>1324.7784246265353</c:v>
                </c:pt>
                <c:pt idx="142">
                  <c:v>2824.6355141268505</c:v>
                </c:pt>
                <c:pt idx="143">
                  <c:v>23.264502104467738</c:v>
                </c:pt>
                <c:pt idx="144">
                  <c:v>1595.7735207682802</c:v>
                </c:pt>
                <c:pt idx="145">
                  <c:v>2136.5924982943361</c:v>
                </c:pt>
                <c:pt idx="146">
                  <c:v>1558.6831823718662</c:v>
                </c:pt>
                <c:pt idx="147">
                  <c:v>1551.0248793005958</c:v>
                </c:pt>
                <c:pt idx="148">
                  <c:v>1417.937413677917</c:v>
                </c:pt>
                <c:pt idx="149">
                  <c:v>1564.1533613465467</c:v>
                </c:pt>
                <c:pt idx="150">
                  <c:v>1607.166807798031</c:v>
                </c:pt>
                <c:pt idx="151">
                  <c:v>1348.7500714854441</c:v>
                </c:pt>
                <c:pt idx="152">
                  <c:v>1358.3683639972355</c:v>
                </c:pt>
                <c:pt idx="153">
                  <c:v>1500.2569452036869</c:v>
                </c:pt>
                <c:pt idx="154">
                  <c:v>1084.7341950279531</c:v>
                </c:pt>
                <c:pt idx="155">
                  <c:v>1659.6392864284589</c:v>
                </c:pt>
                <c:pt idx="156">
                  <c:v>1937.004690366502</c:v>
                </c:pt>
                <c:pt idx="157">
                  <c:v>-19.782435206780519</c:v>
                </c:pt>
                <c:pt idx="158">
                  <c:v>1443.0003472225076</c:v>
                </c:pt>
                <c:pt idx="159">
                  <c:v>1359.8498778701985</c:v>
                </c:pt>
                <c:pt idx="160">
                  <c:v>1311.0960307687742</c:v>
                </c:pt>
                <c:pt idx="161">
                  <c:v>1307.808246078838</c:v>
                </c:pt>
                <c:pt idx="162">
                  <c:v>1345.6487967889932</c:v>
                </c:pt>
                <c:pt idx="163">
                  <c:v>1303.5831506714769</c:v>
                </c:pt>
                <c:pt idx="164">
                  <c:v>1384.9071460737864</c:v>
                </c:pt>
                <c:pt idx="165">
                  <c:v>2440.9616297755124</c:v>
                </c:pt>
                <c:pt idx="166">
                  <c:v>4.5866580284464362</c:v>
                </c:pt>
                <c:pt idx="167">
                  <c:v>1284.083916325267</c:v>
                </c:pt>
                <c:pt idx="168">
                  <c:v>1258.5177803139181</c:v>
                </c:pt>
                <c:pt idx="169">
                  <c:v>1555.6227504334161</c:v>
                </c:pt>
                <c:pt idx="170">
                  <c:v>-276.07292566267097</c:v>
                </c:pt>
                <c:pt idx="171">
                  <c:v>1432.9741187173506</c:v>
                </c:pt>
                <c:pt idx="172">
                  <c:v>1595.4181317105297</c:v>
                </c:pt>
                <c:pt idx="173">
                  <c:v>1310.688094775428</c:v>
                </c:pt>
                <c:pt idx="174">
                  <c:v>2841.8952615970602</c:v>
                </c:pt>
                <c:pt idx="175">
                  <c:v>1550.1363723927047</c:v>
                </c:pt>
                <c:pt idx="176">
                  <c:v>1522.1487567320648</c:v>
                </c:pt>
                <c:pt idx="177">
                  <c:v>760.8404865510638</c:v>
                </c:pt>
                <c:pt idx="178">
                  <c:v>-868.34811672429441</c:v>
                </c:pt>
                <c:pt idx="179">
                  <c:v>1193.2934010741985</c:v>
                </c:pt>
                <c:pt idx="180">
                  <c:v>1163.3026333463149</c:v>
                </c:pt>
                <c:pt idx="181">
                  <c:v>1408.897359953334</c:v>
                </c:pt>
                <c:pt idx="182">
                  <c:v>1504.6005953258621</c:v>
                </c:pt>
                <c:pt idx="183">
                  <c:v>1351.4052368378648</c:v>
                </c:pt>
                <c:pt idx="184">
                  <c:v>1144.1049342454899</c:v>
                </c:pt>
                <c:pt idx="185">
                  <c:v>1408.897359953334</c:v>
                </c:pt>
                <c:pt idx="186">
                  <c:v>1851.4969892462407</c:v>
                </c:pt>
                <c:pt idx="187">
                  <c:v>570.42110157481079</c:v>
                </c:pt>
                <c:pt idx="188">
                  <c:v>1000.8979498375122</c:v>
                </c:pt>
                <c:pt idx="189">
                  <c:v>974.58970060346178</c:v>
                </c:pt>
                <c:pt idx="190">
                  <c:v>1198.017350262985</c:v>
                </c:pt>
                <c:pt idx="191">
                  <c:v>913.79159726526859</c:v>
                </c:pt>
                <c:pt idx="192">
                  <c:v>778.29207908605122</c:v>
                </c:pt>
                <c:pt idx="193">
                  <c:v>2655.10186004858</c:v>
                </c:pt>
                <c:pt idx="194">
                  <c:v>1663.3777302441458</c:v>
                </c:pt>
                <c:pt idx="195">
                  <c:v>1292.9983058543646</c:v>
                </c:pt>
                <c:pt idx="196">
                  <c:v>1155.2253298108963</c:v>
                </c:pt>
                <c:pt idx="197">
                  <c:v>1335.4258260180513</c:v>
                </c:pt>
                <c:pt idx="198">
                  <c:v>753.43487682169575</c:v>
                </c:pt>
                <c:pt idx="199">
                  <c:v>646.85693047127972</c:v>
                </c:pt>
                <c:pt idx="200">
                  <c:v>181.94168278659095</c:v>
                </c:pt>
                <c:pt idx="201">
                  <c:v>1036.4580677559293</c:v>
                </c:pt>
                <c:pt idx="202">
                  <c:v>862.76874894320258</c:v>
                </c:pt>
                <c:pt idx="203">
                  <c:v>523.98096114508098</c:v>
                </c:pt>
                <c:pt idx="204">
                  <c:v>961.5358000313845</c:v>
                </c:pt>
                <c:pt idx="205">
                  <c:v>364.30771502603193</c:v>
                </c:pt>
                <c:pt idx="206">
                  <c:v>482.82539723918399</c:v>
                </c:pt>
                <c:pt idx="207">
                  <c:v>1349.5224146295279</c:v>
                </c:pt>
                <c:pt idx="208">
                  <c:v>811.65268412013756</c:v>
                </c:pt>
                <c:pt idx="209">
                  <c:v>702.4199844804732</c:v>
                </c:pt>
                <c:pt idx="210">
                  <c:v>907.97516883952653</c:v>
                </c:pt>
                <c:pt idx="211">
                  <c:v>-1017.4600771235769</c:v>
                </c:pt>
                <c:pt idx="212">
                  <c:v>1027.8242473218431</c:v>
                </c:pt>
                <c:pt idx="213">
                  <c:v>944.98557698560626</c:v>
                </c:pt>
                <c:pt idx="214">
                  <c:v>548.15589339432267</c:v>
                </c:pt>
                <c:pt idx="215">
                  <c:v>613.88014488978479</c:v>
                </c:pt>
                <c:pt idx="216">
                  <c:v>1149.4135523776085</c:v>
                </c:pt>
                <c:pt idx="217">
                  <c:v>1347.1894592399378</c:v>
                </c:pt>
                <c:pt idx="218">
                  <c:v>1164.6917018091801</c:v>
                </c:pt>
                <c:pt idx="219">
                  <c:v>1221.0441982035213</c:v>
                </c:pt>
                <c:pt idx="220">
                  <c:v>1168.3391256221596</c:v>
                </c:pt>
                <c:pt idx="221">
                  <c:v>899.42566016360615</c:v>
                </c:pt>
                <c:pt idx="222">
                  <c:v>901.66182505188794</c:v>
                </c:pt>
                <c:pt idx="223">
                  <c:v>962.16716202445377</c:v>
                </c:pt>
                <c:pt idx="224">
                  <c:v>200.64669310605564</c:v>
                </c:pt>
                <c:pt idx="225">
                  <c:v>-333.83145525451073</c:v>
                </c:pt>
                <c:pt idx="226">
                  <c:v>799.81029620115851</c:v>
                </c:pt>
                <c:pt idx="227">
                  <c:v>645.73307593350182</c:v>
                </c:pt>
                <c:pt idx="228">
                  <c:v>445.12823668013652</c:v>
                </c:pt>
                <c:pt idx="229">
                  <c:v>272.09332748168254</c:v>
                </c:pt>
                <c:pt idx="230">
                  <c:v>799.7515336707927</c:v>
                </c:pt>
                <c:pt idx="231">
                  <c:v>349.05955225723528</c:v>
                </c:pt>
                <c:pt idx="232">
                  <c:v>645.43298557353478</c:v>
                </c:pt>
                <c:pt idx="233">
                  <c:v>592.1024894188613</c:v>
                </c:pt>
                <c:pt idx="234">
                  <c:v>1052.9427310149042</c:v>
                </c:pt>
                <c:pt idx="235">
                  <c:v>1024.8889865773062</c:v>
                </c:pt>
                <c:pt idx="236">
                  <c:v>271.62238634313667</c:v>
                </c:pt>
                <c:pt idx="237">
                  <c:v>99.955960433169366</c:v>
                </c:pt>
                <c:pt idx="238">
                  <c:v>645.47205417799432</c:v>
                </c:pt>
                <c:pt idx="239">
                  <c:v>853.51703819013892</c:v>
                </c:pt>
                <c:pt idx="240">
                  <c:v>677.65524377189831</c:v>
                </c:pt>
                <c:pt idx="241">
                  <c:v>133.58189227027879</c:v>
                </c:pt>
                <c:pt idx="242">
                  <c:v>866.61431954343425</c:v>
                </c:pt>
                <c:pt idx="243">
                  <c:v>314.96746525222693</c:v>
                </c:pt>
                <c:pt idx="244">
                  <c:v>-75.052712449301794</c:v>
                </c:pt>
                <c:pt idx="245">
                  <c:v>2311.8007427889502</c:v>
                </c:pt>
                <c:pt idx="246">
                  <c:v>198.44945064956164</c:v>
                </c:pt>
                <c:pt idx="247">
                  <c:v>936.80066173620889</c:v>
                </c:pt>
                <c:pt idx="248">
                  <c:v>474.5629225251696</c:v>
                </c:pt>
                <c:pt idx="249">
                  <c:v>829.56544381261824</c:v>
                </c:pt>
                <c:pt idx="250">
                  <c:v>74.108081250144096</c:v>
                </c:pt>
                <c:pt idx="251">
                  <c:v>396.65820435084038</c:v>
                </c:pt>
                <c:pt idx="252">
                  <c:v>500.78593145203831</c:v>
                </c:pt>
                <c:pt idx="253">
                  <c:v>39.567613619826261</c:v>
                </c:pt>
                <c:pt idx="254">
                  <c:v>701.00079278979115</c:v>
                </c:pt>
                <c:pt idx="255">
                  <c:v>731.61056560252973</c:v>
                </c:pt>
                <c:pt idx="256">
                  <c:v>733.19144050230921</c:v>
                </c:pt>
                <c:pt idx="257">
                  <c:v>613.88014488978479</c:v>
                </c:pt>
                <c:pt idx="258">
                  <c:v>293.83386749735223</c:v>
                </c:pt>
                <c:pt idx="259">
                  <c:v>505.54500275278519</c:v>
                </c:pt>
                <c:pt idx="260">
                  <c:v>825.59027292594146</c:v>
                </c:pt>
                <c:pt idx="261">
                  <c:v>487.48979486374037</c:v>
                </c:pt>
                <c:pt idx="262">
                  <c:v>-804.96331969298308</c:v>
                </c:pt>
                <c:pt idx="263">
                  <c:v>395.67927171242331</c:v>
                </c:pt>
                <c:pt idx="264">
                  <c:v>-1247.6428965199739</c:v>
                </c:pt>
                <c:pt idx="265">
                  <c:v>124.52081128675081</c:v>
                </c:pt>
                <c:pt idx="266">
                  <c:v>-1621.9704391097871</c:v>
                </c:pt>
                <c:pt idx="267">
                  <c:v>-1153.0312967253717</c:v>
                </c:pt>
                <c:pt idx="268">
                  <c:v>-964.80436699975417</c:v>
                </c:pt>
                <c:pt idx="269">
                  <c:v>631.63049038492409</c:v>
                </c:pt>
                <c:pt idx="270">
                  <c:v>535.08657966614942</c:v>
                </c:pt>
                <c:pt idx="271">
                  <c:v>321.7058358199522</c:v>
                </c:pt>
                <c:pt idx="272">
                  <c:v>-722.49153554224404</c:v>
                </c:pt>
                <c:pt idx="273">
                  <c:v>8900.2407912519557</c:v>
                </c:pt>
                <c:pt idx="274">
                  <c:v>3280.4269205027217</c:v>
                </c:pt>
                <c:pt idx="275">
                  <c:v>3332.4957369751401</c:v>
                </c:pt>
                <c:pt idx="276">
                  <c:v>3307.2578554748943</c:v>
                </c:pt>
                <c:pt idx="277">
                  <c:v>9946.4187810899202</c:v>
                </c:pt>
                <c:pt idx="278">
                  <c:v>2333.2290262911806</c:v>
                </c:pt>
                <c:pt idx="279">
                  <c:v>6604.4977275319188</c:v>
                </c:pt>
                <c:pt idx="280">
                  <c:v>6740.0188811868175</c:v>
                </c:pt>
                <c:pt idx="281">
                  <c:v>1634.178906979778</c:v>
                </c:pt>
                <c:pt idx="282">
                  <c:v>2068.1827926864821</c:v>
                </c:pt>
                <c:pt idx="283">
                  <c:v>-1520.5386152236658</c:v>
                </c:pt>
                <c:pt idx="284">
                  <c:v>-1371.7714463063635</c:v>
                </c:pt>
                <c:pt idx="285">
                  <c:v>247.54966909750806</c:v>
                </c:pt>
                <c:pt idx="286">
                  <c:v>-888.96574695837853</c:v>
                </c:pt>
                <c:pt idx="287">
                  <c:v>-1033.4404879435642</c:v>
                </c:pt>
                <c:pt idx="288">
                  <c:v>-1089.4951196152508</c:v>
                </c:pt>
                <c:pt idx="289">
                  <c:v>-415.97197976165944</c:v>
                </c:pt>
                <c:pt idx="290">
                  <c:v>102.5197828515868</c:v>
                </c:pt>
                <c:pt idx="291">
                  <c:v>-1475.3493342888685</c:v>
                </c:pt>
                <c:pt idx="292">
                  <c:v>158.00444251644922</c:v>
                </c:pt>
                <c:pt idx="293">
                  <c:v>-987.84770843757963</c:v>
                </c:pt>
                <c:pt idx="294">
                  <c:v>575.17538316089053</c:v>
                </c:pt>
                <c:pt idx="295">
                  <c:v>1563.4515533891577</c:v>
                </c:pt>
                <c:pt idx="296">
                  <c:v>-909.08396817706807</c:v>
                </c:pt>
                <c:pt idx="297">
                  <c:v>-1946.822588338772</c:v>
                </c:pt>
                <c:pt idx="298">
                  <c:v>-571.54537633034579</c:v>
                </c:pt>
                <c:pt idx="299">
                  <c:v>-1286.5499137637953</c:v>
                </c:pt>
                <c:pt idx="300">
                  <c:v>-1096.7862050849631</c:v>
                </c:pt>
                <c:pt idx="301">
                  <c:v>332.28932208190349</c:v>
                </c:pt>
                <c:pt idx="302">
                  <c:v>742.79369361565409</c:v>
                </c:pt>
                <c:pt idx="303">
                  <c:v>-291.80836293267248</c:v>
                </c:pt>
                <c:pt idx="304">
                  <c:v>-430.75878603421688</c:v>
                </c:pt>
                <c:pt idx="305">
                  <c:v>-1704.1806590026877</c:v>
                </c:pt>
                <c:pt idx="306">
                  <c:v>314.0667480214197</c:v>
                </c:pt>
                <c:pt idx="307">
                  <c:v>-487.18600415300568</c:v>
                </c:pt>
                <c:pt idx="308">
                  <c:v>-1743.1362665160375</c:v>
                </c:pt>
                <c:pt idx="309">
                  <c:v>-2501.3559063363973</c:v>
                </c:pt>
                <c:pt idx="310">
                  <c:v>-1237.3737606777117</c:v>
                </c:pt>
                <c:pt idx="311">
                  <c:v>-1266.9111998725282</c:v>
                </c:pt>
                <c:pt idx="312">
                  <c:v>-1475.1679188484864</c:v>
                </c:pt>
                <c:pt idx="313">
                  <c:v>281.71730248404378</c:v>
                </c:pt>
                <c:pt idx="314">
                  <c:v>-185.62079595667728</c:v>
                </c:pt>
                <c:pt idx="315">
                  <c:v>580.7407634340716</c:v>
                </c:pt>
                <c:pt idx="316">
                  <c:v>-1562.3109268693422</c:v>
                </c:pt>
                <c:pt idx="317">
                  <c:v>-1553.5792901804516</c:v>
                </c:pt>
                <c:pt idx="318">
                  <c:v>-1278.6737344746862</c:v>
                </c:pt>
                <c:pt idx="319">
                  <c:v>-1439.3259209829114</c:v>
                </c:pt>
                <c:pt idx="320">
                  <c:v>1150.3945993098293</c:v>
                </c:pt>
                <c:pt idx="321">
                  <c:v>-1203.0447461198164</c:v>
                </c:pt>
                <c:pt idx="322">
                  <c:v>-500.79119209149428</c:v>
                </c:pt>
                <c:pt idx="323">
                  <c:v>-381.48758397953964</c:v>
                </c:pt>
                <c:pt idx="324">
                  <c:v>-529.58575673075916</c:v>
                </c:pt>
                <c:pt idx="325">
                  <c:v>-1051.2326411043289</c:v>
                </c:pt>
                <c:pt idx="326">
                  <c:v>-1131.9579672634761</c:v>
                </c:pt>
                <c:pt idx="327">
                  <c:v>-1056.4663546808658</c:v>
                </c:pt>
                <c:pt idx="328">
                  <c:v>-1454.3804714535188</c:v>
                </c:pt>
                <c:pt idx="329">
                  <c:v>-1782.2923751404296</c:v>
                </c:pt>
                <c:pt idx="330">
                  <c:v>-2601.330719199229</c:v>
                </c:pt>
                <c:pt idx="331">
                  <c:v>-117.65927735816069</c:v>
                </c:pt>
                <c:pt idx="332">
                  <c:v>-1296.2005293344957</c:v>
                </c:pt>
                <c:pt idx="333">
                  <c:v>-1256.2302180781228</c:v>
                </c:pt>
                <c:pt idx="334">
                  <c:v>-93.354132285495325</c:v>
                </c:pt>
                <c:pt idx="335">
                  <c:v>-943.24443208487401</c:v>
                </c:pt>
                <c:pt idx="336">
                  <c:v>941.32380560372803</c:v>
                </c:pt>
                <c:pt idx="337">
                  <c:v>-229.57774724220599</c:v>
                </c:pt>
                <c:pt idx="338">
                  <c:v>-201.66844584098885</c:v>
                </c:pt>
                <c:pt idx="339">
                  <c:v>-1302.233630140875</c:v>
                </c:pt>
                <c:pt idx="340">
                  <c:v>-887.63343701974372</c:v>
                </c:pt>
                <c:pt idx="341">
                  <c:v>-1823.5741849030233</c:v>
                </c:pt>
                <c:pt idx="342">
                  <c:v>-1959.1945187829867</c:v>
                </c:pt>
                <c:pt idx="343">
                  <c:v>-1686.3576924625256</c:v>
                </c:pt>
                <c:pt idx="344">
                  <c:v>351.55481167596486</c:v>
                </c:pt>
                <c:pt idx="345">
                  <c:v>-1873.0579993390729</c:v>
                </c:pt>
                <c:pt idx="346">
                  <c:v>-849.97673163601621</c:v>
                </c:pt>
                <c:pt idx="347">
                  <c:v>-1309.0654612017074</c:v>
                </c:pt>
                <c:pt idx="348">
                  <c:v>-1363.4570171311898</c:v>
                </c:pt>
                <c:pt idx="349">
                  <c:v>-1175.6576929566399</c:v>
                </c:pt>
                <c:pt idx="350">
                  <c:v>-625.89533977006613</c:v>
                </c:pt>
                <c:pt idx="351">
                  <c:v>-1233.4023158590173</c:v>
                </c:pt>
                <c:pt idx="352">
                  <c:v>-2342.6198161629463</c:v>
                </c:pt>
                <c:pt idx="353">
                  <c:v>-1365.1590936293946</c:v>
                </c:pt>
                <c:pt idx="354">
                  <c:v>-1070.0063737399125</c:v>
                </c:pt>
                <c:pt idx="355">
                  <c:v>-242.46951783071813</c:v>
                </c:pt>
                <c:pt idx="356">
                  <c:v>-546.63968918202227</c:v>
                </c:pt>
                <c:pt idx="357">
                  <c:v>-1240.3471421191311</c:v>
                </c:pt>
                <c:pt idx="358">
                  <c:v>-1101.9470313451588</c:v>
                </c:pt>
                <c:pt idx="359">
                  <c:v>-1438.5260452290668</c:v>
                </c:pt>
                <c:pt idx="360">
                  <c:v>-2127.7050582678926</c:v>
                </c:pt>
                <c:pt idx="361">
                  <c:v>-2608.2982283391339</c:v>
                </c:pt>
                <c:pt idx="362">
                  <c:v>-999.67795334140624</c:v>
                </c:pt>
                <c:pt idx="363">
                  <c:v>-814.21222653229961</c:v>
                </c:pt>
                <c:pt idx="364">
                  <c:v>-1392.5891546479324</c:v>
                </c:pt>
                <c:pt idx="365">
                  <c:v>-1922.7855476974225</c:v>
                </c:pt>
                <c:pt idx="366">
                  <c:v>-1125.8895693243628</c:v>
                </c:pt>
                <c:pt idx="367">
                  <c:v>-1268.0727387057873</c:v>
                </c:pt>
                <c:pt idx="368">
                  <c:v>-1059.3009655561787</c:v>
                </c:pt>
                <c:pt idx="369">
                  <c:v>46.302374944795247</c:v>
                </c:pt>
                <c:pt idx="370">
                  <c:v>-1401.9775402379901</c:v>
                </c:pt>
                <c:pt idx="371">
                  <c:v>-732.09115232448846</c:v>
                </c:pt>
                <c:pt idx="372">
                  <c:v>-979.51975724029217</c:v>
                </c:pt>
                <c:pt idx="373">
                  <c:v>-886.54319671218855</c:v>
                </c:pt>
                <c:pt idx="374">
                  <c:v>-2113.0338535170058</c:v>
                </c:pt>
                <c:pt idx="375">
                  <c:v>-1443.029448792232</c:v>
                </c:pt>
                <c:pt idx="376">
                  <c:v>-1571.7171050576644</c:v>
                </c:pt>
                <c:pt idx="377">
                  <c:v>-1231.8745197862986</c:v>
                </c:pt>
                <c:pt idx="378">
                  <c:v>-929.65460900774383</c:v>
                </c:pt>
                <c:pt idx="379">
                  <c:v>-1934.4735746572617</c:v>
                </c:pt>
                <c:pt idx="380">
                  <c:v>-2210.3746701248588</c:v>
                </c:pt>
                <c:pt idx="381">
                  <c:v>-699.40421544156004</c:v>
                </c:pt>
                <c:pt idx="382">
                  <c:v>-2152.2206158984736</c:v>
                </c:pt>
                <c:pt idx="383">
                  <c:v>-806.04062322841173</c:v>
                </c:pt>
                <c:pt idx="384">
                  <c:v>-750.01753244162887</c:v>
                </c:pt>
                <c:pt idx="385">
                  <c:v>-852.79498893573486</c:v>
                </c:pt>
                <c:pt idx="386">
                  <c:v>-1452.2852913108393</c:v>
                </c:pt>
                <c:pt idx="387">
                  <c:v>-975.86639400416561</c:v>
                </c:pt>
                <c:pt idx="388">
                  <c:v>-1836.7215647117541</c:v>
                </c:pt>
                <c:pt idx="389">
                  <c:v>-1803.887988982003</c:v>
                </c:pt>
                <c:pt idx="390">
                  <c:v>-1312.1304780139417</c:v>
                </c:pt>
                <c:pt idx="391">
                  <c:v>-727.66129202964885</c:v>
                </c:pt>
                <c:pt idx="392">
                  <c:v>-2382.5504394328336</c:v>
                </c:pt>
                <c:pt idx="393">
                  <c:v>-2064.8298920617085</c:v>
                </c:pt>
                <c:pt idx="394">
                  <c:v>-2170.4539435248798</c:v>
                </c:pt>
                <c:pt idx="395">
                  <c:v>-423.8623180752777</c:v>
                </c:pt>
                <c:pt idx="396">
                  <c:v>-376.7944146131515</c:v>
                </c:pt>
                <c:pt idx="397">
                  <c:v>-446.43818796502137</c:v>
                </c:pt>
                <c:pt idx="398">
                  <c:v>-1042.5205894392602</c:v>
                </c:pt>
                <c:pt idx="399">
                  <c:v>-1703.724905323834</c:v>
                </c:pt>
                <c:pt idx="400">
                  <c:v>-3043.2195292088086</c:v>
                </c:pt>
                <c:pt idx="401">
                  <c:v>-1839.7603179792186</c:v>
                </c:pt>
                <c:pt idx="402">
                  <c:v>-1693.2618479754074</c:v>
                </c:pt>
                <c:pt idx="403">
                  <c:v>-809.59977682371903</c:v>
                </c:pt>
                <c:pt idx="404">
                  <c:v>-2086.8435414597766</c:v>
                </c:pt>
                <c:pt idx="405">
                  <c:v>-1705.8053466309902</c:v>
                </c:pt>
                <c:pt idx="406">
                  <c:v>-2133.9096972037332</c:v>
                </c:pt>
                <c:pt idx="407">
                  <c:v>-1134.8460833245383</c:v>
                </c:pt>
                <c:pt idx="408">
                  <c:v>-1214.3601464250512</c:v>
                </c:pt>
                <c:pt idx="409">
                  <c:v>-1076.8988366889989</c:v>
                </c:pt>
                <c:pt idx="410">
                  <c:v>-1770.8874442101451</c:v>
                </c:pt>
                <c:pt idx="411">
                  <c:v>-1347.3663504649658</c:v>
                </c:pt>
                <c:pt idx="412">
                  <c:v>-818.99443236949708</c:v>
                </c:pt>
                <c:pt idx="413">
                  <c:v>-1621.6451484104241</c:v>
                </c:pt>
                <c:pt idx="414">
                  <c:v>-378.06907383574151</c:v>
                </c:pt>
                <c:pt idx="415">
                  <c:v>-2899.5568923327214</c:v>
                </c:pt>
                <c:pt idx="416">
                  <c:v>-522.67087298688853</c:v>
                </c:pt>
                <c:pt idx="417">
                  <c:v>-1420.72354829653</c:v>
                </c:pt>
                <c:pt idx="418">
                  <c:v>-1397.1747039655042</c:v>
                </c:pt>
                <c:pt idx="419">
                  <c:v>-704.60479433195246</c:v>
                </c:pt>
                <c:pt idx="420">
                  <c:v>-554.91383940681862</c:v>
                </c:pt>
                <c:pt idx="421">
                  <c:v>-2168.7774764192191</c:v>
                </c:pt>
                <c:pt idx="422">
                  <c:v>-6.5977273295895884</c:v>
                </c:pt>
                <c:pt idx="423">
                  <c:v>-1667.529498660585</c:v>
                </c:pt>
                <c:pt idx="424">
                  <c:v>-354.8103213029417</c:v>
                </c:pt>
                <c:pt idx="425">
                  <c:v>-2992.0859314539239</c:v>
                </c:pt>
                <c:pt idx="426">
                  <c:v>-1009.1660288664236</c:v>
                </c:pt>
                <c:pt idx="427">
                  <c:v>-877.24955839816209</c:v>
                </c:pt>
                <c:pt idx="428">
                  <c:v>-1362.9058792031963</c:v>
                </c:pt>
                <c:pt idx="429">
                  <c:v>-2560.0685831500718</c:v>
                </c:pt>
                <c:pt idx="430">
                  <c:v>-1885.9612393318419</c:v>
                </c:pt>
                <c:pt idx="431">
                  <c:v>-2197.4769097284884</c:v>
                </c:pt>
                <c:pt idx="432">
                  <c:v>-2174.2838849920827</c:v>
                </c:pt>
                <c:pt idx="433">
                  <c:v>-2178.5597680025858</c:v>
                </c:pt>
                <c:pt idx="434">
                  <c:v>-364.2592327629452</c:v>
                </c:pt>
                <c:pt idx="435">
                  <c:v>-1385.9570788695301</c:v>
                </c:pt>
                <c:pt idx="436">
                  <c:v>-854.63540693723371</c:v>
                </c:pt>
                <c:pt idx="437">
                  <c:v>-2787.4250553258507</c:v>
                </c:pt>
                <c:pt idx="438">
                  <c:v>-782.6614262733799</c:v>
                </c:pt>
                <c:pt idx="439">
                  <c:v>-889.99192516867447</c:v>
                </c:pt>
                <c:pt idx="440">
                  <c:v>-2134.8441707650486</c:v>
                </c:pt>
                <c:pt idx="441">
                  <c:v>-2035.2185745303111</c:v>
                </c:pt>
                <c:pt idx="442">
                  <c:v>-2642.0896689268548</c:v>
                </c:pt>
                <c:pt idx="443">
                  <c:v>-1569.3927762696121</c:v>
                </c:pt>
                <c:pt idx="444">
                  <c:v>-831.29700244579772</c:v>
                </c:pt>
                <c:pt idx="445">
                  <c:v>-2238.6790389317557</c:v>
                </c:pt>
                <c:pt idx="446">
                  <c:v>6457.6965857469841</c:v>
                </c:pt>
                <c:pt idx="447">
                  <c:v>6433.145532299508</c:v>
                </c:pt>
                <c:pt idx="448">
                  <c:v>6353.6149002310212</c:v>
                </c:pt>
                <c:pt idx="449">
                  <c:v>6289.426677664309</c:v>
                </c:pt>
                <c:pt idx="450">
                  <c:v>6812.2139273480825</c:v>
                </c:pt>
                <c:pt idx="451">
                  <c:v>6762.2139273480825</c:v>
                </c:pt>
                <c:pt idx="452">
                  <c:v>6785.6312152394894</c:v>
                </c:pt>
                <c:pt idx="453">
                  <c:v>7531.9978287055037</c:v>
                </c:pt>
                <c:pt idx="454">
                  <c:v>7557.3650897420648</c:v>
                </c:pt>
              </c:numCache>
            </c:numRef>
          </c:xVal>
          <c:yVal>
            <c:numRef>
              <c:f>'Table S5. SE Catalina lin'!$L$94:$L$548</c:f>
              <c:numCache>
                <c:formatCode>General</c:formatCode>
                <c:ptCount val="455"/>
                <c:pt idx="0">
                  <c:v>24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26</c:v>
                </c:pt>
                <c:pt idx="5">
                  <c:v>26</c:v>
                </c:pt>
                <c:pt idx="6">
                  <c:v>27</c:v>
                </c:pt>
                <c:pt idx="7">
                  <c:v>27</c:v>
                </c:pt>
                <c:pt idx="8">
                  <c:v>27</c:v>
                </c:pt>
                <c:pt idx="9">
                  <c:v>27</c:v>
                </c:pt>
                <c:pt idx="10">
                  <c:v>27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29</c:v>
                </c:pt>
                <c:pt idx="15">
                  <c:v>29</c:v>
                </c:pt>
                <c:pt idx="16">
                  <c:v>29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31</c:v>
                </c:pt>
                <c:pt idx="22">
                  <c:v>31</c:v>
                </c:pt>
                <c:pt idx="23">
                  <c:v>31</c:v>
                </c:pt>
                <c:pt idx="24">
                  <c:v>31</c:v>
                </c:pt>
                <c:pt idx="25">
                  <c:v>32</c:v>
                </c:pt>
                <c:pt idx="26">
                  <c:v>32</c:v>
                </c:pt>
                <c:pt idx="27">
                  <c:v>33</c:v>
                </c:pt>
                <c:pt idx="28">
                  <c:v>33</c:v>
                </c:pt>
                <c:pt idx="29">
                  <c:v>33</c:v>
                </c:pt>
                <c:pt idx="30">
                  <c:v>33</c:v>
                </c:pt>
                <c:pt idx="31">
                  <c:v>34</c:v>
                </c:pt>
                <c:pt idx="32">
                  <c:v>34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37</c:v>
                </c:pt>
                <c:pt idx="38">
                  <c:v>37</c:v>
                </c:pt>
                <c:pt idx="39">
                  <c:v>37</c:v>
                </c:pt>
                <c:pt idx="40">
                  <c:v>37</c:v>
                </c:pt>
                <c:pt idx="41">
                  <c:v>37</c:v>
                </c:pt>
                <c:pt idx="42">
                  <c:v>37</c:v>
                </c:pt>
                <c:pt idx="43">
                  <c:v>38</c:v>
                </c:pt>
                <c:pt idx="44">
                  <c:v>38</c:v>
                </c:pt>
                <c:pt idx="45">
                  <c:v>38</c:v>
                </c:pt>
                <c:pt idx="46">
                  <c:v>38</c:v>
                </c:pt>
                <c:pt idx="47">
                  <c:v>38</c:v>
                </c:pt>
                <c:pt idx="48">
                  <c:v>38</c:v>
                </c:pt>
                <c:pt idx="49">
                  <c:v>38</c:v>
                </c:pt>
                <c:pt idx="50">
                  <c:v>39</c:v>
                </c:pt>
                <c:pt idx="51">
                  <c:v>39</c:v>
                </c:pt>
                <c:pt idx="52">
                  <c:v>39</c:v>
                </c:pt>
                <c:pt idx="53">
                  <c:v>39</c:v>
                </c:pt>
                <c:pt idx="54">
                  <c:v>40</c:v>
                </c:pt>
                <c:pt idx="55">
                  <c:v>40</c:v>
                </c:pt>
                <c:pt idx="56">
                  <c:v>40</c:v>
                </c:pt>
                <c:pt idx="57">
                  <c:v>40</c:v>
                </c:pt>
                <c:pt idx="58">
                  <c:v>40</c:v>
                </c:pt>
                <c:pt idx="59">
                  <c:v>40</c:v>
                </c:pt>
                <c:pt idx="60">
                  <c:v>41</c:v>
                </c:pt>
                <c:pt idx="61">
                  <c:v>41</c:v>
                </c:pt>
                <c:pt idx="62">
                  <c:v>41</c:v>
                </c:pt>
                <c:pt idx="63">
                  <c:v>41</c:v>
                </c:pt>
                <c:pt idx="64">
                  <c:v>41</c:v>
                </c:pt>
                <c:pt idx="65">
                  <c:v>41</c:v>
                </c:pt>
                <c:pt idx="66">
                  <c:v>42</c:v>
                </c:pt>
                <c:pt idx="67">
                  <c:v>42</c:v>
                </c:pt>
                <c:pt idx="68">
                  <c:v>42</c:v>
                </c:pt>
                <c:pt idx="69">
                  <c:v>42</c:v>
                </c:pt>
                <c:pt idx="70">
                  <c:v>42</c:v>
                </c:pt>
                <c:pt idx="71">
                  <c:v>42</c:v>
                </c:pt>
                <c:pt idx="72">
                  <c:v>42</c:v>
                </c:pt>
                <c:pt idx="73">
                  <c:v>42</c:v>
                </c:pt>
                <c:pt idx="74">
                  <c:v>42</c:v>
                </c:pt>
                <c:pt idx="75">
                  <c:v>43</c:v>
                </c:pt>
                <c:pt idx="76">
                  <c:v>43</c:v>
                </c:pt>
                <c:pt idx="77">
                  <c:v>43</c:v>
                </c:pt>
                <c:pt idx="78">
                  <c:v>43</c:v>
                </c:pt>
                <c:pt idx="79">
                  <c:v>43</c:v>
                </c:pt>
                <c:pt idx="80">
                  <c:v>43</c:v>
                </c:pt>
                <c:pt idx="81">
                  <c:v>43</c:v>
                </c:pt>
                <c:pt idx="82">
                  <c:v>44</c:v>
                </c:pt>
                <c:pt idx="83">
                  <c:v>44</c:v>
                </c:pt>
                <c:pt idx="84">
                  <c:v>44</c:v>
                </c:pt>
                <c:pt idx="85">
                  <c:v>44</c:v>
                </c:pt>
                <c:pt idx="86">
                  <c:v>44</c:v>
                </c:pt>
                <c:pt idx="87">
                  <c:v>44</c:v>
                </c:pt>
                <c:pt idx="88">
                  <c:v>44</c:v>
                </c:pt>
                <c:pt idx="89">
                  <c:v>44</c:v>
                </c:pt>
                <c:pt idx="90">
                  <c:v>45</c:v>
                </c:pt>
                <c:pt idx="91">
                  <c:v>45</c:v>
                </c:pt>
                <c:pt idx="92">
                  <c:v>45</c:v>
                </c:pt>
                <c:pt idx="93">
                  <c:v>45</c:v>
                </c:pt>
                <c:pt idx="94">
                  <c:v>45</c:v>
                </c:pt>
                <c:pt idx="95">
                  <c:v>45</c:v>
                </c:pt>
                <c:pt idx="96">
                  <c:v>45</c:v>
                </c:pt>
                <c:pt idx="97">
                  <c:v>45</c:v>
                </c:pt>
                <c:pt idx="98">
                  <c:v>45</c:v>
                </c:pt>
                <c:pt idx="99">
                  <c:v>45</c:v>
                </c:pt>
                <c:pt idx="100">
                  <c:v>47</c:v>
                </c:pt>
                <c:pt idx="101">
                  <c:v>47</c:v>
                </c:pt>
                <c:pt idx="102">
                  <c:v>47</c:v>
                </c:pt>
                <c:pt idx="103">
                  <c:v>47</c:v>
                </c:pt>
                <c:pt idx="104">
                  <c:v>47</c:v>
                </c:pt>
                <c:pt idx="105">
                  <c:v>47</c:v>
                </c:pt>
                <c:pt idx="106">
                  <c:v>47</c:v>
                </c:pt>
                <c:pt idx="107">
                  <c:v>48</c:v>
                </c:pt>
                <c:pt idx="108">
                  <c:v>48</c:v>
                </c:pt>
                <c:pt idx="109">
                  <c:v>48</c:v>
                </c:pt>
                <c:pt idx="110">
                  <c:v>48</c:v>
                </c:pt>
                <c:pt idx="111">
                  <c:v>48</c:v>
                </c:pt>
                <c:pt idx="112">
                  <c:v>48</c:v>
                </c:pt>
                <c:pt idx="113">
                  <c:v>49</c:v>
                </c:pt>
                <c:pt idx="114">
                  <c:v>49</c:v>
                </c:pt>
                <c:pt idx="115">
                  <c:v>49</c:v>
                </c:pt>
                <c:pt idx="116">
                  <c:v>49</c:v>
                </c:pt>
                <c:pt idx="117">
                  <c:v>49</c:v>
                </c:pt>
                <c:pt idx="118">
                  <c:v>49</c:v>
                </c:pt>
                <c:pt idx="119">
                  <c:v>49</c:v>
                </c:pt>
                <c:pt idx="120">
                  <c:v>49</c:v>
                </c:pt>
                <c:pt idx="121">
                  <c:v>49</c:v>
                </c:pt>
                <c:pt idx="122">
                  <c:v>49</c:v>
                </c:pt>
                <c:pt idx="123">
                  <c:v>49</c:v>
                </c:pt>
                <c:pt idx="124">
                  <c:v>49</c:v>
                </c:pt>
                <c:pt idx="125">
                  <c:v>49</c:v>
                </c:pt>
                <c:pt idx="126">
                  <c:v>50</c:v>
                </c:pt>
                <c:pt idx="127">
                  <c:v>50</c:v>
                </c:pt>
                <c:pt idx="128">
                  <c:v>50</c:v>
                </c:pt>
                <c:pt idx="129">
                  <c:v>50</c:v>
                </c:pt>
                <c:pt idx="130">
                  <c:v>50</c:v>
                </c:pt>
                <c:pt idx="131">
                  <c:v>50</c:v>
                </c:pt>
                <c:pt idx="132">
                  <c:v>50</c:v>
                </c:pt>
                <c:pt idx="133">
                  <c:v>50</c:v>
                </c:pt>
                <c:pt idx="134">
                  <c:v>51</c:v>
                </c:pt>
                <c:pt idx="135">
                  <c:v>51</c:v>
                </c:pt>
                <c:pt idx="136">
                  <c:v>51</c:v>
                </c:pt>
                <c:pt idx="137">
                  <c:v>51</c:v>
                </c:pt>
                <c:pt idx="138">
                  <c:v>51</c:v>
                </c:pt>
                <c:pt idx="139">
                  <c:v>51</c:v>
                </c:pt>
                <c:pt idx="140">
                  <c:v>51</c:v>
                </c:pt>
                <c:pt idx="141">
                  <c:v>51</c:v>
                </c:pt>
                <c:pt idx="142">
                  <c:v>51</c:v>
                </c:pt>
                <c:pt idx="143">
                  <c:v>52</c:v>
                </c:pt>
                <c:pt idx="144">
                  <c:v>52</c:v>
                </c:pt>
                <c:pt idx="145">
                  <c:v>52</c:v>
                </c:pt>
                <c:pt idx="146">
                  <c:v>52</c:v>
                </c:pt>
                <c:pt idx="147">
                  <c:v>52</c:v>
                </c:pt>
                <c:pt idx="148">
                  <c:v>52</c:v>
                </c:pt>
                <c:pt idx="149">
                  <c:v>52</c:v>
                </c:pt>
                <c:pt idx="150">
                  <c:v>52</c:v>
                </c:pt>
                <c:pt idx="151">
                  <c:v>52</c:v>
                </c:pt>
                <c:pt idx="152">
                  <c:v>52</c:v>
                </c:pt>
                <c:pt idx="153">
                  <c:v>52</c:v>
                </c:pt>
                <c:pt idx="154">
                  <c:v>53</c:v>
                </c:pt>
                <c:pt idx="155">
                  <c:v>53</c:v>
                </c:pt>
                <c:pt idx="156">
                  <c:v>53</c:v>
                </c:pt>
                <c:pt idx="157">
                  <c:v>53</c:v>
                </c:pt>
                <c:pt idx="158">
                  <c:v>53</c:v>
                </c:pt>
                <c:pt idx="159">
                  <c:v>53</c:v>
                </c:pt>
                <c:pt idx="160">
                  <c:v>53</c:v>
                </c:pt>
                <c:pt idx="161">
                  <c:v>53</c:v>
                </c:pt>
                <c:pt idx="162">
                  <c:v>53</c:v>
                </c:pt>
                <c:pt idx="163">
                  <c:v>53</c:v>
                </c:pt>
                <c:pt idx="164">
                  <c:v>53</c:v>
                </c:pt>
                <c:pt idx="165">
                  <c:v>53</c:v>
                </c:pt>
                <c:pt idx="166">
                  <c:v>54</c:v>
                </c:pt>
                <c:pt idx="167">
                  <c:v>54</c:v>
                </c:pt>
                <c:pt idx="168">
                  <c:v>54</c:v>
                </c:pt>
                <c:pt idx="169">
                  <c:v>54</c:v>
                </c:pt>
                <c:pt idx="170">
                  <c:v>54</c:v>
                </c:pt>
                <c:pt idx="171">
                  <c:v>54</c:v>
                </c:pt>
                <c:pt idx="172">
                  <c:v>54</c:v>
                </c:pt>
                <c:pt idx="173">
                  <c:v>54</c:v>
                </c:pt>
                <c:pt idx="174">
                  <c:v>54</c:v>
                </c:pt>
                <c:pt idx="175">
                  <c:v>54</c:v>
                </c:pt>
                <c:pt idx="176">
                  <c:v>55</c:v>
                </c:pt>
                <c:pt idx="177">
                  <c:v>55</c:v>
                </c:pt>
                <c:pt idx="178">
                  <c:v>55</c:v>
                </c:pt>
                <c:pt idx="179">
                  <c:v>55</c:v>
                </c:pt>
                <c:pt idx="180">
                  <c:v>55</c:v>
                </c:pt>
                <c:pt idx="181">
                  <c:v>55</c:v>
                </c:pt>
                <c:pt idx="182">
                  <c:v>55</c:v>
                </c:pt>
                <c:pt idx="183">
                  <c:v>55</c:v>
                </c:pt>
                <c:pt idx="184">
                  <c:v>55</c:v>
                </c:pt>
                <c:pt idx="185">
                  <c:v>55</c:v>
                </c:pt>
                <c:pt idx="186">
                  <c:v>55</c:v>
                </c:pt>
                <c:pt idx="187">
                  <c:v>55</c:v>
                </c:pt>
                <c:pt idx="188">
                  <c:v>56</c:v>
                </c:pt>
                <c:pt idx="189">
                  <c:v>56</c:v>
                </c:pt>
                <c:pt idx="190">
                  <c:v>56</c:v>
                </c:pt>
                <c:pt idx="191">
                  <c:v>56</c:v>
                </c:pt>
                <c:pt idx="192">
                  <c:v>56</c:v>
                </c:pt>
                <c:pt idx="193">
                  <c:v>56</c:v>
                </c:pt>
                <c:pt idx="194">
                  <c:v>57</c:v>
                </c:pt>
                <c:pt idx="195">
                  <c:v>57</c:v>
                </c:pt>
                <c:pt idx="196">
                  <c:v>57</c:v>
                </c:pt>
                <c:pt idx="197">
                  <c:v>57</c:v>
                </c:pt>
                <c:pt idx="198">
                  <c:v>57</c:v>
                </c:pt>
                <c:pt idx="199">
                  <c:v>57</c:v>
                </c:pt>
                <c:pt idx="200">
                  <c:v>57</c:v>
                </c:pt>
                <c:pt idx="201">
                  <c:v>58</c:v>
                </c:pt>
                <c:pt idx="202">
                  <c:v>58</c:v>
                </c:pt>
                <c:pt idx="203">
                  <c:v>58</c:v>
                </c:pt>
                <c:pt idx="204">
                  <c:v>58</c:v>
                </c:pt>
                <c:pt idx="205">
                  <c:v>59</c:v>
                </c:pt>
                <c:pt idx="206">
                  <c:v>59</c:v>
                </c:pt>
                <c:pt idx="207">
                  <c:v>59</c:v>
                </c:pt>
                <c:pt idx="208">
                  <c:v>59</c:v>
                </c:pt>
                <c:pt idx="209">
                  <c:v>59</c:v>
                </c:pt>
                <c:pt idx="210">
                  <c:v>59</c:v>
                </c:pt>
                <c:pt idx="211">
                  <c:v>59</c:v>
                </c:pt>
                <c:pt idx="212">
                  <c:v>59</c:v>
                </c:pt>
                <c:pt idx="213">
                  <c:v>59</c:v>
                </c:pt>
                <c:pt idx="214">
                  <c:v>59</c:v>
                </c:pt>
                <c:pt idx="215">
                  <c:v>59</c:v>
                </c:pt>
                <c:pt idx="216">
                  <c:v>59</c:v>
                </c:pt>
                <c:pt idx="217">
                  <c:v>59</c:v>
                </c:pt>
                <c:pt idx="218">
                  <c:v>59</c:v>
                </c:pt>
                <c:pt idx="219">
                  <c:v>60</c:v>
                </c:pt>
                <c:pt idx="220">
                  <c:v>60</c:v>
                </c:pt>
                <c:pt idx="221">
                  <c:v>60</c:v>
                </c:pt>
                <c:pt idx="222">
                  <c:v>60</c:v>
                </c:pt>
                <c:pt idx="223">
                  <c:v>60</c:v>
                </c:pt>
                <c:pt idx="224">
                  <c:v>60</c:v>
                </c:pt>
                <c:pt idx="225">
                  <c:v>61</c:v>
                </c:pt>
                <c:pt idx="226">
                  <c:v>61</c:v>
                </c:pt>
                <c:pt idx="227">
                  <c:v>61</c:v>
                </c:pt>
                <c:pt idx="228">
                  <c:v>61</c:v>
                </c:pt>
                <c:pt idx="229">
                  <c:v>61</c:v>
                </c:pt>
                <c:pt idx="230">
                  <c:v>61</c:v>
                </c:pt>
                <c:pt idx="231">
                  <c:v>61</c:v>
                </c:pt>
                <c:pt idx="232">
                  <c:v>61</c:v>
                </c:pt>
                <c:pt idx="233">
                  <c:v>62</c:v>
                </c:pt>
                <c:pt idx="234">
                  <c:v>62</c:v>
                </c:pt>
                <c:pt idx="235">
                  <c:v>62</c:v>
                </c:pt>
                <c:pt idx="236">
                  <c:v>62</c:v>
                </c:pt>
                <c:pt idx="237">
                  <c:v>63</c:v>
                </c:pt>
                <c:pt idx="238">
                  <c:v>63</c:v>
                </c:pt>
                <c:pt idx="239">
                  <c:v>63</c:v>
                </c:pt>
                <c:pt idx="240">
                  <c:v>63</c:v>
                </c:pt>
                <c:pt idx="241">
                  <c:v>63</c:v>
                </c:pt>
                <c:pt idx="242">
                  <c:v>63</c:v>
                </c:pt>
                <c:pt idx="243">
                  <c:v>63</c:v>
                </c:pt>
                <c:pt idx="244">
                  <c:v>63</c:v>
                </c:pt>
                <c:pt idx="245">
                  <c:v>63</c:v>
                </c:pt>
                <c:pt idx="246">
                  <c:v>64</c:v>
                </c:pt>
                <c:pt idx="247">
                  <c:v>64</c:v>
                </c:pt>
                <c:pt idx="248">
                  <c:v>64</c:v>
                </c:pt>
                <c:pt idx="249">
                  <c:v>65</c:v>
                </c:pt>
                <c:pt idx="250">
                  <c:v>65</c:v>
                </c:pt>
                <c:pt idx="251">
                  <c:v>65</c:v>
                </c:pt>
                <c:pt idx="252">
                  <c:v>65</c:v>
                </c:pt>
                <c:pt idx="253">
                  <c:v>65</c:v>
                </c:pt>
                <c:pt idx="254">
                  <c:v>65</c:v>
                </c:pt>
                <c:pt idx="255">
                  <c:v>65</c:v>
                </c:pt>
                <c:pt idx="256">
                  <c:v>65</c:v>
                </c:pt>
                <c:pt idx="257">
                  <c:v>65</c:v>
                </c:pt>
                <c:pt idx="258">
                  <c:v>65</c:v>
                </c:pt>
                <c:pt idx="259">
                  <c:v>65</c:v>
                </c:pt>
                <c:pt idx="260">
                  <c:v>65</c:v>
                </c:pt>
                <c:pt idx="261">
                  <c:v>66</c:v>
                </c:pt>
                <c:pt idx="262">
                  <c:v>66</c:v>
                </c:pt>
                <c:pt idx="263">
                  <c:v>66</c:v>
                </c:pt>
                <c:pt idx="264">
                  <c:v>67</c:v>
                </c:pt>
                <c:pt idx="265">
                  <c:v>67</c:v>
                </c:pt>
                <c:pt idx="266">
                  <c:v>67</c:v>
                </c:pt>
                <c:pt idx="267">
                  <c:v>67</c:v>
                </c:pt>
                <c:pt idx="268">
                  <c:v>67</c:v>
                </c:pt>
                <c:pt idx="269">
                  <c:v>67</c:v>
                </c:pt>
                <c:pt idx="270">
                  <c:v>67</c:v>
                </c:pt>
                <c:pt idx="271">
                  <c:v>68</c:v>
                </c:pt>
                <c:pt idx="272">
                  <c:v>71</c:v>
                </c:pt>
                <c:pt idx="273">
                  <c:v>12</c:v>
                </c:pt>
                <c:pt idx="274">
                  <c:v>28</c:v>
                </c:pt>
                <c:pt idx="275">
                  <c:v>31</c:v>
                </c:pt>
                <c:pt idx="276">
                  <c:v>32</c:v>
                </c:pt>
                <c:pt idx="277">
                  <c:v>35</c:v>
                </c:pt>
                <c:pt idx="278">
                  <c:v>43</c:v>
                </c:pt>
                <c:pt idx="279">
                  <c:v>43</c:v>
                </c:pt>
                <c:pt idx="280">
                  <c:v>50</c:v>
                </c:pt>
                <c:pt idx="281">
                  <c:v>51</c:v>
                </c:pt>
                <c:pt idx="282">
                  <c:v>53</c:v>
                </c:pt>
                <c:pt idx="283">
                  <c:v>54</c:v>
                </c:pt>
                <c:pt idx="284">
                  <c:v>55</c:v>
                </c:pt>
                <c:pt idx="285">
                  <c:v>57</c:v>
                </c:pt>
                <c:pt idx="286">
                  <c:v>58</c:v>
                </c:pt>
                <c:pt idx="287">
                  <c:v>58</c:v>
                </c:pt>
                <c:pt idx="288">
                  <c:v>58</c:v>
                </c:pt>
                <c:pt idx="289">
                  <c:v>59</c:v>
                </c:pt>
                <c:pt idx="290">
                  <c:v>59</c:v>
                </c:pt>
                <c:pt idx="291">
                  <c:v>60</c:v>
                </c:pt>
                <c:pt idx="292">
                  <c:v>60</c:v>
                </c:pt>
                <c:pt idx="293">
                  <c:v>60</c:v>
                </c:pt>
                <c:pt idx="294">
                  <c:v>60</c:v>
                </c:pt>
                <c:pt idx="295">
                  <c:v>60</c:v>
                </c:pt>
                <c:pt idx="296">
                  <c:v>60</c:v>
                </c:pt>
                <c:pt idx="297">
                  <c:v>60</c:v>
                </c:pt>
                <c:pt idx="298">
                  <c:v>61</c:v>
                </c:pt>
                <c:pt idx="299">
                  <c:v>61</c:v>
                </c:pt>
                <c:pt idx="300">
                  <c:v>61</c:v>
                </c:pt>
                <c:pt idx="301">
                  <c:v>61</c:v>
                </c:pt>
                <c:pt idx="302">
                  <c:v>61</c:v>
                </c:pt>
                <c:pt idx="303">
                  <c:v>61</c:v>
                </c:pt>
                <c:pt idx="304">
                  <c:v>62</c:v>
                </c:pt>
                <c:pt idx="305">
                  <c:v>62</c:v>
                </c:pt>
                <c:pt idx="306">
                  <c:v>62</c:v>
                </c:pt>
                <c:pt idx="307">
                  <c:v>62</c:v>
                </c:pt>
                <c:pt idx="308">
                  <c:v>62</c:v>
                </c:pt>
                <c:pt idx="309">
                  <c:v>62</c:v>
                </c:pt>
                <c:pt idx="310">
                  <c:v>63</c:v>
                </c:pt>
                <c:pt idx="311">
                  <c:v>63</c:v>
                </c:pt>
                <c:pt idx="312">
                  <c:v>63</c:v>
                </c:pt>
                <c:pt idx="313">
                  <c:v>63</c:v>
                </c:pt>
                <c:pt idx="314">
                  <c:v>63</c:v>
                </c:pt>
                <c:pt idx="315">
                  <c:v>63</c:v>
                </c:pt>
                <c:pt idx="316">
                  <c:v>63</c:v>
                </c:pt>
                <c:pt idx="317">
                  <c:v>63</c:v>
                </c:pt>
                <c:pt idx="318">
                  <c:v>63</c:v>
                </c:pt>
                <c:pt idx="319">
                  <c:v>63</c:v>
                </c:pt>
                <c:pt idx="320">
                  <c:v>63</c:v>
                </c:pt>
                <c:pt idx="321">
                  <c:v>63</c:v>
                </c:pt>
                <c:pt idx="322">
                  <c:v>63</c:v>
                </c:pt>
                <c:pt idx="323">
                  <c:v>63</c:v>
                </c:pt>
                <c:pt idx="324">
                  <c:v>63</c:v>
                </c:pt>
                <c:pt idx="325">
                  <c:v>63</c:v>
                </c:pt>
                <c:pt idx="326">
                  <c:v>63</c:v>
                </c:pt>
                <c:pt idx="327">
                  <c:v>64</c:v>
                </c:pt>
                <c:pt idx="328">
                  <c:v>64</c:v>
                </c:pt>
                <c:pt idx="329">
                  <c:v>64</c:v>
                </c:pt>
                <c:pt idx="330">
                  <c:v>64</c:v>
                </c:pt>
                <c:pt idx="331">
                  <c:v>64</c:v>
                </c:pt>
                <c:pt idx="332">
                  <c:v>65</c:v>
                </c:pt>
                <c:pt idx="333">
                  <c:v>65</c:v>
                </c:pt>
                <c:pt idx="334">
                  <c:v>65</c:v>
                </c:pt>
                <c:pt idx="335">
                  <c:v>65</c:v>
                </c:pt>
                <c:pt idx="336">
                  <c:v>65</c:v>
                </c:pt>
                <c:pt idx="337">
                  <c:v>65</c:v>
                </c:pt>
                <c:pt idx="338">
                  <c:v>65</c:v>
                </c:pt>
                <c:pt idx="339">
                  <c:v>65</c:v>
                </c:pt>
                <c:pt idx="340">
                  <c:v>65</c:v>
                </c:pt>
                <c:pt idx="341">
                  <c:v>65</c:v>
                </c:pt>
                <c:pt idx="342">
                  <c:v>65</c:v>
                </c:pt>
                <c:pt idx="343">
                  <c:v>65</c:v>
                </c:pt>
                <c:pt idx="344">
                  <c:v>65</c:v>
                </c:pt>
                <c:pt idx="345">
                  <c:v>65</c:v>
                </c:pt>
                <c:pt idx="346">
                  <c:v>65</c:v>
                </c:pt>
                <c:pt idx="347">
                  <c:v>65</c:v>
                </c:pt>
                <c:pt idx="348">
                  <c:v>65</c:v>
                </c:pt>
                <c:pt idx="349">
                  <c:v>65</c:v>
                </c:pt>
                <c:pt idx="350">
                  <c:v>65</c:v>
                </c:pt>
                <c:pt idx="351">
                  <c:v>65</c:v>
                </c:pt>
                <c:pt idx="352">
                  <c:v>65</c:v>
                </c:pt>
                <c:pt idx="353">
                  <c:v>66</c:v>
                </c:pt>
                <c:pt idx="354">
                  <c:v>66</c:v>
                </c:pt>
                <c:pt idx="355">
                  <c:v>66</c:v>
                </c:pt>
                <c:pt idx="356">
                  <c:v>66</c:v>
                </c:pt>
                <c:pt idx="357">
                  <c:v>66</c:v>
                </c:pt>
                <c:pt idx="358">
                  <c:v>66</c:v>
                </c:pt>
                <c:pt idx="359">
                  <c:v>66</c:v>
                </c:pt>
                <c:pt idx="360">
                  <c:v>66</c:v>
                </c:pt>
                <c:pt idx="361">
                  <c:v>66</c:v>
                </c:pt>
                <c:pt idx="362">
                  <c:v>66</c:v>
                </c:pt>
                <c:pt idx="363">
                  <c:v>66</c:v>
                </c:pt>
                <c:pt idx="364">
                  <c:v>66</c:v>
                </c:pt>
                <c:pt idx="365">
                  <c:v>66</c:v>
                </c:pt>
                <c:pt idx="366">
                  <c:v>67</c:v>
                </c:pt>
                <c:pt idx="367">
                  <c:v>67</c:v>
                </c:pt>
                <c:pt idx="368">
                  <c:v>67</c:v>
                </c:pt>
                <c:pt idx="369">
                  <c:v>67</c:v>
                </c:pt>
                <c:pt idx="370">
                  <c:v>67</c:v>
                </c:pt>
                <c:pt idx="371">
                  <c:v>67</c:v>
                </c:pt>
                <c:pt idx="372">
                  <c:v>67</c:v>
                </c:pt>
                <c:pt idx="373">
                  <c:v>67</c:v>
                </c:pt>
                <c:pt idx="374">
                  <c:v>67</c:v>
                </c:pt>
                <c:pt idx="375">
                  <c:v>67</c:v>
                </c:pt>
                <c:pt idx="376">
                  <c:v>67</c:v>
                </c:pt>
                <c:pt idx="377">
                  <c:v>67</c:v>
                </c:pt>
                <c:pt idx="378">
                  <c:v>67</c:v>
                </c:pt>
                <c:pt idx="379">
                  <c:v>67</c:v>
                </c:pt>
                <c:pt idx="380">
                  <c:v>67</c:v>
                </c:pt>
                <c:pt idx="381">
                  <c:v>67</c:v>
                </c:pt>
                <c:pt idx="382">
                  <c:v>67</c:v>
                </c:pt>
                <c:pt idx="383">
                  <c:v>67</c:v>
                </c:pt>
                <c:pt idx="384">
                  <c:v>67</c:v>
                </c:pt>
                <c:pt idx="385">
                  <c:v>68</c:v>
                </c:pt>
                <c:pt idx="386">
                  <c:v>68</c:v>
                </c:pt>
                <c:pt idx="387">
                  <c:v>68</c:v>
                </c:pt>
                <c:pt idx="388">
                  <c:v>68</c:v>
                </c:pt>
                <c:pt idx="389">
                  <c:v>68</c:v>
                </c:pt>
                <c:pt idx="390">
                  <c:v>68</c:v>
                </c:pt>
                <c:pt idx="391">
                  <c:v>68</c:v>
                </c:pt>
                <c:pt idx="392">
                  <c:v>68</c:v>
                </c:pt>
                <c:pt idx="393">
                  <c:v>68</c:v>
                </c:pt>
                <c:pt idx="394">
                  <c:v>68</c:v>
                </c:pt>
                <c:pt idx="395">
                  <c:v>69</c:v>
                </c:pt>
                <c:pt idx="396">
                  <c:v>69</c:v>
                </c:pt>
                <c:pt idx="397">
                  <c:v>69</c:v>
                </c:pt>
                <c:pt idx="398">
                  <c:v>69</c:v>
                </c:pt>
                <c:pt idx="399">
                  <c:v>69</c:v>
                </c:pt>
                <c:pt idx="400">
                  <c:v>69</c:v>
                </c:pt>
                <c:pt idx="401">
                  <c:v>69</c:v>
                </c:pt>
                <c:pt idx="402">
                  <c:v>69</c:v>
                </c:pt>
                <c:pt idx="403">
                  <c:v>69</c:v>
                </c:pt>
                <c:pt idx="404">
                  <c:v>69</c:v>
                </c:pt>
                <c:pt idx="405">
                  <c:v>69</c:v>
                </c:pt>
                <c:pt idx="406">
                  <c:v>69</c:v>
                </c:pt>
                <c:pt idx="407">
                  <c:v>69</c:v>
                </c:pt>
                <c:pt idx="408">
                  <c:v>70</c:v>
                </c:pt>
                <c:pt idx="409">
                  <c:v>70</c:v>
                </c:pt>
                <c:pt idx="410">
                  <c:v>70</c:v>
                </c:pt>
                <c:pt idx="411">
                  <c:v>70</c:v>
                </c:pt>
                <c:pt idx="412">
                  <c:v>70</c:v>
                </c:pt>
                <c:pt idx="413">
                  <c:v>70</c:v>
                </c:pt>
                <c:pt idx="414">
                  <c:v>70</c:v>
                </c:pt>
                <c:pt idx="415">
                  <c:v>70</c:v>
                </c:pt>
                <c:pt idx="416">
                  <c:v>70</c:v>
                </c:pt>
                <c:pt idx="417">
                  <c:v>70</c:v>
                </c:pt>
                <c:pt idx="418">
                  <c:v>70</c:v>
                </c:pt>
                <c:pt idx="419">
                  <c:v>70</c:v>
                </c:pt>
                <c:pt idx="420">
                  <c:v>70</c:v>
                </c:pt>
                <c:pt idx="421">
                  <c:v>70</c:v>
                </c:pt>
                <c:pt idx="422">
                  <c:v>71</c:v>
                </c:pt>
                <c:pt idx="423">
                  <c:v>71</c:v>
                </c:pt>
                <c:pt idx="424">
                  <c:v>71</c:v>
                </c:pt>
                <c:pt idx="425">
                  <c:v>71</c:v>
                </c:pt>
                <c:pt idx="426">
                  <c:v>71</c:v>
                </c:pt>
                <c:pt idx="427">
                  <c:v>71</c:v>
                </c:pt>
                <c:pt idx="428">
                  <c:v>71</c:v>
                </c:pt>
                <c:pt idx="429">
                  <c:v>71</c:v>
                </c:pt>
                <c:pt idx="430">
                  <c:v>71</c:v>
                </c:pt>
                <c:pt idx="431">
                  <c:v>71</c:v>
                </c:pt>
                <c:pt idx="432">
                  <c:v>71</c:v>
                </c:pt>
                <c:pt idx="433">
                  <c:v>71</c:v>
                </c:pt>
                <c:pt idx="434">
                  <c:v>73</c:v>
                </c:pt>
                <c:pt idx="435">
                  <c:v>73</c:v>
                </c:pt>
                <c:pt idx="436">
                  <c:v>74</c:v>
                </c:pt>
                <c:pt idx="437">
                  <c:v>74</c:v>
                </c:pt>
                <c:pt idx="438">
                  <c:v>75</c:v>
                </c:pt>
                <c:pt idx="439">
                  <c:v>75</c:v>
                </c:pt>
                <c:pt idx="440">
                  <c:v>75</c:v>
                </c:pt>
                <c:pt idx="441">
                  <c:v>76</c:v>
                </c:pt>
                <c:pt idx="442">
                  <c:v>77</c:v>
                </c:pt>
                <c:pt idx="443">
                  <c:v>78</c:v>
                </c:pt>
                <c:pt idx="444">
                  <c:v>79</c:v>
                </c:pt>
                <c:pt idx="445">
                  <c:v>82</c:v>
                </c:pt>
                <c:pt idx="446">
                  <c:v>38.699999999999989</c:v>
                </c:pt>
                <c:pt idx="447">
                  <c:v>43</c:v>
                </c:pt>
                <c:pt idx="448">
                  <c:v>38</c:v>
                </c:pt>
                <c:pt idx="449">
                  <c:v>39</c:v>
                </c:pt>
                <c:pt idx="450">
                  <c:v>30.75</c:v>
                </c:pt>
                <c:pt idx="451">
                  <c:v>32</c:v>
                </c:pt>
                <c:pt idx="452">
                  <c:v>40.5</c:v>
                </c:pt>
                <c:pt idx="453">
                  <c:v>36</c:v>
                </c:pt>
                <c:pt idx="454">
                  <c:v>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7E3-4300-B881-4B8704CE1E4F}"/>
            </c:ext>
          </c:extLst>
        </c:ser>
        <c:ser>
          <c:idx val="1"/>
          <c:order val="1"/>
          <c:tx>
            <c:v>top SW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4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'Table S5. SE Catalina lin'!$R$49:$R$93</c:f>
              <c:numCache>
                <c:formatCode>#,##0</c:formatCode>
                <c:ptCount val="45"/>
                <c:pt idx="0">
                  <c:v>715.25615321010355</c:v>
                </c:pt>
                <c:pt idx="1">
                  <c:v>853.38461630920801</c:v>
                </c:pt>
                <c:pt idx="2">
                  <c:v>859.05653363313877</c:v>
                </c:pt>
                <c:pt idx="3">
                  <c:v>877.95697150991509</c:v>
                </c:pt>
                <c:pt idx="4">
                  <c:v>917.68075289750595</c:v>
                </c:pt>
                <c:pt idx="5">
                  <c:v>954.32456134189556</c:v>
                </c:pt>
                <c:pt idx="6">
                  <c:v>1035.2431862056778</c:v>
                </c:pt>
                <c:pt idx="7">
                  <c:v>1048.8863936303244</c:v>
                </c:pt>
                <c:pt idx="8">
                  <c:v>1096.8284632984805</c:v>
                </c:pt>
                <c:pt idx="9">
                  <c:v>1104.3283152828003</c:v>
                </c:pt>
                <c:pt idx="10">
                  <c:v>1163.4336179417287</c:v>
                </c:pt>
                <c:pt idx="11">
                  <c:v>1180.0352700353696</c:v>
                </c:pt>
                <c:pt idx="12">
                  <c:v>1184.6272908768997</c:v>
                </c:pt>
                <c:pt idx="13">
                  <c:v>1196.6951493765937</c:v>
                </c:pt>
                <c:pt idx="14">
                  <c:v>1207.1960962955654</c:v>
                </c:pt>
                <c:pt idx="15">
                  <c:v>1252.5502396760617</c:v>
                </c:pt>
                <c:pt idx="16">
                  <c:v>1257.5901255990027</c:v>
                </c:pt>
                <c:pt idx="17">
                  <c:v>1276.4531791589786</c:v>
                </c:pt>
                <c:pt idx="18">
                  <c:v>1293.2799028533498</c:v>
                </c:pt>
                <c:pt idx="19">
                  <c:v>1333.2838727707019</c:v>
                </c:pt>
                <c:pt idx="20">
                  <c:v>1347.7217498422947</c:v>
                </c:pt>
                <c:pt idx="21">
                  <c:v>1351.2119846364474</c:v>
                </c:pt>
                <c:pt idx="22">
                  <c:v>1387.9447206137022</c:v>
                </c:pt>
                <c:pt idx="23">
                  <c:v>1402.8667494676326</c:v>
                </c:pt>
                <c:pt idx="24">
                  <c:v>1433.2322497561795</c:v>
                </c:pt>
                <c:pt idx="25">
                  <c:v>1479.9601688623181</c:v>
                </c:pt>
                <c:pt idx="26">
                  <c:v>1549.5248870072339</c:v>
                </c:pt>
                <c:pt idx="27">
                  <c:v>1774.6930839105476</c:v>
                </c:pt>
                <c:pt idx="28">
                  <c:v>1852.076111246598</c:v>
                </c:pt>
                <c:pt idx="29">
                  <c:v>1899.2182013577317</c:v>
                </c:pt>
                <c:pt idx="30">
                  <c:v>1990.1840792593532</c:v>
                </c:pt>
                <c:pt idx="31">
                  <c:v>2227.8149591240394</c:v>
                </c:pt>
                <c:pt idx="32">
                  <c:v>2342.069895688036</c:v>
                </c:pt>
                <c:pt idx="33">
                  <c:v>2601.0142909456404</c:v>
                </c:pt>
                <c:pt idx="34">
                  <c:v>2622.3920135454823</c:v>
                </c:pt>
                <c:pt idx="35">
                  <c:v>2623.6542823028399</c:v>
                </c:pt>
                <c:pt idx="36">
                  <c:v>2639.6190456655913</c:v>
                </c:pt>
                <c:pt idx="37">
                  <c:v>2691.5275911787139</c:v>
                </c:pt>
                <c:pt idx="38">
                  <c:v>2759.4668236383382</c:v>
                </c:pt>
                <c:pt idx="39">
                  <c:v>2975.9993493953161</c:v>
                </c:pt>
                <c:pt idx="40">
                  <c:v>3375.8253936614715</c:v>
                </c:pt>
                <c:pt idx="41">
                  <c:v>5136.0670584119162</c:v>
                </c:pt>
                <c:pt idx="42">
                  <c:v>5169.5468814434089</c:v>
                </c:pt>
                <c:pt idx="43">
                  <c:v>5240.5023832838542</c:v>
                </c:pt>
                <c:pt idx="44">
                  <c:v>5362.2969485076737</c:v>
                </c:pt>
              </c:numCache>
            </c:numRef>
          </c:xVal>
          <c:yVal>
            <c:numRef>
              <c:f>'Table S5. SE Catalina lin'!$L$49:$L$93</c:f>
              <c:numCache>
                <c:formatCode>General</c:formatCode>
                <c:ptCount val="45"/>
                <c:pt idx="0">
                  <c:v>60</c:v>
                </c:pt>
                <c:pt idx="1">
                  <c:v>65</c:v>
                </c:pt>
                <c:pt idx="2">
                  <c:v>61</c:v>
                </c:pt>
                <c:pt idx="3">
                  <c:v>60</c:v>
                </c:pt>
                <c:pt idx="4">
                  <c:v>59</c:v>
                </c:pt>
                <c:pt idx="5">
                  <c:v>65</c:v>
                </c:pt>
                <c:pt idx="6">
                  <c:v>64</c:v>
                </c:pt>
                <c:pt idx="7">
                  <c:v>59</c:v>
                </c:pt>
                <c:pt idx="8">
                  <c:v>59</c:v>
                </c:pt>
                <c:pt idx="9">
                  <c:v>50</c:v>
                </c:pt>
                <c:pt idx="10">
                  <c:v>63</c:v>
                </c:pt>
                <c:pt idx="11">
                  <c:v>51</c:v>
                </c:pt>
                <c:pt idx="12">
                  <c:v>59</c:v>
                </c:pt>
                <c:pt idx="13">
                  <c:v>51</c:v>
                </c:pt>
                <c:pt idx="14">
                  <c:v>65</c:v>
                </c:pt>
                <c:pt idx="15">
                  <c:v>55</c:v>
                </c:pt>
                <c:pt idx="16">
                  <c:v>57</c:v>
                </c:pt>
                <c:pt idx="17">
                  <c:v>58</c:v>
                </c:pt>
                <c:pt idx="18">
                  <c:v>59</c:v>
                </c:pt>
                <c:pt idx="19">
                  <c:v>63</c:v>
                </c:pt>
                <c:pt idx="20">
                  <c:v>55</c:v>
                </c:pt>
                <c:pt idx="21">
                  <c:v>55</c:v>
                </c:pt>
                <c:pt idx="22">
                  <c:v>52</c:v>
                </c:pt>
                <c:pt idx="23">
                  <c:v>54</c:v>
                </c:pt>
                <c:pt idx="24">
                  <c:v>49</c:v>
                </c:pt>
                <c:pt idx="25">
                  <c:v>45</c:v>
                </c:pt>
                <c:pt idx="26">
                  <c:v>46</c:v>
                </c:pt>
                <c:pt idx="27">
                  <c:v>40</c:v>
                </c:pt>
                <c:pt idx="28">
                  <c:v>48</c:v>
                </c:pt>
                <c:pt idx="29">
                  <c:v>39</c:v>
                </c:pt>
                <c:pt idx="30">
                  <c:v>48</c:v>
                </c:pt>
                <c:pt idx="31">
                  <c:v>41</c:v>
                </c:pt>
                <c:pt idx="32">
                  <c:v>36</c:v>
                </c:pt>
                <c:pt idx="33">
                  <c:v>47</c:v>
                </c:pt>
                <c:pt idx="34">
                  <c:v>40</c:v>
                </c:pt>
                <c:pt idx="35">
                  <c:v>39</c:v>
                </c:pt>
                <c:pt idx="36">
                  <c:v>51</c:v>
                </c:pt>
                <c:pt idx="38">
                  <c:v>44</c:v>
                </c:pt>
                <c:pt idx="39">
                  <c:v>35</c:v>
                </c:pt>
                <c:pt idx="40">
                  <c:v>37</c:v>
                </c:pt>
                <c:pt idx="41">
                  <c:v>43</c:v>
                </c:pt>
                <c:pt idx="42">
                  <c:v>40</c:v>
                </c:pt>
                <c:pt idx="43">
                  <c:v>44</c:v>
                </c:pt>
                <c:pt idx="44">
                  <c:v>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7E3-4300-B881-4B8704CE1E4F}"/>
            </c:ext>
          </c:extLst>
        </c:ser>
        <c:ser>
          <c:idx val="0"/>
          <c:order val="2"/>
          <c:tx>
            <c:v>top NE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'Table S5. SE Catalina lin'!$R$2:$R$48</c:f>
              <c:numCache>
                <c:formatCode>#,##0</c:formatCode>
                <c:ptCount val="47"/>
                <c:pt idx="0">
                  <c:v>-2190.7547976956284</c:v>
                </c:pt>
                <c:pt idx="1">
                  <c:v>-2187.0541070948102</c:v>
                </c:pt>
                <c:pt idx="2">
                  <c:v>-2123.435779490499</c:v>
                </c:pt>
                <c:pt idx="3">
                  <c:v>-1780.0762114953523</c:v>
                </c:pt>
                <c:pt idx="4">
                  <c:v>-1715.9803669553269</c:v>
                </c:pt>
                <c:pt idx="5">
                  <c:v>-1637.2775556354832</c:v>
                </c:pt>
                <c:pt idx="6">
                  <c:v>-1544.5962905696731</c:v>
                </c:pt>
                <c:pt idx="7">
                  <c:v>-1508.0142898209126</c:v>
                </c:pt>
                <c:pt idx="8">
                  <c:v>-1410.6509623440174</c:v>
                </c:pt>
                <c:pt idx="9">
                  <c:v>-1353.6471703671573</c:v>
                </c:pt>
                <c:pt idx="10">
                  <c:v>-1348.7981300398169</c:v>
                </c:pt>
                <c:pt idx="11">
                  <c:v>-1338.1339002164559</c:v>
                </c:pt>
                <c:pt idx="12">
                  <c:v>-1296.018665472769</c:v>
                </c:pt>
                <c:pt idx="13">
                  <c:v>-1266.9958903986646</c:v>
                </c:pt>
                <c:pt idx="14">
                  <c:v>-1239.03744572969</c:v>
                </c:pt>
                <c:pt idx="15">
                  <c:v>-999.04100231821758</c:v>
                </c:pt>
                <c:pt idx="16">
                  <c:v>-938.46091824910604</c:v>
                </c:pt>
                <c:pt idx="17">
                  <c:v>-907.96907864389755</c:v>
                </c:pt>
                <c:pt idx="18">
                  <c:v>-887.29783464430011</c:v>
                </c:pt>
                <c:pt idx="19">
                  <c:v>-848.86868490623033</c:v>
                </c:pt>
                <c:pt idx="20">
                  <c:v>-757.18722113302579</c:v>
                </c:pt>
                <c:pt idx="21">
                  <c:v>-735.10044106347482</c:v>
                </c:pt>
                <c:pt idx="22">
                  <c:v>-706.97451772641853</c:v>
                </c:pt>
                <c:pt idx="23">
                  <c:v>-681.13309972475577</c:v>
                </c:pt>
                <c:pt idx="24">
                  <c:v>-582.96040687714185</c:v>
                </c:pt>
                <c:pt idx="25">
                  <c:v>-521.65872050742564</c:v>
                </c:pt>
                <c:pt idx="26">
                  <c:v>-520.70653819293284</c:v>
                </c:pt>
                <c:pt idx="27">
                  <c:v>-433.97369233486734</c:v>
                </c:pt>
                <c:pt idx="28">
                  <c:v>-370.72788812141516</c:v>
                </c:pt>
                <c:pt idx="29">
                  <c:v>-358.15043836758559</c:v>
                </c:pt>
                <c:pt idx="30">
                  <c:v>-250.66147091347261</c:v>
                </c:pt>
                <c:pt idx="31">
                  <c:v>-240.76103303670607</c:v>
                </c:pt>
                <c:pt idx="32">
                  <c:v>-233.90826065827775</c:v>
                </c:pt>
                <c:pt idx="33">
                  <c:v>-75.542670242090708</c:v>
                </c:pt>
                <c:pt idx="34">
                  <c:v>17.90882930468365</c:v>
                </c:pt>
                <c:pt idx="35">
                  <c:v>40.485915021111623</c:v>
                </c:pt>
                <c:pt idx="36">
                  <c:v>252.69047068919053</c:v>
                </c:pt>
                <c:pt idx="37">
                  <c:v>285.77444864226368</c:v>
                </c:pt>
                <c:pt idx="38">
                  <c:v>328.30107570087785</c:v>
                </c:pt>
                <c:pt idx="39">
                  <c:v>343.22166288179324</c:v>
                </c:pt>
                <c:pt idx="40">
                  <c:v>358.46376259476961</c:v>
                </c:pt>
                <c:pt idx="41">
                  <c:v>377.12816021932622</c:v>
                </c:pt>
                <c:pt idx="42">
                  <c:v>428.69738577426301</c:v>
                </c:pt>
                <c:pt idx="43">
                  <c:v>495.10808737599746</c:v>
                </c:pt>
                <c:pt idx="44">
                  <c:v>569.1026374797957</c:v>
                </c:pt>
                <c:pt idx="45">
                  <c:v>632.62097875873769</c:v>
                </c:pt>
                <c:pt idx="46">
                  <c:v>692.00932557161514</c:v>
                </c:pt>
              </c:numCache>
            </c:numRef>
          </c:xVal>
          <c:yVal>
            <c:numRef>
              <c:f>'Table S5. SE Catalina lin'!$L$2:$L$48</c:f>
              <c:numCache>
                <c:formatCode>General</c:formatCode>
                <c:ptCount val="47"/>
                <c:pt idx="0">
                  <c:v>67</c:v>
                </c:pt>
                <c:pt idx="1">
                  <c:v>70</c:v>
                </c:pt>
                <c:pt idx="2">
                  <c:v>64</c:v>
                </c:pt>
                <c:pt idx="3">
                  <c:v>63</c:v>
                </c:pt>
                <c:pt idx="4">
                  <c:v>66</c:v>
                </c:pt>
                <c:pt idx="5">
                  <c:v>57</c:v>
                </c:pt>
                <c:pt idx="6">
                  <c:v>63</c:v>
                </c:pt>
                <c:pt idx="7">
                  <c:v>60</c:v>
                </c:pt>
                <c:pt idx="8">
                  <c:v>63</c:v>
                </c:pt>
                <c:pt idx="9">
                  <c:v>65</c:v>
                </c:pt>
                <c:pt idx="10">
                  <c:v>63</c:v>
                </c:pt>
                <c:pt idx="11">
                  <c:v>64</c:v>
                </c:pt>
                <c:pt idx="12">
                  <c:v>67</c:v>
                </c:pt>
                <c:pt idx="13">
                  <c:v>62</c:v>
                </c:pt>
                <c:pt idx="14">
                  <c:v>65</c:v>
                </c:pt>
                <c:pt idx="15">
                  <c:v>65</c:v>
                </c:pt>
                <c:pt idx="16">
                  <c:v>70</c:v>
                </c:pt>
                <c:pt idx="17">
                  <c:v>57</c:v>
                </c:pt>
                <c:pt idx="18">
                  <c:v>71</c:v>
                </c:pt>
                <c:pt idx="19">
                  <c:v>66</c:v>
                </c:pt>
                <c:pt idx="20">
                  <c:v>66</c:v>
                </c:pt>
                <c:pt idx="21">
                  <c:v>66</c:v>
                </c:pt>
                <c:pt idx="22">
                  <c:v>60</c:v>
                </c:pt>
                <c:pt idx="23">
                  <c:v>72</c:v>
                </c:pt>
                <c:pt idx="24">
                  <c:v>65</c:v>
                </c:pt>
                <c:pt idx="25">
                  <c:v>66</c:v>
                </c:pt>
                <c:pt idx="26">
                  <c:v>66</c:v>
                </c:pt>
                <c:pt idx="27">
                  <c:v>68</c:v>
                </c:pt>
                <c:pt idx="28">
                  <c:v>68</c:v>
                </c:pt>
                <c:pt idx="29">
                  <c:v>72</c:v>
                </c:pt>
                <c:pt idx="30">
                  <c:v>63</c:v>
                </c:pt>
                <c:pt idx="31">
                  <c:v>59</c:v>
                </c:pt>
                <c:pt idx="32">
                  <c:v>65</c:v>
                </c:pt>
                <c:pt idx="33">
                  <c:v>67</c:v>
                </c:pt>
                <c:pt idx="34">
                  <c:v>63</c:v>
                </c:pt>
                <c:pt idx="35">
                  <c:v>66</c:v>
                </c:pt>
                <c:pt idx="36">
                  <c:v>56</c:v>
                </c:pt>
                <c:pt idx="37">
                  <c:v>61</c:v>
                </c:pt>
                <c:pt idx="38">
                  <c:v>57</c:v>
                </c:pt>
                <c:pt idx="39">
                  <c:v>64</c:v>
                </c:pt>
                <c:pt idx="40">
                  <c:v>58</c:v>
                </c:pt>
                <c:pt idx="41">
                  <c:v>63</c:v>
                </c:pt>
                <c:pt idx="42">
                  <c:v>58</c:v>
                </c:pt>
                <c:pt idx="43">
                  <c:v>53</c:v>
                </c:pt>
                <c:pt idx="44">
                  <c:v>60</c:v>
                </c:pt>
                <c:pt idx="45">
                  <c:v>55</c:v>
                </c:pt>
                <c:pt idx="46">
                  <c:v>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7E3-4300-B881-4B8704CE1E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9045032"/>
        <c:axId val="539045688"/>
      </c:scatterChart>
      <c:valAx>
        <c:axId val="539045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Distance from Forerange arch axis (m) (north is positive)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045688"/>
        <c:crossesAt val="-50"/>
        <c:crossBetween val="midCat"/>
      </c:valAx>
      <c:valAx>
        <c:axId val="539045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Lineation trend (degrees) (all NE trends transposed to SW)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045032"/>
        <c:crossesAt val="-4000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196349908316268"/>
          <c:y val="4.8610579083020029E-2"/>
          <c:w val="0.12228307625930321"/>
          <c:h val="0.15202809108320919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>
      <c:oddHeader>&amp;CSE Santa Catalina
mylonitic lineation plunge and trend</c:oddHeader>
    </c:headerFooter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Windy Pt - Barnum Rock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'Windy Point'!$R$2:$R$49</c:f>
              <c:numCache>
                <c:formatCode>0</c:formatCode>
                <c:ptCount val="48"/>
                <c:pt idx="0">
                  <c:v>4108681.6869999999</c:v>
                </c:pt>
                <c:pt idx="1">
                  <c:v>4108654.6859999998</c:v>
                </c:pt>
                <c:pt idx="2">
                  <c:v>4108405.6869999999</c:v>
                </c:pt>
                <c:pt idx="3">
                  <c:v>4108382.6859999998</c:v>
                </c:pt>
                <c:pt idx="4">
                  <c:v>4108272.6850000001</c:v>
                </c:pt>
                <c:pt idx="5">
                  <c:v>4108230.6869999999</c:v>
                </c:pt>
                <c:pt idx="6">
                  <c:v>4108056.6859999998</c:v>
                </c:pt>
                <c:pt idx="7">
                  <c:v>4108057.6850000001</c:v>
                </c:pt>
                <c:pt idx="8">
                  <c:v>4108063.6850000001</c:v>
                </c:pt>
                <c:pt idx="9">
                  <c:v>4109108.6859999998</c:v>
                </c:pt>
                <c:pt idx="10">
                  <c:v>4109196.6860000002</c:v>
                </c:pt>
                <c:pt idx="11">
                  <c:v>4109196.6860000002</c:v>
                </c:pt>
                <c:pt idx="12">
                  <c:v>4109318.0866720001</c:v>
                </c:pt>
                <c:pt idx="13">
                  <c:v>4109245.0483670002</c:v>
                </c:pt>
                <c:pt idx="14">
                  <c:v>4109192.4712570002</c:v>
                </c:pt>
                <c:pt idx="15">
                  <c:v>4109116.0642100004</c:v>
                </c:pt>
                <c:pt idx="16">
                  <c:v>4109126.9269059999</c:v>
                </c:pt>
                <c:pt idx="17">
                  <c:v>4113990.183001</c:v>
                </c:pt>
                <c:pt idx="18">
                  <c:v>4113988.6352690002</c:v>
                </c:pt>
                <c:pt idx="19">
                  <c:v>4113955.1501569999</c:v>
                </c:pt>
                <c:pt idx="20">
                  <c:v>4113983.3664809996</c:v>
                </c:pt>
                <c:pt idx="21">
                  <c:v>4113759.0328040002</c:v>
                </c:pt>
                <c:pt idx="22">
                  <c:v>4113759.0328040002</c:v>
                </c:pt>
                <c:pt idx="23">
                  <c:v>4113533.3014090001</c:v>
                </c:pt>
                <c:pt idx="24">
                  <c:v>4113387.1516119996</c:v>
                </c:pt>
                <c:pt idx="25">
                  <c:v>4113387.1516119996</c:v>
                </c:pt>
                <c:pt idx="26">
                  <c:v>4113711.0533070001</c:v>
                </c:pt>
                <c:pt idx="27">
                  <c:v>4114089.237466</c:v>
                </c:pt>
                <c:pt idx="28">
                  <c:v>4114231.0046020001</c:v>
                </c:pt>
                <c:pt idx="29">
                  <c:v>4114238.4361439999</c:v>
                </c:pt>
                <c:pt idx="30">
                  <c:v>4114077.1003940003</c:v>
                </c:pt>
                <c:pt idx="31">
                  <c:v>4113974.0266878698</c:v>
                </c:pt>
                <c:pt idx="32">
                  <c:v>4113974.0266878698</c:v>
                </c:pt>
                <c:pt idx="33">
                  <c:v>4107903.4158660001</c:v>
                </c:pt>
                <c:pt idx="34">
                  <c:v>4107800.3432800001</c:v>
                </c:pt>
                <c:pt idx="35">
                  <c:v>4107750.7406910001</c:v>
                </c:pt>
                <c:pt idx="36">
                  <c:v>4107704.939737</c:v>
                </c:pt>
                <c:pt idx="37">
                  <c:v>4112340.6649640002</c:v>
                </c:pt>
                <c:pt idx="38">
                  <c:v>4111989.8166419999</c:v>
                </c:pt>
                <c:pt idx="39">
                  <c:v>4110278</c:v>
                </c:pt>
                <c:pt idx="40">
                  <c:v>4110216</c:v>
                </c:pt>
                <c:pt idx="41">
                  <c:v>4110114</c:v>
                </c:pt>
                <c:pt idx="42">
                  <c:v>4110034</c:v>
                </c:pt>
                <c:pt idx="43">
                  <c:v>4111012</c:v>
                </c:pt>
                <c:pt idx="44">
                  <c:v>4110962</c:v>
                </c:pt>
                <c:pt idx="45">
                  <c:v>4111047</c:v>
                </c:pt>
                <c:pt idx="46">
                  <c:v>4110962</c:v>
                </c:pt>
                <c:pt idx="47">
                  <c:v>4110890</c:v>
                </c:pt>
              </c:numCache>
            </c:numRef>
          </c:xVal>
          <c:yVal>
            <c:numRef>
              <c:f>'Windy Point'!$L$2:$L$49</c:f>
              <c:numCache>
                <c:formatCode>General</c:formatCode>
                <c:ptCount val="48"/>
                <c:pt idx="0">
                  <c:v>220</c:v>
                </c:pt>
                <c:pt idx="1">
                  <c:v>220</c:v>
                </c:pt>
                <c:pt idx="2">
                  <c:v>223</c:v>
                </c:pt>
                <c:pt idx="3">
                  <c:v>224</c:v>
                </c:pt>
                <c:pt idx="4">
                  <c:v>223</c:v>
                </c:pt>
                <c:pt idx="5">
                  <c:v>218</c:v>
                </c:pt>
                <c:pt idx="6">
                  <c:v>223</c:v>
                </c:pt>
                <c:pt idx="7">
                  <c:v>224</c:v>
                </c:pt>
                <c:pt idx="8">
                  <c:v>224</c:v>
                </c:pt>
                <c:pt idx="9">
                  <c:v>225</c:v>
                </c:pt>
                <c:pt idx="10">
                  <c:v>222</c:v>
                </c:pt>
                <c:pt idx="11">
                  <c:v>196</c:v>
                </c:pt>
                <c:pt idx="12">
                  <c:v>230</c:v>
                </c:pt>
                <c:pt idx="13">
                  <c:v>224</c:v>
                </c:pt>
                <c:pt idx="14">
                  <c:v>229</c:v>
                </c:pt>
                <c:pt idx="15">
                  <c:v>223</c:v>
                </c:pt>
                <c:pt idx="16">
                  <c:v>221</c:v>
                </c:pt>
                <c:pt idx="17">
                  <c:v>213</c:v>
                </c:pt>
                <c:pt idx="18">
                  <c:v>204</c:v>
                </c:pt>
                <c:pt idx="19">
                  <c:v>192</c:v>
                </c:pt>
                <c:pt idx="20">
                  <c:v>204</c:v>
                </c:pt>
                <c:pt idx="21">
                  <c:v>279</c:v>
                </c:pt>
                <c:pt idx="22">
                  <c:v>217</c:v>
                </c:pt>
                <c:pt idx="23">
                  <c:v>207</c:v>
                </c:pt>
                <c:pt idx="24">
                  <c:v>312</c:v>
                </c:pt>
                <c:pt idx="25">
                  <c:v>213</c:v>
                </c:pt>
                <c:pt idx="26">
                  <c:v>207</c:v>
                </c:pt>
                <c:pt idx="27">
                  <c:v>210</c:v>
                </c:pt>
                <c:pt idx="28">
                  <c:v>215</c:v>
                </c:pt>
                <c:pt idx="29">
                  <c:v>209</c:v>
                </c:pt>
                <c:pt idx="30">
                  <c:v>217</c:v>
                </c:pt>
                <c:pt idx="31">
                  <c:v>291</c:v>
                </c:pt>
                <c:pt idx="32">
                  <c:v>217</c:v>
                </c:pt>
                <c:pt idx="33">
                  <c:v>220</c:v>
                </c:pt>
                <c:pt idx="34">
                  <c:v>220</c:v>
                </c:pt>
                <c:pt idx="35">
                  <c:v>223</c:v>
                </c:pt>
                <c:pt idx="36">
                  <c:v>217</c:v>
                </c:pt>
                <c:pt idx="37">
                  <c:v>215</c:v>
                </c:pt>
                <c:pt idx="38">
                  <c:v>219</c:v>
                </c:pt>
                <c:pt idx="39">
                  <c:v>218.7</c:v>
                </c:pt>
                <c:pt idx="40">
                  <c:v>223</c:v>
                </c:pt>
                <c:pt idx="41">
                  <c:v>218</c:v>
                </c:pt>
                <c:pt idx="42">
                  <c:v>219</c:v>
                </c:pt>
                <c:pt idx="43">
                  <c:v>210.75</c:v>
                </c:pt>
                <c:pt idx="44">
                  <c:v>212</c:v>
                </c:pt>
                <c:pt idx="45">
                  <c:v>220.5</c:v>
                </c:pt>
                <c:pt idx="46">
                  <c:v>216</c:v>
                </c:pt>
                <c:pt idx="47">
                  <c:v>219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6DE-400F-BC04-0BFB42B8E5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5143944"/>
        <c:axId val="735136072"/>
      </c:scatterChart>
      <c:valAx>
        <c:axId val="735143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5136072"/>
        <c:crosses val="autoZero"/>
        <c:crossBetween val="midCat"/>
      </c:valAx>
      <c:valAx>
        <c:axId val="735136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51439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22225</xdr:colOff>
      <xdr:row>0</xdr:row>
      <xdr:rowOff>34925</xdr:rowOff>
    </xdr:from>
    <xdr:to>
      <xdr:col>8</xdr:col>
      <xdr:colOff>549275</xdr:colOff>
      <xdr:row>22</xdr:row>
      <xdr:rowOff>73025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48E9AD3-9282-4C54-9325-C4C666505F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19051</xdr:colOff>
      <xdr:row>23</xdr:row>
      <xdr:rowOff>187325</xdr:rowOff>
    </xdr:from>
    <xdr:to>
      <xdr:col>8</xdr:col>
      <xdr:colOff>527051</xdr:colOff>
      <xdr:row>46</xdr:row>
      <xdr:rowOff>34925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E4696-941F-4296-AD28-2B0F8DAF17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479424</xdr:colOff>
      <xdr:row>4</xdr:row>
      <xdr:rowOff>3174</xdr:rowOff>
    </xdr:from>
    <xdr:to>
      <xdr:col>30</xdr:col>
      <xdr:colOff>241299</xdr:colOff>
      <xdr:row>33</xdr:row>
      <xdr:rowOff>63499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23266A1-012D-450E-A551-B2D4A8C6D9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klms\Documents\Docs\Geology\GPS%20data%20tables\2003-2004%20field%20season\JES%20waypoints%20with%20field%20data%2003-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eldData"/>
      <sheetName val="MapLegend"/>
      <sheetName val="GPS Data"/>
      <sheetName val="GPS Hassayampa only"/>
      <sheetName val="RockUnits"/>
      <sheetName val="Trend_to_number_conversion"/>
    </sheetNames>
    <sheetDataSet>
      <sheetData sheetId="0"/>
      <sheetData sheetId="1">
        <row r="1">
          <cell r="B1" t="str">
            <v>LOOKUPName</v>
          </cell>
        </row>
        <row r="2">
          <cell r="B2" t="str">
            <v>ad, Apparent dip</v>
          </cell>
        </row>
        <row r="3">
          <cell r="B3" t="str">
            <v>Air Photo Lineament</v>
          </cell>
        </row>
        <row r="4">
          <cell r="B4" t="str">
            <v>bci, bedding, crude or indistinct, inclined</v>
          </cell>
        </row>
        <row r="5">
          <cell r="B5" t="str">
            <v>bcv, bedding, crude or indistinct, vertical</v>
          </cell>
        </row>
        <row r="6">
          <cell r="B6" t="str">
            <v>bh, bedding, horizontal</v>
          </cell>
        </row>
        <row r="7">
          <cell r="B7" t="str">
            <v>bi, bedding, inclined</v>
          </cell>
        </row>
        <row r="8">
          <cell r="B8" t="str">
            <v>bit, bedding, inclined, with tops</v>
          </cell>
        </row>
        <row r="9">
          <cell r="B9" t="str">
            <v>bo, bedding, overturned</v>
          </cell>
        </row>
        <row r="10">
          <cell r="B10" t="str">
            <v>bot, bedding, overturned, with tops</v>
          </cell>
        </row>
        <row r="11">
          <cell r="B11" t="str">
            <v>bv, bedding, vertical</v>
          </cell>
        </row>
        <row r="12">
          <cell r="B12" t="str">
            <v>bvt, bedding, vertical, with tops</v>
          </cell>
        </row>
        <row r="13">
          <cell r="B13" t="str">
            <v>bwi, bedding, warped, inclined</v>
          </cell>
        </row>
        <row r="14">
          <cell r="B14" t="str">
            <v>cci, Crenulation cleavage, inclined</v>
          </cell>
        </row>
        <row r="15">
          <cell r="B15" t="str">
            <v>ccv, Crenulation cleavage, vertical</v>
          </cell>
        </row>
        <row r="16">
          <cell r="B16" t="str">
            <v>cdh, cleavage, close disjunct, horizontal</v>
          </cell>
        </row>
        <row r="17">
          <cell r="B17" t="str">
            <v>cdi, cleavage, close disjunct, inclined</v>
          </cell>
        </row>
        <row r="18">
          <cell r="B18" t="str">
            <v>cdv, cleavage, close disjunct, vertical</v>
          </cell>
        </row>
        <row r="19">
          <cell r="B19" t="str">
            <v>cg, cleavage, generic</v>
          </cell>
        </row>
        <row r="20">
          <cell r="B20" t="str">
            <v>cjh, Close joints, horizontal</v>
          </cell>
        </row>
        <row r="21">
          <cell r="B21" t="str">
            <v>cji, Close joints, inclined</v>
          </cell>
        </row>
        <row r="22">
          <cell r="B22" t="str">
            <v>cjv, Close joints, vertical</v>
          </cell>
        </row>
        <row r="23">
          <cell r="B23" t="str">
            <v>clh, Compositional layering, horizontal</v>
          </cell>
        </row>
        <row r="24">
          <cell r="B24" t="str">
            <v>cli, Compositional layering, inclined</v>
          </cell>
        </row>
        <row r="25">
          <cell r="B25" t="str">
            <v>clv, Compositional layering, vertical</v>
          </cell>
        </row>
        <row r="26">
          <cell r="B26" t="str">
            <v>co, Contact orientation</v>
          </cell>
        </row>
        <row r="27">
          <cell r="B27" t="str">
            <v>contact, accurate or approximate, nature uncertain</v>
          </cell>
        </row>
        <row r="28">
          <cell r="B28" t="str">
            <v>contact, accurate, type and timing not specified</v>
          </cell>
        </row>
        <row r="29">
          <cell r="B29" t="str">
            <v>contact, approximate, type and timing not specified</v>
          </cell>
        </row>
        <row r="30">
          <cell r="B30" t="str">
            <v>Contact, concealed hypothetical, timing not specified</v>
          </cell>
        </row>
        <row r="31">
          <cell r="B31" t="str">
            <v>contact, concealed, nature uncertain</v>
          </cell>
        </row>
        <row r="32">
          <cell r="B32" t="str">
            <v>contact, concealed, type and timing not specified</v>
          </cell>
        </row>
        <row r="33">
          <cell r="B33" t="str">
            <v>Contact, gradational, igneous rocks, non-directed</v>
          </cell>
        </row>
        <row r="34">
          <cell r="B34" t="str">
            <v>Contact, gradational, timing not specified</v>
          </cell>
        </row>
        <row r="35">
          <cell r="B35" t="str">
            <v>Contact, hypothetical, timing not specified</v>
          </cell>
        </row>
        <row r="36">
          <cell r="B36" t="str">
            <v>cpbi, cleavage parallel to B, inclined</v>
          </cell>
        </row>
        <row r="37">
          <cell r="B37" t="str">
            <v>cpbv, cleavage parallel to B, vertical</v>
          </cell>
        </row>
        <row r="38">
          <cell r="B38" t="str">
            <v>csh, cleavage, slaty, horizontal</v>
          </cell>
        </row>
        <row r="39">
          <cell r="B39" t="str">
            <v>csi, cleavage, slaty, inclined</v>
          </cell>
        </row>
        <row r="40">
          <cell r="B40" t="str">
            <v>csv, cleavage, slaty, vertical</v>
          </cell>
        </row>
        <row r="41">
          <cell r="B41" t="str">
            <v>cswi, cleavage, slaty, inclined, contorted or variable</v>
          </cell>
        </row>
        <row r="42">
          <cell r="B42" t="str">
            <v>cswv, cleavage, slaty, vertical, contorted or variable</v>
          </cell>
        </row>
        <row r="43">
          <cell r="B43" t="str">
            <v>ctl, Contact trend line</v>
          </cell>
        </row>
        <row r="44">
          <cell r="B44" t="str">
            <v>Depositional contact, accurate, unspecified conformity, timing not specified</v>
          </cell>
        </row>
        <row r="45">
          <cell r="B45" t="str">
            <v>Depositional contact, approximate, unspecified conformity, timing not specified</v>
          </cell>
        </row>
        <row r="46">
          <cell r="B46" t="str">
            <v>Depositional contact, concealed, unspecified conformity, timing not specified</v>
          </cell>
        </row>
        <row r="47">
          <cell r="B47" t="str">
            <v>df, Dike orientation, felsic</v>
          </cell>
        </row>
        <row r="48">
          <cell r="B48" t="str">
            <v>di, Dike orientation, intermediate composition</v>
          </cell>
        </row>
        <row r="49">
          <cell r="B49" t="str">
            <v>dm, Dike orientation, Mafic</v>
          </cell>
        </row>
        <row r="50">
          <cell r="B50" t="str">
            <v>dp, Dike orientation, pegmatite</v>
          </cell>
        </row>
        <row r="51">
          <cell r="B51" t="str">
            <v>Drill hole</v>
          </cell>
        </row>
        <row r="52">
          <cell r="B52" t="str">
            <v>dsz, Ductile shear zone orientation</v>
          </cell>
        </row>
        <row r="53">
          <cell r="B53" t="str">
            <v>dszd, Ductile Shear zone orientation, directed</v>
          </cell>
        </row>
        <row r="54">
          <cell r="B54" t="str">
            <v>dtt, Dike trace trend</v>
          </cell>
        </row>
        <row r="55">
          <cell r="B55" t="str">
            <v>Ductile shear zone trace</v>
          </cell>
        </row>
        <row r="56">
          <cell r="B56" t="str">
            <v>efh, Eutaxitic foliation, horizontal</v>
          </cell>
        </row>
        <row r="57">
          <cell r="B57" t="str">
            <v>efi, Eutaxitic foliation, inclined</v>
          </cell>
        </row>
        <row r="58">
          <cell r="B58" t="str">
            <v>efv, Eutaxitic foliation, vertical</v>
          </cell>
        </row>
        <row r="59">
          <cell r="B59" t="str">
            <v>Fault or contact description</v>
          </cell>
        </row>
        <row r="60">
          <cell r="B60" t="str">
            <v>fault orientation</v>
          </cell>
        </row>
        <row r="61">
          <cell r="B61" t="str">
            <v>Fault trace, accurate Detachment</v>
          </cell>
        </row>
        <row r="62">
          <cell r="B62" t="str">
            <v>Fault trace, accurate high-angle, separation unknown</v>
          </cell>
        </row>
        <row r="63">
          <cell r="B63" t="str">
            <v>fault trace, accurate low-angle normal</v>
          </cell>
        </row>
        <row r="64">
          <cell r="B64" t="str">
            <v>fault trace, accurate low-angle, separation unknown</v>
          </cell>
        </row>
        <row r="65">
          <cell r="B65" t="str">
            <v>fault trace, accurate thrust 2, not directed</v>
          </cell>
        </row>
        <row r="66">
          <cell r="B66" t="str">
            <v>fault trace, accurate thrust, not directed</v>
          </cell>
        </row>
        <row r="67">
          <cell r="B67" t="str">
            <v>Fault trace, approximate Detachment</v>
          </cell>
        </row>
        <row r="68">
          <cell r="B68" t="str">
            <v>Fault trace, approximate high-angle, separation unknown</v>
          </cell>
        </row>
        <row r="69">
          <cell r="B69" t="str">
            <v>fault trace, approximate low-angle normal</v>
          </cell>
        </row>
        <row r="70">
          <cell r="B70" t="str">
            <v>fault trace, approximate low-angle, separation unknown</v>
          </cell>
        </row>
        <row r="71">
          <cell r="B71" t="str">
            <v>fault trace, approximate thrust 2, not directed</v>
          </cell>
        </row>
        <row r="72">
          <cell r="B72" t="str">
            <v>fault trace, approximate thrust, not directed</v>
          </cell>
        </row>
        <row r="73">
          <cell r="B73" t="str">
            <v>Fault trace, concealed Detachment</v>
          </cell>
        </row>
        <row r="74">
          <cell r="B74" t="str">
            <v>fault trace, concealed low-angle normal</v>
          </cell>
        </row>
        <row r="75">
          <cell r="B75" t="str">
            <v>fault trace, concealed low-angle, separation unknown</v>
          </cell>
        </row>
        <row r="76">
          <cell r="B76" t="str">
            <v>fault trace, concealed thrust 2, not directed</v>
          </cell>
        </row>
        <row r="77">
          <cell r="B77" t="str">
            <v>fault trace, concealed thrust, not directed</v>
          </cell>
        </row>
        <row r="78">
          <cell r="B78" t="str">
            <v>Fault trace, concealed, high-angle, separation unknown</v>
          </cell>
        </row>
        <row r="79">
          <cell r="B79" t="str">
            <v>Fault trace, hypothetical fault</v>
          </cell>
        </row>
        <row r="80">
          <cell r="B80" t="str">
            <v>fault trace, unclassified, accurate</v>
          </cell>
        </row>
        <row r="81">
          <cell r="B81" t="str">
            <v>fault trace, unclassified, approximate</v>
          </cell>
        </row>
        <row r="82">
          <cell r="B82" t="str">
            <v>fault trace, unclassified, concealed</v>
          </cell>
        </row>
        <row r="83">
          <cell r="B83" t="str">
            <v>fh, Fold hinge, geometry not specified</v>
          </cell>
        </row>
        <row r="84">
          <cell r="B84" t="str">
            <v>fha, Fold hinge, anticlinal, plunging</v>
          </cell>
        </row>
        <row r="85">
          <cell r="B85" t="str">
            <v>fhccw, Fold hinge, CCW asymmetric</v>
          </cell>
        </row>
        <row r="86">
          <cell r="B86" t="str">
            <v>fhcw, Fold hinge, CW asymmetric</v>
          </cell>
        </row>
        <row r="87">
          <cell r="B87" t="str">
            <v>fhs, Fold hinge, synclinal, plunging</v>
          </cell>
        </row>
        <row r="88">
          <cell r="B88" t="str">
            <v>fo, Fault orientation</v>
          </cell>
        </row>
        <row r="89">
          <cell r="B89" t="str">
            <v>fogh, Foliation, generic, horizontal</v>
          </cell>
        </row>
        <row r="90">
          <cell r="B90" t="str">
            <v>fogi, Foliation, generic, inclined</v>
          </cell>
        </row>
        <row r="91">
          <cell r="B91" t="str">
            <v>fogv, Foliation, generic, vertical</v>
          </cell>
        </row>
        <row r="92">
          <cell r="B92" t="str">
            <v>fogwi, Foliation, generic, inclined, contorted or variable</v>
          </cell>
        </row>
        <row r="93">
          <cell r="B93" t="str">
            <v>fogwv, Foliation, generic, vertical, contorted or variable</v>
          </cell>
        </row>
        <row r="94">
          <cell r="B94" t="str">
            <v>foih, Foliation, primary igneous, horizontal</v>
          </cell>
        </row>
        <row r="95">
          <cell r="B95" t="str">
            <v>foii, Foliation, primary igneous, inclined</v>
          </cell>
        </row>
        <row r="96">
          <cell r="B96" t="str">
            <v>foiv, Foliation, primary igneous, vertical</v>
          </cell>
        </row>
        <row r="97">
          <cell r="B97" t="str">
            <v>foiwi, Foliation, primary igneous, variable, inclined</v>
          </cell>
        </row>
        <row r="98">
          <cell r="B98" t="str">
            <v>Fold hinge surface trace, overturned anticline</v>
          </cell>
        </row>
        <row r="99">
          <cell r="B99" t="str">
            <v>Fold hinge surface trace, overturned syncline</v>
          </cell>
        </row>
        <row r="100">
          <cell r="B100" t="str">
            <v>Fold hinge surface trace, upright anticline</v>
          </cell>
        </row>
        <row r="101">
          <cell r="B101" t="str">
            <v>Fold hinge surface trace, upright syncline</v>
          </cell>
        </row>
        <row r="102">
          <cell r="B102" t="str">
            <v>fs, unclassified field station</v>
          </cell>
        </row>
        <row r="103">
          <cell r="B103" t="str">
            <v>fvcli, Foliation, vague compositional layering, inclined</v>
          </cell>
        </row>
        <row r="104">
          <cell r="B104" t="str">
            <v>gnh, gneissic foliation, horizontal</v>
          </cell>
        </row>
        <row r="105">
          <cell r="B105" t="str">
            <v>gni, gneissic foliation, inclined</v>
          </cell>
        </row>
        <row r="106">
          <cell r="B106" t="str">
            <v>gnmyi, Gneissic mylonitic foliation, inclined</v>
          </cell>
        </row>
        <row r="107">
          <cell r="B107" t="str">
            <v>gnv, gneissic foliation, vertical</v>
          </cell>
        </row>
        <row r="108">
          <cell r="B108" t="str">
            <v>hsai, Upright anticline hinge surface, inclined</v>
          </cell>
        </row>
        <row r="109">
          <cell r="B109" t="str">
            <v>hsav, Upright anticline hinge surface, vertical</v>
          </cell>
        </row>
        <row r="110">
          <cell r="B110" t="str">
            <v>hsota, Overturned anticline hinge surface, inclined</v>
          </cell>
        </row>
        <row r="111">
          <cell r="B111" t="str">
            <v>hsots, Overturned syncline hinge surface, inclined</v>
          </cell>
        </row>
        <row r="112">
          <cell r="B112" t="str">
            <v>hssi, Upright syncline hinge surface, inclined</v>
          </cell>
        </row>
        <row r="113">
          <cell r="B113" t="str">
            <v>hssv, Upright syncline hinge surface, vertical</v>
          </cell>
        </row>
        <row r="114">
          <cell r="B114" t="str">
            <v>iffh, Igneous Flow foliation, horizontal</v>
          </cell>
        </row>
        <row r="115">
          <cell r="B115" t="str">
            <v>iffi, Igneous Flow foliation, inclined</v>
          </cell>
        </row>
        <row r="116">
          <cell r="B116" t="str">
            <v>iffv, Igneous Flow foliation, vertical</v>
          </cell>
        </row>
        <row r="117">
          <cell r="B117" t="str">
            <v>intrusive contact, accurate, timing not specified</v>
          </cell>
        </row>
        <row r="118">
          <cell r="B118" t="str">
            <v>intrusive contact, accurate, timing unknown</v>
          </cell>
        </row>
        <row r="119">
          <cell r="B119" t="str">
            <v>intrusive contact, approximate, timing not specified</v>
          </cell>
        </row>
        <row r="120">
          <cell r="B120" t="str">
            <v>intrusive contact, concealed, timing not specified</v>
          </cell>
        </row>
        <row r="121">
          <cell r="B121" t="str">
            <v>intrusive contact, location accurate, timing specified</v>
          </cell>
        </row>
        <row r="122">
          <cell r="B122" t="str">
            <v>jh, Joint, horizontal</v>
          </cell>
        </row>
        <row r="123">
          <cell r="B123" t="str">
            <v>ji, Joint, inclined</v>
          </cell>
        </row>
        <row r="124">
          <cell r="B124" t="str">
            <v>jv, Joint, vertical</v>
          </cell>
        </row>
        <row r="125">
          <cell r="B125" t="str">
            <v>ldi, laminated differentiated foliation, inclined</v>
          </cell>
        </row>
        <row r="126">
          <cell r="B126" t="str">
            <v>ldws, Laminated differentiated + weak shape foliation</v>
          </cell>
        </row>
        <row r="127">
          <cell r="B127" t="str">
            <v>libcl, Lineation, intersection B/cleavage</v>
          </cell>
        </row>
        <row r="128">
          <cell r="B128" t="str">
            <v>lineation, flute</v>
          </cell>
        </row>
        <row r="129">
          <cell r="B129" t="str">
            <v>lineation, nondirected paleocurrent</v>
          </cell>
        </row>
        <row r="130">
          <cell r="B130" t="str">
            <v>liss, lineation, intersection Sn/Sn+1</v>
          </cell>
        </row>
        <row r="131">
          <cell r="B131" t="str">
            <v>lp, lineation, plunging</v>
          </cell>
        </row>
        <row r="132">
          <cell r="B132" t="str">
            <v>lpdcb, lineation, paleocurrent direction from cross beds -</v>
          </cell>
        </row>
        <row r="133">
          <cell r="B133" t="str">
            <v>lpdci, lineation, paleocurrent direction from clast imbrication -</v>
          </cell>
        </row>
        <row r="134">
          <cell r="B134" t="str">
            <v>lt, Lineation, generic tectonic</v>
          </cell>
        </row>
        <row r="135">
          <cell r="B135" t="str">
            <v>lth, lineation, horizontal</v>
          </cell>
        </row>
        <row r="136">
          <cell r="B136" t="str">
            <v>lv, lineation, vertical</v>
          </cell>
        </row>
        <row r="137">
          <cell r="B137" t="str">
            <v>Marker bed, type 1, trace</v>
          </cell>
        </row>
        <row r="138">
          <cell r="B138" t="str">
            <v>Marker bed, type 2, trace</v>
          </cell>
        </row>
        <row r="139">
          <cell r="B139" t="str">
            <v>mb, Marker bed, orientation</v>
          </cell>
        </row>
        <row r="140">
          <cell r="B140" t="str">
            <v>mfo, Minor fault orientation</v>
          </cell>
        </row>
        <row r="141">
          <cell r="B141" t="str">
            <v>Mineral exploration hole</v>
          </cell>
        </row>
        <row r="142">
          <cell r="B142" t="str">
            <v>ml, Mineral lineation, plunging</v>
          </cell>
        </row>
        <row r="143">
          <cell r="B143" t="str">
            <v>my, Mylonitic foliation, mylonite</v>
          </cell>
        </row>
        <row r="144">
          <cell r="B144" t="str">
            <v>my, Mylonitic foliation, ultramylonite</v>
          </cell>
        </row>
        <row r="145">
          <cell r="B145" t="str">
            <v>myg, Mylonitic foliation, generic</v>
          </cell>
        </row>
        <row r="146">
          <cell r="B146" t="str">
            <v>mym, Mylonitic foliation, well developed s-tectonite foliation</v>
          </cell>
        </row>
        <row r="147">
          <cell r="B147" t="str">
            <v>myp, Mylonitic foliation, protomylonite</v>
          </cell>
        </row>
        <row r="148">
          <cell r="B148" t="str">
            <v>mys, seam orientation, mylonite, non-directed</v>
          </cell>
        </row>
        <row r="149">
          <cell r="B149" t="str">
            <v>mysd, seam orientation, mylonite, directed</v>
          </cell>
        </row>
        <row r="150">
          <cell r="B150" t="str">
            <v>myw, Mylonitic foliation, weak grain shape fabric</v>
          </cell>
        </row>
        <row r="151">
          <cell r="B151" t="str">
            <v>Notes</v>
          </cell>
        </row>
        <row r="152">
          <cell r="B152" t="str">
            <v>Null</v>
          </cell>
        </row>
        <row r="153">
          <cell r="B153" t="str">
            <v>Oil or gas well</v>
          </cell>
        </row>
        <row r="154">
          <cell r="B154" t="str">
            <v>Overturned anticline hinge surface, vertical</v>
          </cell>
        </row>
        <row r="155">
          <cell r="B155" t="str">
            <v>Overturned syncline hinge surface, vertical</v>
          </cell>
        </row>
        <row r="156">
          <cell r="B156" t="str">
            <v>pts, Non-penetrative planar tectonic structure</v>
          </cell>
        </row>
        <row r="157">
          <cell r="B157" t="str">
            <v>ptt, Dike trace, pegmatite</v>
          </cell>
        </row>
        <row r="158">
          <cell r="B158" t="str">
            <v>Rock description</v>
          </cell>
        </row>
        <row r="159">
          <cell r="B159" t="str">
            <v>sam, Sample collection station</v>
          </cell>
        </row>
        <row r="160">
          <cell r="B160" t="str">
            <v>Sample collection station</v>
          </cell>
        </row>
        <row r="161">
          <cell r="B161" t="str">
            <v>Scratch boundary surface</v>
          </cell>
        </row>
        <row r="162">
          <cell r="B162" t="str">
            <v>Shear zone, unclassified</v>
          </cell>
        </row>
        <row r="163">
          <cell r="B163" t="str">
            <v>si, Schistosity, inclined</v>
          </cell>
        </row>
        <row r="164">
          <cell r="B164" t="str">
            <v>sl, Stretching lineation, no arrow</v>
          </cell>
        </row>
        <row r="165">
          <cell r="B165" t="str">
            <v>sld, stretching lineation, directed down-plunge</v>
          </cell>
        </row>
        <row r="166">
          <cell r="B166" t="str">
            <v>slu, stretching lineation, directed up-plunge</v>
          </cell>
        </row>
        <row r="167">
          <cell r="B167" t="str">
            <v>Soil pit station</v>
          </cell>
        </row>
        <row r="168">
          <cell r="B168" t="str">
            <v>ss, slickenline lineation, plunging</v>
          </cell>
        </row>
        <row r="169">
          <cell r="B169" t="str">
            <v>ssd, Lineation, groove or striae, directed</v>
          </cell>
        </row>
        <row r="170">
          <cell r="B170" t="str">
            <v>tfoh, Tectonic foliation, horizontal</v>
          </cell>
        </row>
        <row r="171">
          <cell r="B171" t="str">
            <v>tfoi, Tectonic foliation, inclined</v>
          </cell>
        </row>
        <row r="172">
          <cell r="B172" t="str">
            <v>tps, Triple Point station</v>
          </cell>
        </row>
        <row r="173">
          <cell r="B173" t="str">
            <v>triple point</v>
          </cell>
        </row>
        <row r="174">
          <cell r="B174" t="str">
            <v>Unclassified point feature station</v>
          </cell>
        </row>
        <row r="175">
          <cell r="B175" t="str">
            <v>up, Stratigraphic up-direction</v>
          </cell>
        </row>
        <row r="176">
          <cell r="B176" t="str">
            <v>Vein trace, accurate, mineral-fill</v>
          </cell>
        </row>
        <row r="177">
          <cell r="B177" t="str">
            <v>Vein trace, approximate, mineral-fill</v>
          </cell>
        </row>
        <row r="178">
          <cell r="B178" t="str">
            <v>vo, vein orientation</v>
          </cell>
        </row>
        <row r="179">
          <cell r="B179" t="str">
            <v>Water well</v>
          </cell>
        </row>
        <row r="180">
          <cell r="B180" t="str">
            <v>ws, weak shape fabric</v>
          </cell>
        </row>
        <row r="181">
          <cell r="B181" t="str">
            <v>xpo, Transposed B layering, inclined</v>
          </cell>
        </row>
      </sheetData>
      <sheetData sheetId="2">
        <row r="4">
          <cell r="A4" t="str">
            <v>JES-04-003</v>
          </cell>
        </row>
        <row r="5">
          <cell r="A5" t="str">
            <v>JES-04-004</v>
          </cell>
        </row>
        <row r="6">
          <cell r="A6" t="str">
            <v>JES-04-005</v>
          </cell>
        </row>
        <row r="7">
          <cell r="A7" t="str">
            <v>JES-04-006</v>
          </cell>
        </row>
        <row r="8">
          <cell r="A8" t="str">
            <v>JES-04-007</v>
          </cell>
        </row>
        <row r="9">
          <cell r="A9" t="str">
            <v>JES-04-008</v>
          </cell>
        </row>
        <row r="10">
          <cell r="A10" t="str">
            <v>JES-04-009</v>
          </cell>
        </row>
        <row r="11">
          <cell r="A11" t="str">
            <v>JES-04-010</v>
          </cell>
        </row>
        <row r="12">
          <cell r="A12" t="str">
            <v>JES-04-011</v>
          </cell>
        </row>
        <row r="13">
          <cell r="A13" t="str">
            <v>JES-04-012</v>
          </cell>
        </row>
        <row r="14">
          <cell r="A14" t="str">
            <v>JES-04-013</v>
          </cell>
        </row>
        <row r="15">
          <cell r="A15" t="str">
            <v>JES-04-014</v>
          </cell>
        </row>
        <row r="16">
          <cell r="A16" t="str">
            <v>JES-04-015</v>
          </cell>
        </row>
        <row r="17">
          <cell r="A17" t="str">
            <v>JES-04-016</v>
          </cell>
        </row>
        <row r="18">
          <cell r="A18" t="str">
            <v>JES-04-017</v>
          </cell>
        </row>
        <row r="19">
          <cell r="A19" t="str">
            <v>JES-04-018</v>
          </cell>
        </row>
        <row r="20">
          <cell r="A20" t="str">
            <v>JES-04-019</v>
          </cell>
        </row>
        <row r="21">
          <cell r="A21" t="str">
            <v>JES-04-020</v>
          </cell>
        </row>
        <row r="22">
          <cell r="A22" t="str">
            <v>JES-04-021</v>
          </cell>
        </row>
        <row r="23">
          <cell r="A23" t="str">
            <v>JES-04-022</v>
          </cell>
        </row>
        <row r="24">
          <cell r="A24" t="str">
            <v>JES-04-023</v>
          </cell>
        </row>
        <row r="25">
          <cell r="A25" t="str">
            <v>JES-04-024</v>
          </cell>
        </row>
        <row r="26">
          <cell r="A26" t="str">
            <v>JES-04-025</v>
          </cell>
        </row>
        <row r="27">
          <cell r="A27" t="str">
            <v>JES-04-026</v>
          </cell>
        </row>
        <row r="28">
          <cell r="A28" t="str">
            <v>JES-04-027</v>
          </cell>
        </row>
        <row r="29">
          <cell r="A29" t="str">
            <v>JES-04-028</v>
          </cell>
        </row>
        <row r="30">
          <cell r="A30" t="str">
            <v>JES-04-029</v>
          </cell>
        </row>
        <row r="31">
          <cell r="A31" t="str">
            <v>JES-04-030</v>
          </cell>
        </row>
        <row r="32">
          <cell r="A32" t="str">
            <v>JES-04-031</v>
          </cell>
        </row>
        <row r="33">
          <cell r="A33" t="str">
            <v>JES-04-032</v>
          </cell>
        </row>
        <row r="34">
          <cell r="A34" t="str">
            <v>JES-04-033</v>
          </cell>
        </row>
        <row r="35">
          <cell r="A35" t="str">
            <v>JES-04-034</v>
          </cell>
        </row>
        <row r="36">
          <cell r="A36" t="str">
            <v>JES-04-035</v>
          </cell>
        </row>
        <row r="37">
          <cell r="A37" t="str">
            <v>JES-04-036</v>
          </cell>
        </row>
        <row r="38">
          <cell r="A38" t="str">
            <v>JES-04-037</v>
          </cell>
        </row>
        <row r="39">
          <cell r="A39" t="str">
            <v>JES-04-038</v>
          </cell>
        </row>
        <row r="40">
          <cell r="A40" t="str">
            <v>JES-04-039</v>
          </cell>
        </row>
        <row r="41">
          <cell r="A41" t="str">
            <v>JES-04-040</v>
          </cell>
        </row>
        <row r="42">
          <cell r="A42" t="str">
            <v>JES-04-041</v>
          </cell>
        </row>
        <row r="43">
          <cell r="A43" t="str">
            <v>JES-04-042</v>
          </cell>
        </row>
        <row r="44">
          <cell r="A44" t="str">
            <v>JES-04-043</v>
          </cell>
        </row>
        <row r="45">
          <cell r="A45" t="str">
            <v>JES-04-044</v>
          </cell>
        </row>
        <row r="46">
          <cell r="A46" t="str">
            <v>JES-04-045</v>
          </cell>
        </row>
        <row r="47">
          <cell r="A47" t="str">
            <v>JES-04-046</v>
          </cell>
        </row>
        <row r="48">
          <cell r="A48" t="str">
            <v>JES-04-047</v>
          </cell>
        </row>
        <row r="49">
          <cell r="A49" t="str">
            <v>JES-04-048</v>
          </cell>
        </row>
        <row r="50">
          <cell r="A50" t="str">
            <v>JES-04-049</v>
          </cell>
        </row>
        <row r="51">
          <cell r="A51" t="str">
            <v>JES-04-050</v>
          </cell>
        </row>
        <row r="52">
          <cell r="A52" t="str">
            <v>JES-04-051</v>
          </cell>
        </row>
        <row r="53">
          <cell r="A53" t="str">
            <v>JES-04-052</v>
          </cell>
        </row>
        <row r="54">
          <cell r="A54" t="str">
            <v>JES-04-053</v>
          </cell>
        </row>
        <row r="55">
          <cell r="A55" t="str">
            <v>JES-04-054</v>
          </cell>
        </row>
        <row r="56">
          <cell r="A56" t="str">
            <v>JES-04-055</v>
          </cell>
        </row>
        <row r="57">
          <cell r="A57" t="str">
            <v>JES-04-056</v>
          </cell>
        </row>
        <row r="58">
          <cell r="A58" t="str">
            <v>JES-04-057</v>
          </cell>
        </row>
        <row r="59">
          <cell r="A59" t="str">
            <v>JES-04-058</v>
          </cell>
        </row>
        <row r="60">
          <cell r="A60" t="str">
            <v>JES-04-059</v>
          </cell>
        </row>
        <row r="61">
          <cell r="A61" t="str">
            <v>JES-04-060</v>
          </cell>
        </row>
        <row r="62">
          <cell r="A62" t="str">
            <v>JES-04-061</v>
          </cell>
        </row>
        <row r="63">
          <cell r="A63" t="str">
            <v>JES-04-062</v>
          </cell>
        </row>
        <row r="64">
          <cell r="A64" t="str">
            <v>JES-04-063</v>
          </cell>
        </row>
        <row r="65">
          <cell r="A65" t="str">
            <v>JES-04-064</v>
          </cell>
        </row>
        <row r="66">
          <cell r="A66" t="str">
            <v>JES-04-065</v>
          </cell>
        </row>
        <row r="67">
          <cell r="A67" t="str">
            <v>JES-04-066</v>
          </cell>
        </row>
        <row r="68">
          <cell r="A68" t="str">
            <v>JES-04-067</v>
          </cell>
        </row>
        <row r="69">
          <cell r="A69" t="str">
            <v>JES-04-068</v>
          </cell>
        </row>
        <row r="70">
          <cell r="A70" t="str">
            <v>JES-04-069</v>
          </cell>
        </row>
        <row r="71">
          <cell r="A71" t="str">
            <v>JES-04-070</v>
          </cell>
        </row>
        <row r="72">
          <cell r="A72" t="str">
            <v>JES-04-071</v>
          </cell>
        </row>
        <row r="73">
          <cell r="A73" t="str">
            <v>JES-04-072</v>
          </cell>
        </row>
        <row r="74">
          <cell r="A74" t="str">
            <v>JES-04-073</v>
          </cell>
        </row>
        <row r="75">
          <cell r="A75" t="str">
            <v>JES-04-074</v>
          </cell>
        </row>
        <row r="76">
          <cell r="A76" t="str">
            <v>JES-04-075</v>
          </cell>
        </row>
        <row r="77">
          <cell r="A77" t="str">
            <v>JES-04-076</v>
          </cell>
        </row>
        <row r="78">
          <cell r="A78" t="str">
            <v>JES-04-077</v>
          </cell>
        </row>
        <row r="79">
          <cell r="A79" t="str">
            <v>JES-04-078</v>
          </cell>
        </row>
        <row r="80">
          <cell r="A80" t="str">
            <v>JES-04-079</v>
          </cell>
        </row>
        <row r="81">
          <cell r="A81" t="str">
            <v>JES-04-080</v>
          </cell>
        </row>
        <row r="82">
          <cell r="A82" t="str">
            <v>JES-04-081</v>
          </cell>
        </row>
        <row r="83">
          <cell r="A83" t="str">
            <v>JES-04-082</v>
          </cell>
        </row>
        <row r="84">
          <cell r="A84" t="str">
            <v>JES-04-083</v>
          </cell>
        </row>
        <row r="85">
          <cell r="A85" t="str">
            <v>JES-04-084</v>
          </cell>
        </row>
        <row r="86">
          <cell r="A86" t="str">
            <v>JES-04-085</v>
          </cell>
        </row>
        <row r="87">
          <cell r="A87" t="str">
            <v>JES-04-086</v>
          </cell>
        </row>
        <row r="88">
          <cell r="A88" t="str">
            <v>JES-04-087</v>
          </cell>
        </row>
        <row r="89">
          <cell r="A89" t="str">
            <v>JES-04-088</v>
          </cell>
        </row>
        <row r="90">
          <cell r="A90" t="str">
            <v>JES-04-089</v>
          </cell>
        </row>
        <row r="91">
          <cell r="A91" t="str">
            <v>JES-04-090</v>
          </cell>
        </row>
        <row r="92">
          <cell r="A92" t="str">
            <v>JES-04-091</v>
          </cell>
        </row>
        <row r="93">
          <cell r="A93" t="str">
            <v>JES-04-092</v>
          </cell>
        </row>
        <row r="94">
          <cell r="A94" t="str">
            <v>JES-04-093</v>
          </cell>
        </row>
        <row r="95">
          <cell r="A95" t="str">
            <v>JES-04-094</v>
          </cell>
        </row>
        <row r="96">
          <cell r="A96" t="str">
            <v>JES-04-095</v>
          </cell>
        </row>
        <row r="97">
          <cell r="A97" t="str">
            <v>JES-04-096</v>
          </cell>
        </row>
        <row r="98">
          <cell r="A98" t="str">
            <v>JES-04-097</v>
          </cell>
        </row>
        <row r="99">
          <cell r="A99" t="str">
            <v>JES-04-098</v>
          </cell>
        </row>
        <row r="100">
          <cell r="A100" t="str">
            <v>JES-04-099</v>
          </cell>
        </row>
        <row r="101">
          <cell r="A101" t="str">
            <v>JES-04-100</v>
          </cell>
        </row>
        <row r="102">
          <cell r="A102" t="str">
            <v>JES-04-101</v>
          </cell>
        </row>
        <row r="103">
          <cell r="A103" t="str">
            <v>JES-04-102</v>
          </cell>
        </row>
        <row r="104">
          <cell r="A104" t="str">
            <v>JES-04-103</v>
          </cell>
        </row>
        <row r="105">
          <cell r="A105" t="str">
            <v>JES-04-104</v>
          </cell>
        </row>
        <row r="106">
          <cell r="A106" t="str">
            <v>JES-04-105</v>
          </cell>
        </row>
        <row r="107">
          <cell r="A107" t="str">
            <v>JES-04-106</v>
          </cell>
        </row>
        <row r="108">
          <cell r="A108" t="str">
            <v>JES-04-107</v>
          </cell>
        </row>
        <row r="109">
          <cell r="A109" t="str">
            <v>JES-04-108</v>
          </cell>
        </row>
        <row r="110">
          <cell r="A110" t="str">
            <v>JES-04-109</v>
          </cell>
        </row>
        <row r="111">
          <cell r="A111" t="str">
            <v>JES-04-110</v>
          </cell>
        </row>
        <row r="112">
          <cell r="A112" t="str">
            <v>JES-04-111</v>
          </cell>
        </row>
        <row r="113">
          <cell r="A113" t="str">
            <v>JES-04-112</v>
          </cell>
        </row>
        <row r="114">
          <cell r="A114" t="str">
            <v>JES-04-113</v>
          </cell>
        </row>
        <row r="115">
          <cell r="A115" t="str">
            <v>JES-04-114</v>
          </cell>
        </row>
        <row r="116">
          <cell r="A116" t="str">
            <v>JES-04-115</v>
          </cell>
        </row>
        <row r="117">
          <cell r="A117" t="str">
            <v>JES-04-116</v>
          </cell>
        </row>
        <row r="118">
          <cell r="A118" t="str">
            <v>JES-04-117</v>
          </cell>
        </row>
        <row r="119">
          <cell r="A119" t="str">
            <v>JES-04-118</v>
          </cell>
        </row>
        <row r="120">
          <cell r="A120" t="str">
            <v>JES-04-119</v>
          </cell>
        </row>
        <row r="121">
          <cell r="A121" t="str">
            <v>JES-04-120</v>
          </cell>
        </row>
        <row r="122">
          <cell r="A122" t="str">
            <v>JES-04-121</v>
          </cell>
        </row>
        <row r="123">
          <cell r="A123" t="str">
            <v>JES-04-122</v>
          </cell>
        </row>
        <row r="124">
          <cell r="A124" t="str">
            <v>JES-04-123</v>
          </cell>
        </row>
        <row r="125">
          <cell r="A125" t="str">
            <v>JES-04-124</v>
          </cell>
        </row>
        <row r="126">
          <cell r="A126" t="str">
            <v>JES-04-125</v>
          </cell>
        </row>
        <row r="127">
          <cell r="A127" t="str">
            <v>JES-04-126</v>
          </cell>
        </row>
        <row r="128">
          <cell r="A128" t="str">
            <v>JES-04-127</v>
          </cell>
        </row>
        <row r="129">
          <cell r="A129" t="str">
            <v>JES-04-128</v>
          </cell>
        </row>
        <row r="130">
          <cell r="A130" t="str">
            <v>JES-04-129</v>
          </cell>
        </row>
        <row r="131">
          <cell r="A131" t="str">
            <v>JES-04-130</v>
          </cell>
        </row>
        <row r="132">
          <cell r="A132" t="str">
            <v>JES-04-131</v>
          </cell>
        </row>
        <row r="133">
          <cell r="A133" t="str">
            <v>JES-04-132</v>
          </cell>
        </row>
        <row r="134">
          <cell r="A134" t="str">
            <v>JES-04-133</v>
          </cell>
        </row>
        <row r="135">
          <cell r="A135" t="str">
            <v>JES-04-134</v>
          </cell>
        </row>
        <row r="136">
          <cell r="A136" t="str">
            <v>JES-04-135</v>
          </cell>
        </row>
        <row r="137">
          <cell r="A137" t="str">
            <v>JES-04-136</v>
          </cell>
        </row>
        <row r="138">
          <cell r="A138" t="str">
            <v>JES-04-137</v>
          </cell>
        </row>
        <row r="139">
          <cell r="A139" t="str">
            <v>JES-04-138</v>
          </cell>
        </row>
        <row r="140">
          <cell r="A140" t="str">
            <v>JES-04-139</v>
          </cell>
        </row>
        <row r="141">
          <cell r="A141" t="str">
            <v>JES-04-140</v>
          </cell>
        </row>
        <row r="142">
          <cell r="A142" t="str">
            <v>JES-04-141</v>
          </cell>
        </row>
        <row r="143">
          <cell r="A143" t="str">
            <v>JES-04-142</v>
          </cell>
        </row>
        <row r="144">
          <cell r="A144" t="str">
            <v>JES-04-143</v>
          </cell>
        </row>
        <row r="145">
          <cell r="A145" t="str">
            <v>JES-04-144</v>
          </cell>
        </row>
        <row r="146">
          <cell r="A146" t="str">
            <v>JES-04-145</v>
          </cell>
        </row>
        <row r="147">
          <cell r="A147" t="str">
            <v>JES-04-146</v>
          </cell>
        </row>
        <row r="148">
          <cell r="A148" t="str">
            <v>JES-04-147</v>
          </cell>
        </row>
        <row r="149">
          <cell r="A149" t="str">
            <v>JES-04-148</v>
          </cell>
        </row>
        <row r="150">
          <cell r="A150" t="str">
            <v>JES-04-149</v>
          </cell>
        </row>
        <row r="151">
          <cell r="A151" t="str">
            <v>JES-04-150</v>
          </cell>
        </row>
        <row r="152">
          <cell r="A152" t="str">
            <v>JES-04-151</v>
          </cell>
        </row>
        <row r="153">
          <cell r="A153" t="str">
            <v>JES-04-152</v>
          </cell>
        </row>
        <row r="154">
          <cell r="A154" t="str">
            <v>JES-04-153</v>
          </cell>
        </row>
        <row r="155">
          <cell r="A155" t="str">
            <v>JES-04-154</v>
          </cell>
        </row>
        <row r="156">
          <cell r="A156" t="str">
            <v>JES-04-155</v>
          </cell>
        </row>
        <row r="157">
          <cell r="A157" t="str">
            <v>JES-04-156</v>
          </cell>
        </row>
        <row r="158">
          <cell r="A158" t="str">
            <v>JES-04-157</v>
          </cell>
        </row>
        <row r="159">
          <cell r="A159" t="str">
            <v>JES-04-158</v>
          </cell>
        </row>
        <row r="160">
          <cell r="A160" t="str">
            <v>JES-04-159</v>
          </cell>
        </row>
        <row r="161">
          <cell r="A161" t="str">
            <v>JES-04-160</v>
          </cell>
        </row>
        <row r="162">
          <cell r="A162" t="str">
            <v>JES-04-161</v>
          </cell>
        </row>
        <row r="163">
          <cell r="A163" t="str">
            <v>JES-04-162</v>
          </cell>
        </row>
        <row r="164">
          <cell r="A164" t="str">
            <v>JES-04-163</v>
          </cell>
        </row>
        <row r="165">
          <cell r="A165" t="str">
            <v>JES-04-164</v>
          </cell>
        </row>
        <row r="166">
          <cell r="A166" t="str">
            <v>JES-04-165</v>
          </cell>
        </row>
        <row r="167">
          <cell r="A167" t="str">
            <v>JES-04-166</v>
          </cell>
        </row>
        <row r="168">
          <cell r="A168" t="str">
            <v>JES-04-167</v>
          </cell>
        </row>
        <row r="169">
          <cell r="A169" t="str">
            <v>JES-04-168</v>
          </cell>
        </row>
        <row r="170">
          <cell r="A170" t="str">
            <v>JES-04-169</v>
          </cell>
        </row>
        <row r="171">
          <cell r="A171" t="str">
            <v>JES-04-170</v>
          </cell>
        </row>
        <row r="172">
          <cell r="A172" t="str">
            <v>JES-04-171</v>
          </cell>
        </row>
        <row r="173">
          <cell r="A173" t="str">
            <v>JES-04-172</v>
          </cell>
        </row>
        <row r="174">
          <cell r="A174" t="str">
            <v>JES-04-173</v>
          </cell>
        </row>
        <row r="175">
          <cell r="A175" t="str">
            <v>JES-04-174</v>
          </cell>
        </row>
        <row r="176">
          <cell r="A176" t="str">
            <v>JES-04-175</v>
          </cell>
        </row>
        <row r="177">
          <cell r="A177" t="str">
            <v>JES-04-176</v>
          </cell>
        </row>
        <row r="178">
          <cell r="A178" t="str">
            <v>JES-04-177</v>
          </cell>
        </row>
        <row r="179">
          <cell r="A179" t="str">
            <v>JES-04-178</v>
          </cell>
        </row>
        <row r="180">
          <cell r="A180" t="str">
            <v>JES-04-179</v>
          </cell>
        </row>
        <row r="181">
          <cell r="A181" t="str">
            <v>JES-04-180</v>
          </cell>
        </row>
        <row r="182">
          <cell r="A182" t="str">
            <v>JES-04-181</v>
          </cell>
        </row>
        <row r="183">
          <cell r="A183" t="str">
            <v>JES-04-182</v>
          </cell>
        </row>
        <row r="184">
          <cell r="A184" t="str">
            <v>JES-04-183</v>
          </cell>
        </row>
        <row r="185">
          <cell r="A185" t="str">
            <v>JES-04-184</v>
          </cell>
        </row>
        <row r="186">
          <cell r="A186" t="str">
            <v>JES-04-185</v>
          </cell>
        </row>
        <row r="187">
          <cell r="A187" t="str">
            <v>JES-04-186</v>
          </cell>
        </row>
        <row r="188">
          <cell r="A188" t="str">
            <v>JES-04-187</v>
          </cell>
        </row>
        <row r="189">
          <cell r="A189" t="str">
            <v>JES-04-188</v>
          </cell>
        </row>
        <row r="190">
          <cell r="A190" t="str">
            <v>JES-04-189</v>
          </cell>
        </row>
        <row r="191">
          <cell r="A191" t="str">
            <v>JES-04-190</v>
          </cell>
        </row>
        <row r="192">
          <cell r="A192" t="str">
            <v>JES-04-191</v>
          </cell>
        </row>
        <row r="193">
          <cell r="A193" t="str">
            <v>JES-04-192</v>
          </cell>
        </row>
        <row r="194">
          <cell r="A194" t="str">
            <v>JES-04-193</v>
          </cell>
        </row>
        <row r="195">
          <cell r="A195" t="str">
            <v>JES-04-194</v>
          </cell>
        </row>
        <row r="196">
          <cell r="A196" t="str">
            <v>JES-04-195</v>
          </cell>
        </row>
        <row r="197">
          <cell r="A197" t="str">
            <v>JES-04-196</v>
          </cell>
        </row>
        <row r="198">
          <cell r="A198" t="str">
            <v>JES-04-197</v>
          </cell>
        </row>
        <row r="199">
          <cell r="A199" t="str">
            <v>JES-04-198</v>
          </cell>
        </row>
        <row r="200">
          <cell r="A200" t="str">
            <v>JES-04-199</v>
          </cell>
        </row>
        <row r="201">
          <cell r="A201" t="str">
            <v>JES-04-200</v>
          </cell>
        </row>
        <row r="202">
          <cell r="A202" t="str">
            <v>JES-04-201</v>
          </cell>
        </row>
        <row r="203">
          <cell r="A203" t="str">
            <v>JES-04-202</v>
          </cell>
        </row>
        <row r="204">
          <cell r="A204" t="str">
            <v>JES-04-203</v>
          </cell>
        </row>
        <row r="205">
          <cell r="A205" t="str">
            <v>JES-04-204</v>
          </cell>
        </row>
        <row r="206">
          <cell r="A206" t="str">
            <v>JES-04-205</v>
          </cell>
        </row>
        <row r="207">
          <cell r="A207" t="str">
            <v>JES-04-206</v>
          </cell>
        </row>
        <row r="208">
          <cell r="A208" t="str">
            <v>JES-04-207</v>
          </cell>
        </row>
        <row r="209">
          <cell r="A209" t="str">
            <v>JES-04-208</v>
          </cell>
        </row>
        <row r="210">
          <cell r="A210" t="str">
            <v>JES-04-209</v>
          </cell>
        </row>
        <row r="211">
          <cell r="A211" t="str">
            <v>JES-04-210</v>
          </cell>
        </row>
        <row r="212">
          <cell r="A212" t="str">
            <v>JES-04-211</v>
          </cell>
        </row>
        <row r="213">
          <cell r="A213" t="str">
            <v>JES-04-212</v>
          </cell>
        </row>
        <row r="214">
          <cell r="A214" t="str">
            <v>JES-04-213</v>
          </cell>
        </row>
        <row r="215">
          <cell r="A215" t="str">
            <v>JES-04-214</v>
          </cell>
        </row>
        <row r="216">
          <cell r="A216" t="str">
            <v>JES-04-215</v>
          </cell>
        </row>
        <row r="217">
          <cell r="A217" t="str">
            <v>JES-04-216</v>
          </cell>
        </row>
        <row r="218">
          <cell r="A218" t="str">
            <v>JES-04-217</v>
          </cell>
        </row>
        <row r="219">
          <cell r="A219" t="str">
            <v>JES-04-218</v>
          </cell>
        </row>
        <row r="220">
          <cell r="A220" t="str">
            <v>JES-04-219</v>
          </cell>
        </row>
        <row r="221">
          <cell r="A221" t="str">
            <v>JES-04-220</v>
          </cell>
        </row>
        <row r="222">
          <cell r="A222" t="str">
            <v>JES-04-221</v>
          </cell>
        </row>
        <row r="223">
          <cell r="A223" t="str">
            <v>JES-04-222</v>
          </cell>
        </row>
        <row r="224">
          <cell r="A224" t="str">
            <v>JES-04-223</v>
          </cell>
        </row>
        <row r="225">
          <cell r="A225" t="str">
            <v>JES-04-224</v>
          </cell>
        </row>
        <row r="226">
          <cell r="A226" t="str">
            <v>JES-04-225</v>
          </cell>
        </row>
        <row r="227">
          <cell r="A227" t="str">
            <v>JES-04-226</v>
          </cell>
        </row>
        <row r="228">
          <cell r="A228" t="str">
            <v>JES-04-227</v>
          </cell>
        </row>
        <row r="229">
          <cell r="A229" t="str">
            <v>JES-04-228</v>
          </cell>
        </row>
        <row r="230">
          <cell r="A230" t="str">
            <v>JES-04-229</v>
          </cell>
        </row>
        <row r="231">
          <cell r="A231" t="str">
            <v>JES-04-230</v>
          </cell>
        </row>
        <row r="232">
          <cell r="A232" t="str">
            <v>JES-04-231</v>
          </cell>
        </row>
        <row r="233">
          <cell r="A233" t="str">
            <v>JES-04-232</v>
          </cell>
        </row>
        <row r="234">
          <cell r="A234" t="str">
            <v>JES-04-233</v>
          </cell>
        </row>
        <row r="235">
          <cell r="A235" t="str">
            <v>JES-04-234</v>
          </cell>
        </row>
        <row r="236">
          <cell r="A236" t="str">
            <v>JES-04-235</v>
          </cell>
        </row>
        <row r="237">
          <cell r="A237" t="str">
            <v>JES-04-236</v>
          </cell>
        </row>
        <row r="238">
          <cell r="A238" t="str">
            <v>JES-04-237</v>
          </cell>
        </row>
        <row r="239">
          <cell r="A239" t="str">
            <v>JES-04-238</v>
          </cell>
        </row>
        <row r="240">
          <cell r="A240" t="str">
            <v>JES-04-239</v>
          </cell>
        </row>
        <row r="241">
          <cell r="A241" t="str">
            <v>JES-04-240</v>
          </cell>
        </row>
        <row r="242">
          <cell r="A242" t="str">
            <v>JES-04-241</v>
          </cell>
        </row>
        <row r="243">
          <cell r="A243" t="str">
            <v>JES-04-242</v>
          </cell>
        </row>
        <row r="244">
          <cell r="A244" t="str">
            <v>JES-04-243</v>
          </cell>
        </row>
        <row r="245">
          <cell r="A245" t="str">
            <v>JES-04-244</v>
          </cell>
        </row>
        <row r="246">
          <cell r="A246" t="str">
            <v>JES-04-245</v>
          </cell>
        </row>
        <row r="247">
          <cell r="A247" t="str">
            <v>JES-04-246</v>
          </cell>
        </row>
        <row r="248">
          <cell r="A248" t="str">
            <v>JES-04-247</v>
          </cell>
        </row>
        <row r="249">
          <cell r="A249" t="str">
            <v>JES-04-248</v>
          </cell>
        </row>
        <row r="250">
          <cell r="A250" t="str">
            <v>JES-04-249</v>
          </cell>
        </row>
        <row r="251">
          <cell r="A251" t="str">
            <v>JES-04-250</v>
          </cell>
        </row>
        <row r="252">
          <cell r="A252" t="str">
            <v>JES-04-251</v>
          </cell>
        </row>
        <row r="253">
          <cell r="A253" t="str">
            <v>JES-04-252</v>
          </cell>
        </row>
        <row r="254">
          <cell r="A254" t="str">
            <v>JES-04-253</v>
          </cell>
        </row>
        <row r="255">
          <cell r="A255" t="str">
            <v>JES-04-254</v>
          </cell>
        </row>
        <row r="256">
          <cell r="A256" t="str">
            <v>JES-04-255</v>
          </cell>
        </row>
        <row r="257">
          <cell r="A257" t="str">
            <v>JES-04-256</v>
          </cell>
        </row>
        <row r="258">
          <cell r="A258" t="str">
            <v>JES-04-257</v>
          </cell>
        </row>
        <row r="259">
          <cell r="A259" t="str">
            <v>JES-04-258</v>
          </cell>
        </row>
        <row r="260">
          <cell r="A260" t="str">
            <v>JES-04-259</v>
          </cell>
        </row>
        <row r="261">
          <cell r="A261" t="str">
            <v>JES-04-260</v>
          </cell>
        </row>
        <row r="262">
          <cell r="A262" t="str">
            <v>JES-04-261</v>
          </cell>
        </row>
        <row r="263">
          <cell r="A263" t="str">
            <v>JES-04-262</v>
          </cell>
        </row>
        <row r="264">
          <cell r="A264" t="str">
            <v>JES-04-263</v>
          </cell>
        </row>
        <row r="265">
          <cell r="A265" t="str">
            <v>JES-04-264</v>
          </cell>
        </row>
        <row r="266">
          <cell r="A266" t="str">
            <v>JES-04-265</v>
          </cell>
        </row>
        <row r="267">
          <cell r="A267" t="str">
            <v>JES-04-266</v>
          </cell>
        </row>
        <row r="268">
          <cell r="A268" t="str">
            <v>JES-04-267</v>
          </cell>
        </row>
        <row r="269">
          <cell r="A269" t="str">
            <v>JES-04-268</v>
          </cell>
        </row>
        <row r="270">
          <cell r="A270" t="str">
            <v>JES-04-269</v>
          </cell>
        </row>
        <row r="271">
          <cell r="A271" t="str">
            <v>JES-04-270</v>
          </cell>
        </row>
        <row r="272">
          <cell r="A272" t="str">
            <v>JES-04-271</v>
          </cell>
        </row>
        <row r="273">
          <cell r="A273" t="str">
            <v>JES-04-272</v>
          </cell>
        </row>
        <row r="274">
          <cell r="A274" t="str">
            <v>JES-04-273</v>
          </cell>
        </row>
        <row r="275">
          <cell r="A275" t="str">
            <v>JES-04-274</v>
          </cell>
        </row>
        <row r="276">
          <cell r="A276" t="str">
            <v>JES-04-275</v>
          </cell>
        </row>
        <row r="277">
          <cell r="A277" t="str">
            <v>JES-04-276</v>
          </cell>
        </row>
        <row r="278">
          <cell r="A278" t="str">
            <v>JES-04-277</v>
          </cell>
        </row>
        <row r="279">
          <cell r="A279" t="str">
            <v>JES-04-278</v>
          </cell>
        </row>
        <row r="280">
          <cell r="A280" t="str">
            <v>JES-04-279</v>
          </cell>
        </row>
        <row r="281">
          <cell r="A281" t="str">
            <v>JES-04-280</v>
          </cell>
        </row>
        <row r="282">
          <cell r="A282" t="str">
            <v>JES-04-281</v>
          </cell>
        </row>
        <row r="283">
          <cell r="A283" t="str">
            <v>JES-04-282</v>
          </cell>
        </row>
        <row r="284">
          <cell r="A284" t="str">
            <v>JES-04-283</v>
          </cell>
        </row>
        <row r="285">
          <cell r="A285" t="str">
            <v>JES-04-284</v>
          </cell>
        </row>
        <row r="286">
          <cell r="A286" t="str">
            <v>JES-04-285</v>
          </cell>
        </row>
        <row r="287">
          <cell r="A287" t="str">
            <v>JES-04-286</v>
          </cell>
        </row>
        <row r="288">
          <cell r="A288" t="str">
            <v>JES-04-287</v>
          </cell>
        </row>
        <row r="289">
          <cell r="A289" t="str">
            <v>JES-04-288</v>
          </cell>
        </row>
        <row r="290">
          <cell r="A290" t="str">
            <v>JES-04-289</v>
          </cell>
        </row>
        <row r="291">
          <cell r="A291" t="str">
            <v>JES-04-290</v>
          </cell>
        </row>
        <row r="292">
          <cell r="A292" t="str">
            <v>JES-04-291</v>
          </cell>
        </row>
        <row r="293">
          <cell r="A293" t="str">
            <v>JES-04-292</v>
          </cell>
        </row>
        <row r="294">
          <cell r="A294" t="str">
            <v>JES-04-293</v>
          </cell>
        </row>
        <row r="295">
          <cell r="A295" t="str">
            <v>JES-04-294</v>
          </cell>
        </row>
        <row r="296">
          <cell r="A296" t="str">
            <v>JES-04-295</v>
          </cell>
        </row>
        <row r="297">
          <cell r="A297" t="str">
            <v>JES-04-296</v>
          </cell>
        </row>
        <row r="298">
          <cell r="A298" t="str">
            <v>JES-04-297</v>
          </cell>
        </row>
        <row r="299">
          <cell r="A299" t="str">
            <v>JES-04-298</v>
          </cell>
        </row>
        <row r="300">
          <cell r="A300" t="str">
            <v>JES-04-299</v>
          </cell>
        </row>
        <row r="301">
          <cell r="A301" t="str">
            <v>JES-04-300</v>
          </cell>
        </row>
        <row r="302">
          <cell r="A302" t="str">
            <v>JES-04-301</v>
          </cell>
        </row>
        <row r="303">
          <cell r="A303" t="str">
            <v>JES-04-302</v>
          </cell>
        </row>
        <row r="304">
          <cell r="A304" t="str">
            <v>JES-04-303</v>
          </cell>
        </row>
        <row r="305">
          <cell r="A305" t="str">
            <v>JES-04-304</v>
          </cell>
        </row>
        <row r="306">
          <cell r="A306" t="str">
            <v>JES-04-305</v>
          </cell>
        </row>
        <row r="307">
          <cell r="A307" t="str">
            <v>JES-04-306</v>
          </cell>
        </row>
        <row r="308">
          <cell r="A308" t="str">
            <v>JES-04-307</v>
          </cell>
        </row>
        <row r="309">
          <cell r="A309" t="str">
            <v>JES-04-308</v>
          </cell>
        </row>
        <row r="310">
          <cell r="A310" t="str">
            <v>JES-04-309</v>
          </cell>
        </row>
        <row r="311">
          <cell r="A311" t="str">
            <v>JES-04-310</v>
          </cell>
        </row>
        <row r="312">
          <cell r="A312" t="str">
            <v>JES-04-311</v>
          </cell>
        </row>
        <row r="313">
          <cell r="A313" t="str">
            <v>JES-04-312</v>
          </cell>
        </row>
        <row r="314">
          <cell r="A314" t="str">
            <v>JES-04-313</v>
          </cell>
        </row>
        <row r="315">
          <cell r="A315" t="str">
            <v>JES-04-314</v>
          </cell>
        </row>
        <row r="316">
          <cell r="A316" t="str">
            <v>JES-04-315</v>
          </cell>
        </row>
        <row r="317">
          <cell r="A317" t="str">
            <v>JES-04-316</v>
          </cell>
        </row>
        <row r="318">
          <cell r="A318" t="str">
            <v>JES-04-317</v>
          </cell>
        </row>
        <row r="319">
          <cell r="A319" t="str">
            <v>JES-04-318</v>
          </cell>
        </row>
        <row r="320">
          <cell r="A320" t="str">
            <v>JES-04-319</v>
          </cell>
        </row>
        <row r="321">
          <cell r="A321" t="str">
            <v>JES-04-320</v>
          </cell>
        </row>
        <row r="322">
          <cell r="A322" t="str">
            <v>JES-04-321</v>
          </cell>
        </row>
        <row r="323">
          <cell r="A323" t="str">
            <v>JES-04-322</v>
          </cell>
        </row>
        <row r="324">
          <cell r="A324" t="str">
            <v>JES-04-323</v>
          </cell>
        </row>
        <row r="325">
          <cell r="A325" t="str">
            <v>JES-04-324</v>
          </cell>
        </row>
        <row r="326">
          <cell r="A326" t="str">
            <v>JES-04-325</v>
          </cell>
        </row>
        <row r="327">
          <cell r="A327" t="str">
            <v>JES-04-326</v>
          </cell>
        </row>
        <row r="328">
          <cell r="A328" t="str">
            <v>JES-04-327</v>
          </cell>
        </row>
        <row r="329">
          <cell r="A329" t="str">
            <v>JES-04-328</v>
          </cell>
        </row>
        <row r="330">
          <cell r="A330" t="str">
            <v>JES-04-329</v>
          </cell>
        </row>
        <row r="331">
          <cell r="A331" t="str">
            <v>JES-04-330</v>
          </cell>
        </row>
        <row r="332">
          <cell r="A332" t="str">
            <v>JES-04-331</v>
          </cell>
        </row>
        <row r="333">
          <cell r="A333" t="str">
            <v>JES-04-332</v>
          </cell>
        </row>
        <row r="334">
          <cell r="A334" t="str">
            <v>JES-04-333</v>
          </cell>
        </row>
        <row r="335">
          <cell r="A335" t="str">
            <v>JES-04-334</v>
          </cell>
        </row>
        <row r="336">
          <cell r="A336" t="str">
            <v>JES-04-335</v>
          </cell>
        </row>
        <row r="337">
          <cell r="A337" t="str">
            <v>JES-04-336</v>
          </cell>
        </row>
        <row r="338">
          <cell r="A338" t="str">
            <v>JES-04-337</v>
          </cell>
        </row>
        <row r="339">
          <cell r="A339" t="str">
            <v>JES-04-338</v>
          </cell>
        </row>
        <row r="340">
          <cell r="A340" t="str">
            <v>JES-04-339</v>
          </cell>
        </row>
        <row r="341">
          <cell r="A341" t="str">
            <v>JES-04-340</v>
          </cell>
        </row>
        <row r="342">
          <cell r="A342" t="str">
            <v>JES-04-341</v>
          </cell>
        </row>
        <row r="343">
          <cell r="A343" t="str">
            <v>JES-04-342</v>
          </cell>
        </row>
        <row r="344">
          <cell r="A344" t="str">
            <v>JES-04-343</v>
          </cell>
        </row>
        <row r="345">
          <cell r="A345" t="str">
            <v>JES-04-344</v>
          </cell>
        </row>
        <row r="346">
          <cell r="A346" t="str">
            <v>JES-04-345</v>
          </cell>
        </row>
        <row r="347">
          <cell r="A347" t="str">
            <v>JES-04-346</v>
          </cell>
        </row>
        <row r="348">
          <cell r="A348" t="str">
            <v>JES-04-347</v>
          </cell>
        </row>
        <row r="349">
          <cell r="A349" t="str">
            <v>JES-04-348</v>
          </cell>
        </row>
        <row r="350">
          <cell r="A350" t="str">
            <v>JES-04-349</v>
          </cell>
        </row>
        <row r="351">
          <cell r="A351" t="str">
            <v>JES-04-350</v>
          </cell>
        </row>
        <row r="352">
          <cell r="A352" t="str">
            <v>JES-04-351</v>
          </cell>
        </row>
        <row r="353">
          <cell r="A353" t="str">
            <v>JES-04-352</v>
          </cell>
        </row>
        <row r="354">
          <cell r="A354" t="str">
            <v>JES-04-353</v>
          </cell>
        </row>
        <row r="355">
          <cell r="A355" t="str">
            <v>JES-04-354</v>
          </cell>
        </row>
        <row r="356">
          <cell r="A356" t="str">
            <v>JES-04-355</v>
          </cell>
        </row>
        <row r="357">
          <cell r="A357" t="str">
            <v>JES-04-356</v>
          </cell>
        </row>
        <row r="358">
          <cell r="A358" t="str">
            <v>JES-04-357</v>
          </cell>
        </row>
        <row r="359">
          <cell r="A359" t="str">
            <v>JES-04-358</v>
          </cell>
        </row>
        <row r="360">
          <cell r="A360" t="str">
            <v>JES-04-359</v>
          </cell>
        </row>
        <row r="361">
          <cell r="A361" t="str">
            <v>JES-04-360</v>
          </cell>
        </row>
        <row r="362">
          <cell r="A362" t="str">
            <v>JES-04-361</v>
          </cell>
        </row>
        <row r="363">
          <cell r="A363" t="str">
            <v>JES-04-362</v>
          </cell>
        </row>
        <row r="364">
          <cell r="A364" t="str">
            <v>JES-04-363</v>
          </cell>
        </row>
        <row r="365">
          <cell r="A365" t="str">
            <v>JES-04-364</v>
          </cell>
        </row>
        <row r="366">
          <cell r="A366" t="str">
            <v>JES-04-365</v>
          </cell>
        </row>
        <row r="367">
          <cell r="A367" t="str">
            <v>JES-04-366</v>
          </cell>
        </row>
        <row r="368">
          <cell r="A368" t="str">
            <v>JES-04-367</v>
          </cell>
        </row>
        <row r="369">
          <cell r="A369" t="str">
            <v>JES-04-368</v>
          </cell>
        </row>
        <row r="370">
          <cell r="A370" t="str">
            <v>JES-04-369</v>
          </cell>
        </row>
        <row r="371">
          <cell r="A371" t="str">
            <v>JES-04-370</v>
          </cell>
        </row>
        <row r="372">
          <cell r="A372" t="str">
            <v>JES-04-371</v>
          </cell>
        </row>
        <row r="373">
          <cell r="A373" t="str">
            <v>JES-04-372</v>
          </cell>
        </row>
        <row r="374">
          <cell r="A374" t="str">
            <v>JES-04-373</v>
          </cell>
        </row>
        <row r="375">
          <cell r="A375" t="str">
            <v>JES-04-374</v>
          </cell>
        </row>
        <row r="376">
          <cell r="A376" t="str">
            <v>JES-04-375</v>
          </cell>
        </row>
        <row r="377">
          <cell r="A377" t="str">
            <v>JES-04-376</v>
          </cell>
        </row>
        <row r="378">
          <cell r="A378" t="str">
            <v>JES-04-377</v>
          </cell>
        </row>
        <row r="379">
          <cell r="A379" t="str">
            <v>JES-04-378</v>
          </cell>
        </row>
        <row r="380">
          <cell r="A380" t="str">
            <v>JES-04-379</v>
          </cell>
        </row>
        <row r="381">
          <cell r="A381" t="str">
            <v>JES-04-380</v>
          </cell>
        </row>
        <row r="382">
          <cell r="A382" t="str">
            <v>JES-04-381</v>
          </cell>
        </row>
        <row r="383">
          <cell r="A383" t="str">
            <v>JES-04-382</v>
          </cell>
        </row>
        <row r="384">
          <cell r="A384" t="str">
            <v>JES-04-383</v>
          </cell>
        </row>
        <row r="385">
          <cell r="A385" t="str">
            <v>JES-04-384</v>
          </cell>
        </row>
        <row r="386">
          <cell r="A386" t="str">
            <v>JES-04-385</v>
          </cell>
        </row>
        <row r="387">
          <cell r="A387" t="str">
            <v>JES-04-386</v>
          </cell>
        </row>
        <row r="388">
          <cell r="A388" t="str">
            <v>JES-04-387</v>
          </cell>
        </row>
        <row r="389">
          <cell r="A389" t="str">
            <v>JES-04-388</v>
          </cell>
        </row>
        <row r="390">
          <cell r="A390" t="str">
            <v>JES-04-389</v>
          </cell>
        </row>
        <row r="391">
          <cell r="A391" t="str">
            <v>JES-04-390</v>
          </cell>
        </row>
        <row r="392">
          <cell r="A392" t="str">
            <v>JES-04-391</v>
          </cell>
        </row>
        <row r="393">
          <cell r="A393" t="str">
            <v>JES-04-392</v>
          </cell>
        </row>
        <row r="394">
          <cell r="A394" t="str">
            <v>JES-04-393</v>
          </cell>
        </row>
        <row r="395">
          <cell r="A395" t="str">
            <v>JES-04-394</v>
          </cell>
        </row>
        <row r="396">
          <cell r="A396" t="str">
            <v>JES-04-395</v>
          </cell>
        </row>
        <row r="397">
          <cell r="A397" t="str">
            <v>JES-04-396</v>
          </cell>
        </row>
        <row r="398">
          <cell r="A398" t="str">
            <v>JES-04-397</v>
          </cell>
        </row>
        <row r="399">
          <cell r="A399" t="str">
            <v>JES-04-398</v>
          </cell>
        </row>
        <row r="400">
          <cell r="A400" t="str">
            <v>JES-04-399</v>
          </cell>
        </row>
        <row r="401">
          <cell r="A401" t="str">
            <v>JES-04-400</v>
          </cell>
        </row>
        <row r="402">
          <cell r="A402" t="str">
            <v>JES-04-401</v>
          </cell>
        </row>
        <row r="403">
          <cell r="A403" t="str">
            <v>JES-04-402</v>
          </cell>
        </row>
        <row r="404">
          <cell r="A404" t="str">
            <v>JES-04-403</v>
          </cell>
        </row>
        <row r="405">
          <cell r="A405" t="str">
            <v>JES-04-404</v>
          </cell>
        </row>
        <row r="406">
          <cell r="A406" t="str">
            <v>JES-04-405</v>
          </cell>
        </row>
        <row r="407">
          <cell r="A407" t="str">
            <v>JES-04-406</v>
          </cell>
        </row>
        <row r="408">
          <cell r="A408" t="str">
            <v>JES-04-407</v>
          </cell>
        </row>
        <row r="409">
          <cell r="A409" t="str">
            <v>JES-04-408</v>
          </cell>
        </row>
        <row r="410">
          <cell r="A410" t="str">
            <v>JES-04-409</v>
          </cell>
        </row>
        <row r="411">
          <cell r="A411" t="str">
            <v>JES-04-410</v>
          </cell>
        </row>
        <row r="412">
          <cell r="A412" t="str">
            <v>JES-04-411</v>
          </cell>
        </row>
        <row r="413">
          <cell r="A413" t="str">
            <v>JES-04-412</v>
          </cell>
        </row>
        <row r="414">
          <cell r="A414" t="str">
            <v>JES-04-413</v>
          </cell>
        </row>
        <row r="415">
          <cell r="A415" t="str">
            <v>JES-04-414</v>
          </cell>
        </row>
        <row r="416">
          <cell r="A416" t="str">
            <v>JES-04-415</v>
          </cell>
        </row>
        <row r="417">
          <cell r="A417" t="str">
            <v>JES-04-416</v>
          </cell>
        </row>
        <row r="418">
          <cell r="A418" t="str">
            <v>JES-04-417</v>
          </cell>
        </row>
        <row r="419">
          <cell r="A419" t="str">
            <v>JES-04-418</v>
          </cell>
        </row>
        <row r="420">
          <cell r="A420" t="str">
            <v>JES-04-419</v>
          </cell>
        </row>
        <row r="421">
          <cell r="A421" t="str">
            <v>JES-04-420</v>
          </cell>
        </row>
        <row r="422">
          <cell r="A422" t="str">
            <v>JES-04-421</v>
          </cell>
        </row>
        <row r="423">
          <cell r="A423" t="str">
            <v>JES-04-422</v>
          </cell>
        </row>
        <row r="424">
          <cell r="A424" t="str">
            <v>JES-04-423</v>
          </cell>
        </row>
        <row r="425">
          <cell r="A425" t="str">
            <v>JES-04-424</v>
          </cell>
        </row>
        <row r="426">
          <cell r="A426" t="str">
            <v>JES-04-425</v>
          </cell>
        </row>
        <row r="427">
          <cell r="A427" t="str">
            <v>JES-04-426</v>
          </cell>
        </row>
        <row r="428">
          <cell r="A428" t="str">
            <v>JES-04-427</v>
          </cell>
        </row>
        <row r="429">
          <cell r="A429" t="str">
            <v>JES-04-428</v>
          </cell>
        </row>
        <row r="430">
          <cell r="A430" t="str">
            <v>JES-04-429</v>
          </cell>
        </row>
        <row r="431">
          <cell r="A431" t="str">
            <v>JES-04-430</v>
          </cell>
        </row>
        <row r="432">
          <cell r="A432" t="str">
            <v>JES-04-431</v>
          </cell>
        </row>
        <row r="433">
          <cell r="A433" t="str">
            <v>JES-04-432</v>
          </cell>
        </row>
        <row r="434">
          <cell r="A434" t="str">
            <v>JES-04-433</v>
          </cell>
        </row>
        <row r="435">
          <cell r="A435" t="str">
            <v>JES-04-434</v>
          </cell>
        </row>
        <row r="436">
          <cell r="A436" t="str">
            <v>JES-04-435</v>
          </cell>
        </row>
        <row r="437">
          <cell r="A437" t="str">
            <v>JES-04-436</v>
          </cell>
        </row>
        <row r="438">
          <cell r="A438" t="str">
            <v>JES-04-437</v>
          </cell>
        </row>
        <row r="439">
          <cell r="A439" t="str">
            <v>JES-04-438</v>
          </cell>
        </row>
        <row r="440">
          <cell r="A440" t="str">
            <v>JES-04-439</v>
          </cell>
        </row>
        <row r="441">
          <cell r="A441" t="str">
            <v>JES-04-440</v>
          </cell>
        </row>
        <row r="442">
          <cell r="A442" t="str">
            <v>JES-04-441</v>
          </cell>
        </row>
        <row r="443">
          <cell r="A443" t="str">
            <v>JES-04-442</v>
          </cell>
        </row>
        <row r="444">
          <cell r="A444" t="str">
            <v>JES-04-443</v>
          </cell>
        </row>
        <row r="445">
          <cell r="A445" t="str">
            <v>JES-04-444</v>
          </cell>
        </row>
        <row r="446">
          <cell r="A446" t="str">
            <v>JES-04-445</v>
          </cell>
        </row>
        <row r="447">
          <cell r="A447" t="str">
            <v>JES-04-446</v>
          </cell>
        </row>
        <row r="448">
          <cell r="A448" t="str">
            <v>JES-04-447</v>
          </cell>
        </row>
        <row r="449">
          <cell r="A449" t="str">
            <v>JES-04-448</v>
          </cell>
        </row>
        <row r="450">
          <cell r="A450" t="str">
            <v>JES-04-449</v>
          </cell>
        </row>
        <row r="451">
          <cell r="A451" t="str">
            <v>JES-04-450</v>
          </cell>
        </row>
        <row r="452">
          <cell r="A452" t="str">
            <v>JES-04-451</v>
          </cell>
        </row>
        <row r="453">
          <cell r="A453" t="str">
            <v>JES-04-452</v>
          </cell>
        </row>
        <row r="454">
          <cell r="A454" t="str">
            <v>JES-04-453</v>
          </cell>
        </row>
        <row r="455">
          <cell r="A455" t="str">
            <v>JES-04-454</v>
          </cell>
        </row>
        <row r="456">
          <cell r="A456" t="str">
            <v>JES-04-455</v>
          </cell>
        </row>
        <row r="457">
          <cell r="A457" t="str">
            <v>JES-04-456</v>
          </cell>
        </row>
        <row r="458">
          <cell r="A458" t="str">
            <v>JES-04-457</v>
          </cell>
        </row>
        <row r="459">
          <cell r="A459" t="str">
            <v>JES-04-458</v>
          </cell>
        </row>
        <row r="460">
          <cell r="A460" t="str">
            <v>JES-04-459</v>
          </cell>
        </row>
        <row r="461">
          <cell r="A461" t="str">
            <v>JES-04-460</v>
          </cell>
        </row>
        <row r="462">
          <cell r="A462" t="str">
            <v>JES-04-461</v>
          </cell>
        </row>
        <row r="463">
          <cell r="A463" t="str">
            <v>JES-04-462</v>
          </cell>
        </row>
        <row r="464">
          <cell r="A464" t="str">
            <v>JES-04-463</v>
          </cell>
        </row>
        <row r="465">
          <cell r="A465" t="str">
            <v>JES-04-464</v>
          </cell>
        </row>
        <row r="466">
          <cell r="A466" t="str">
            <v>JES-04-465</v>
          </cell>
        </row>
        <row r="467">
          <cell r="A467" t="str">
            <v>JES-04-466</v>
          </cell>
        </row>
        <row r="468">
          <cell r="A468" t="str">
            <v>JES-04-467</v>
          </cell>
        </row>
        <row r="469">
          <cell r="A469" t="str">
            <v>JES-04-468</v>
          </cell>
        </row>
        <row r="470">
          <cell r="A470" t="str">
            <v>JES-04-469</v>
          </cell>
        </row>
        <row r="471">
          <cell r="A471" t="str">
            <v>JES-04-470</v>
          </cell>
        </row>
        <row r="472">
          <cell r="A472" t="str">
            <v>JES-04-471</v>
          </cell>
        </row>
        <row r="473">
          <cell r="A473" t="str">
            <v>JES-04-472</v>
          </cell>
        </row>
        <row r="474">
          <cell r="A474" t="str">
            <v>JES-04-473</v>
          </cell>
        </row>
        <row r="475">
          <cell r="A475" t="str">
            <v>JES-04-474</v>
          </cell>
        </row>
        <row r="476">
          <cell r="A476" t="str">
            <v>JES-04-475</v>
          </cell>
        </row>
        <row r="477">
          <cell r="A477" t="str">
            <v>JES-04-476</v>
          </cell>
        </row>
        <row r="478">
          <cell r="A478" t="str">
            <v>JES-04-477</v>
          </cell>
        </row>
        <row r="479">
          <cell r="A479" t="str">
            <v>JES-04-478</v>
          </cell>
        </row>
        <row r="480">
          <cell r="A480" t="str">
            <v>JES-04-479</v>
          </cell>
        </row>
        <row r="481">
          <cell r="A481" t="str">
            <v>JES-04-480</v>
          </cell>
        </row>
        <row r="482">
          <cell r="A482" t="str">
            <v>JES-04-481</v>
          </cell>
        </row>
        <row r="483">
          <cell r="A483" t="str">
            <v>JES-04-482</v>
          </cell>
        </row>
        <row r="484">
          <cell r="A484" t="str">
            <v>JES-04-483</v>
          </cell>
        </row>
        <row r="485">
          <cell r="A485" t="str">
            <v>JES-04-484</v>
          </cell>
        </row>
        <row r="486">
          <cell r="A486" t="str">
            <v>JES-04-485</v>
          </cell>
        </row>
        <row r="487">
          <cell r="A487" t="str">
            <v>JES-04-486</v>
          </cell>
        </row>
        <row r="488">
          <cell r="A488" t="str">
            <v>JES-04-487</v>
          </cell>
        </row>
        <row r="489">
          <cell r="A489" t="str">
            <v>JES-04-488</v>
          </cell>
        </row>
        <row r="490">
          <cell r="A490" t="str">
            <v>JES-04-489</v>
          </cell>
        </row>
        <row r="491">
          <cell r="A491" t="str">
            <v>JES-04-490</v>
          </cell>
        </row>
        <row r="492">
          <cell r="A492" t="str">
            <v>JES-04-491</v>
          </cell>
        </row>
        <row r="493">
          <cell r="A493" t="str">
            <v>JES-04-492</v>
          </cell>
        </row>
        <row r="494">
          <cell r="A494" t="str">
            <v>JES-04-493</v>
          </cell>
        </row>
        <row r="495">
          <cell r="A495" t="str">
            <v>JES-04-494</v>
          </cell>
        </row>
        <row r="496">
          <cell r="A496" t="str">
            <v>JES-04-495</v>
          </cell>
        </row>
        <row r="497">
          <cell r="A497" t="str">
            <v>JES-04-496</v>
          </cell>
        </row>
        <row r="498">
          <cell r="A498" t="str">
            <v>JES-04-497</v>
          </cell>
        </row>
        <row r="499">
          <cell r="A499" t="str">
            <v>JES-04-498</v>
          </cell>
        </row>
        <row r="500">
          <cell r="A500" t="str">
            <v>JES-04-499</v>
          </cell>
        </row>
        <row r="501">
          <cell r="A501" t="str">
            <v>JES-04-500</v>
          </cell>
        </row>
        <row r="502">
          <cell r="A502" t="str">
            <v>JES-04-501</v>
          </cell>
        </row>
        <row r="503">
          <cell r="A503" t="str">
            <v>JES-04-502</v>
          </cell>
        </row>
        <row r="504">
          <cell r="A504" t="str">
            <v>JES-04-503</v>
          </cell>
        </row>
        <row r="505">
          <cell r="A505" t="str">
            <v>JES-04-504</v>
          </cell>
        </row>
        <row r="506">
          <cell r="A506" t="str">
            <v>JES-04-505</v>
          </cell>
        </row>
        <row r="507">
          <cell r="A507" t="str">
            <v>JES-04-506</v>
          </cell>
        </row>
        <row r="508">
          <cell r="A508" t="str">
            <v>JES-04-507</v>
          </cell>
        </row>
        <row r="509">
          <cell r="A509" t="str">
            <v>JES-04-508</v>
          </cell>
        </row>
        <row r="510">
          <cell r="A510" t="str">
            <v>JES-04-509</v>
          </cell>
        </row>
        <row r="511">
          <cell r="A511" t="str">
            <v>JES-04-510</v>
          </cell>
        </row>
        <row r="512">
          <cell r="A512" t="str">
            <v>JES-04-511</v>
          </cell>
        </row>
        <row r="513">
          <cell r="A513" t="str">
            <v>JES-04-512</v>
          </cell>
        </row>
        <row r="514">
          <cell r="A514" t="str">
            <v>JES-04-513</v>
          </cell>
        </row>
        <row r="515">
          <cell r="A515" t="str">
            <v>JES-04-514</v>
          </cell>
        </row>
        <row r="516">
          <cell r="A516" t="str">
            <v>JES-04-515</v>
          </cell>
        </row>
        <row r="517">
          <cell r="A517" t="str">
            <v>JES-04-516</v>
          </cell>
        </row>
        <row r="518">
          <cell r="A518" t="str">
            <v>JES-04-517</v>
          </cell>
        </row>
        <row r="519">
          <cell r="A519" t="str">
            <v>JES-04-518</v>
          </cell>
        </row>
        <row r="520">
          <cell r="A520" t="str">
            <v>JES-04-519</v>
          </cell>
        </row>
        <row r="521">
          <cell r="A521" t="str">
            <v>JES-04-520</v>
          </cell>
        </row>
        <row r="522">
          <cell r="A522" t="str">
            <v>JES-04-521</v>
          </cell>
        </row>
        <row r="523">
          <cell r="A523" t="str">
            <v>JES-04-522</v>
          </cell>
        </row>
        <row r="524">
          <cell r="A524" t="str">
            <v>JES-04-523</v>
          </cell>
        </row>
        <row r="525">
          <cell r="A525" t="str">
            <v>JES-04-524</v>
          </cell>
        </row>
        <row r="526">
          <cell r="A526" t="str">
            <v>JES-04-525</v>
          </cell>
        </row>
        <row r="527">
          <cell r="A527" t="str">
            <v>JES-04-526</v>
          </cell>
        </row>
        <row r="528">
          <cell r="A528" t="str">
            <v>JES-04-527</v>
          </cell>
        </row>
        <row r="529">
          <cell r="A529" t="str">
            <v>JES-04-528</v>
          </cell>
        </row>
        <row r="530">
          <cell r="A530" t="str">
            <v>JES-04-529</v>
          </cell>
        </row>
        <row r="531">
          <cell r="A531" t="str">
            <v>JES-04-530</v>
          </cell>
        </row>
        <row r="532">
          <cell r="A532" t="str">
            <v>JES-04-531</v>
          </cell>
        </row>
        <row r="533">
          <cell r="A533" t="str">
            <v>JES-04-532</v>
          </cell>
        </row>
        <row r="534">
          <cell r="A534" t="str">
            <v>JES-04-533</v>
          </cell>
        </row>
        <row r="535">
          <cell r="A535" t="str">
            <v>JES-04-534</v>
          </cell>
        </row>
        <row r="536">
          <cell r="A536" t="str">
            <v>JES-04-535</v>
          </cell>
        </row>
        <row r="537">
          <cell r="A537" t="str">
            <v>JES-04-536</v>
          </cell>
        </row>
        <row r="538">
          <cell r="A538" t="str">
            <v>JES-04-537</v>
          </cell>
        </row>
        <row r="539">
          <cell r="A539" t="str">
            <v>JES-04-538</v>
          </cell>
        </row>
        <row r="540">
          <cell r="A540" t="str">
            <v>JES-04-539</v>
          </cell>
        </row>
        <row r="541">
          <cell r="A541" t="str">
            <v>JES-04-540</v>
          </cell>
        </row>
        <row r="542">
          <cell r="A542" t="str">
            <v>JES-04-541</v>
          </cell>
        </row>
        <row r="543">
          <cell r="A543" t="str">
            <v>JES-04-542</v>
          </cell>
        </row>
        <row r="544">
          <cell r="A544" t="str">
            <v>JES-04-543</v>
          </cell>
        </row>
        <row r="545">
          <cell r="A545" t="str">
            <v>JES-04-544</v>
          </cell>
        </row>
        <row r="546">
          <cell r="A546" t="str">
            <v>JES-04-545</v>
          </cell>
        </row>
        <row r="547">
          <cell r="A547" t="str">
            <v>JES-04-546</v>
          </cell>
        </row>
        <row r="548">
          <cell r="A548" t="str">
            <v>JES-04-547</v>
          </cell>
        </row>
        <row r="549">
          <cell r="A549" t="str">
            <v>JES-04-548</v>
          </cell>
        </row>
        <row r="550">
          <cell r="A550" t="str">
            <v>JES-04-549</v>
          </cell>
        </row>
        <row r="551">
          <cell r="A551" t="str">
            <v>JES-04-550</v>
          </cell>
        </row>
        <row r="552">
          <cell r="A552" t="str">
            <v>JES-04-551</v>
          </cell>
        </row>
        <row r="553">
          <cell r="A553" t="str">
            <v>JES-04-552</v>
          </cell>
        </row>
        <row r="554">
          <cell r="A554" t="str">
            <v>JES-04-553</v>
          </cell>
        </row>
        <row r="555">
          <cell r="A555" t="str">
            <v>JES-04-554</v>
          </cell>
        </row>
        <row r="556">
          <cell r="A556" t="str">
            <v>JES-04-555</v>
          </cell>
        </row>
        <row r="557">
          <cell r="A557" t="str">
            <v>JES-04-556</v>
          </cell>
        </row>
        <row r="558">
          <cell r="A558" t="str">
            <v>JES-04-557</v>
          </cell>
        </row>
        <row r="559">
          <cell r="A559" t="str">
            <v>JES-04-558</v>
          </cell>
        </row>
        <row r="560">
          <cell r="A560" t="str">
            <v>JES-04-559</v>
          </cell>
        </row>
        <row r="561">
          <cell r="A561" t="str">
            <v>JES-04-560</v>
          </cell>
        </row>
        <row r="562">
          <cell r="A562" t="str">
            <v>JES-04-561</v>
          </cell>
        </row>
        <row r="563">
          <cell r="A563" t="str">
            <v>JES-04-562</v>
          </cell>
        </row>
        <row r="564">
          <cell r="A564" t="str">
            <v>JES-04-563</v>
          </cell>
        </row>
        <row r="565">
          <cell r="A565" t="str">
            <v>JES-04-564</v>
          </cell>
        </row>
        <row r="566">
          <cell r="A566" t="str">
            <v>JES-04-565</v>
          </cell>
        </row>
        <row r="567">
          <cell r="A567" t="str">
            <v>JES-04-566</v>
          </cell>
        </row>
        <row r="568">
          <cell r="A568" t="str">
            <v>JES-04-567</v>
          </cell>
        </row>
        <row r="569">
          <cell r="A569" t="str">
            <v>JES-04-568</v>
          </cell>
        </row>
        <row r="570">
          <cell r="A570" t="str">
            <v>JES-04-569</v>
          </cell>
        </row>
        <row r="571">
          <cell r="A571" t="str">
            <v>JES-04-570</v>
          </cell>
        </row>
        <row r="572">
          <cell r="A572" t="str">
            <v>JES-04-571</v>
          </cell>
        </row>
        <row r="573">
          <cell r="A573" t="str">
            <v>JES-04-572</v>
          </cell>
        </row>
        <row r="574">
          <cell r="A574" t="str">
            <v>JES-04-573</v>
          </cell>
        </row>
        <row r="575">
          <cell r="A575" t="str">
            <v>JES-04-574</v>
          </cell>
        </row>
        <row r="576">
          <cell r="A576" t="str">
            <v>JES-04-575</v>
          </cell>
        </row>
        <row r="577">
          <cell r="A577" t="str">
            <v>JES-04-576</v>
          </cell>
        </row>
        <row r="578">
          <cell r="A578" t="str">
            <v>JES-04-577</v>
          </cell>
        </row>
        <row r="579">
          <cell r="A579" t="str">
            <v>JES-04-578</v>
          </cell>
        </row>
        <row r="580">
          <cell r="A580" t="str">
            <v>JES-04-579</v>
          </cell>
        </row>
        <row r="581">
          <cell r="A581" t="str">
            <v>JES-04-580</v>
          </cell>
        </row>
        <row r="582">
          <cell r="A582" t="str">
            <v>JES-04-581</v>
          </cell>
        </row>
        <row r="583">
          <cell r="A583" t="str">
            <v>JES-04-582</v>
          </cell>
        </row>
        <row r="584">
          <cell r="A584" t="str">
            <v>JES-04-583</v>
          </cell>
        </row>
        <row r="585">
          <cell r="A585" t="str">
            <v>JES-04-584</v>
          </cell>
        </row>
        <row r="586">
          <cell r="A586" t="str">
            <v>JES-04-585</v>
          </cell>
        </row>
        <row r="587">
          <cell r="A587" t="str">
            <v>JES-04-586</v>
          </cell>
        </row>
        <row r="588">
          <cell r="A588" t="str">
            <v>JES-04-587</v>
          </cell>
        </row>
        <row r="589">
          <cell r="A589" t="str">
            <v>JES-04-588</v>
          </cell>
        </row>
        <row r="590">
          <cell r="A590" t="str">
            <v>JES-04-589</v>
          </cell>
        </row>
        <row r="591">
          <cell r="A591" t="str">
            <v>JES-04-590</v>
          </cell>
        </row>
        <row r="592">
          <cell r="A592" t="str">
            <v>JES-04-591</v>
          </cell>
        </row>
        <row r="593">
          <cell r="A593" t="str">
            <v>JES-04-592</v>
          </cell>
        </row>
        <row r="594">
          <cell r="A594" t="str">
            <v>JES-04-593</v>
          </cell>
        </row>
        <row r="595">
          <cell r="A595" t="str">
            <v>JES-04-594</v>
          </cell>
        </row>
        <row r="596">
          <cell r="A596" t="str">
            <v>JES-04-595</v>
          </cell>
        </row>
        <row r="597">
          <cell r="A597" t="str">
            <v>JES-04-596</v>
          </cell>
        </row>
        <row r="598">
          <cell r="A598" t="str">
            <v>JES-04-597</v>
          </cell>
        </row>
        <row r="599">
          <cell r="A599" t="str">
            <v>JES-04-598</v>
          </cell>
        </row>
        <row r="600">
          <cell r="A600" t="str">
            <v>JES-04-599</v>
          </cell>
        </row>
        <row r="601">
          <cell r="A601" t="str">
            <v>JES-04-600</v>
          </cell>
        </row>
        <row r="602">
          <cell r="A602" t="str">
            <v>JES-04-601</v>
          </cell>
        </row>
        <row r="603">
          <cell r="A603" t="str">
            <v>JES-04-602</v>
          </cell>
        </row>
        <row r="604">
          <cell r="A604" t="str">
            <v>JES-04-603</v>
          </cell>
        </row>
        <row r="605">
          <cell r="A605" t="str">
            <v>JES-04-604</v>
          </cell>
        </row>
        <row r="606">
          <cell r="A606" t="str">
            <v>JES-04-605</v>
          </cell>
        </row>
        <row r="607">
          <cell r="A607" t="str">
            <v>JES-04-606</v>
          </cell>
        </row>
        <row r="608">
          <cell r="A608" t="str">
            <v>JES-04-607</v>
          </cell>
        </row>
        <row r="609">
          <cell r="A609" t="str">
            <v>JES-04-608</v>
          </cell>
        </row>
        <row r="610">
          <cell r="A610" t="str">
            <v>JES-04-609</v>
          </cell>
        </row>
        <row r="611">
          <cell r="A611" t="str">
            <v>JES-04-610</v>
          </cell>
        </row>
        <row r="612">
          <cell r="A612" t="str">
            <v>JES-04-611</v>
          </cell>
        </row>
        <row r="613">
          <cell r="A613" t="str">
            <v>JES-04-612</v>
          </cell>
        </row>
        <row r="614">
          <cell r="A614" t="str">
            <v>JES-04-613</v>
          </cell>
        </row>
        <row r="615">
          <cell r="A615" t="str">
            <v>JES-04-614</v>
          </cell>
        </row>
        <row r="616">
          <cell r="A616" t="str">
            <v>JES-04-615</v>
          </cell>
        </row>
        <row r="617">
          <cell r="A617" t="str">
            <v>JES-04-616</v>
          </cell>
        </row>
        <row r="618">
          <cell r="A618" t="str">
            <v>JES-04-617</v>
          </cell>
        </row>
        <row r="619">
          <cell r="A619" t="str">
            <v>JES-04-618</v>
          </cell>
        </row>
        <row r="620">
          <cell r="A620" t="str">
            <v>JES-04-619</v>
          </cell>
        </row>
        <row r="621">
          <cell r="A621" t="str">
            <v>JES-04-620</v>
          </cell>
        </row>
        <row r="622">
          <cell r="A622" t="str">
            <v>JES-04-621</v>
          </cell>
        </row>
        <row r="623">
          <cell r="A623" t="str">
            <v>JES-04-622</v>
          </cell>
        </row>
        <row r="624">
          <cell r="A624" t="str">
            <v>JES-04-623</v>
          </cell>
        </row>
        <row r="625">
          <cell r="A625" t="str">
            <v>JES-04-624</v>
          </cell>
        </row>
        <row r="626">
          <cell r="A626" t="str">
            <v>JES-04-625</v>
          </cell>
        </row>
        <row r="627">
          <cell r="A627" t="str">
            <v>JES-04-626</v>
          </cell>
        </row>
        <row r="628">
          <cell r="A628" t="str">
            <v>JES-04-627</v>
          </cell>
        </row>
        <row r="629">
          <cell r="A629" t="str">
            <v>JES-04-628</v>
          </cell>
        </row>
        <row r="630">
          <cell r="A630" t="str">
            <v>JES-04-629</v>
          </cell>
        </row>
        <row r="631">
          <cell r="A631" t="str">
            <v>JES-04-630</v>
          </cell>
        </row>
        <row r="632">
          <cell r="A632" t="str">
            <v>JES-04-631</v>
          </cell>
        </row>
        <row r="633">
          <cell r="A633" t="str">
            <v>JES-04-632</v>
          </cell>
        </row>
        <row r="634">
          <cell r="A634" t="str">
            <v>JES-04-633</v>
          </cell>
        </row>
        <row r="635">
          <cell r="A635" t="str">
            <v>JES-04-634</v>
          </cell>
        </row>
        <row r="636">
          <cell r="A636" t="str">
            <v>JES-04-635</v>
          </cell>
        </row>
        <row r="637">
          <cell r="A637" t="str">
            <v>JES-04-636</v>
          </cell>
        </row>
        <row r="638">
          <cell r="A638" t="str">
            <v>JES-04-637</v>
          </cell>
        </row>
        <row r="639">
          <cell r="A639" t="str">
            <v>JES-04-638</v>
          </cell>
        </row>
        <row r="640">
          <cell r="A640" t="str">
            <v>JES-04-639</v>
          </cell>
        </row>
        <row r="641">
          <cell r="A641" t="str">
            <v>JES-04-640</v>
          </cell>
        </row>
        <row r="642">
          <cell r="A642" t="str">
            <v>JES-04-641</v>
          </cell>
        </row>
        <row r="643">
          <cell r="A643" t="str">
            <v>JES-04-642</v>
          </cell>
        </row>
        <row r="644">
          <cell r="A644" t="str">
            <v>JES-04-643</v>
          </cell>
        </row>
        <row r="645">
          <cell r="A645" t="str">
            <v>JES-04-644</v>
          </cell>
        </row>
        <row r="646">
          <cell r="A646" t="str">
            <v>JES-04-645</v>
          </cell>
        </row>
        <row r="647">
          <cell r="A647" t="str">
            <v>JES-04-646</v>
          </cell>
        </row>
        <row r="648">
          <cell r="A648" t="str">
            <v>JES-04-647</v>
          </cell>
        </row>
        <row r="649">
          <cell r="A649" t="str">
            <v>JES-04-648</v>
          </cell>
        </row>
        <row r="650">
          <cell r="A650" t="str">
            <v>JES-04-649</v>
          </cell>
        </row>
        <row r="651">
          <cell r="A651" t="str">
            <v>JES-04-650</v>
          </cell>
        </row>
        <row r="652">
          <cell r="A652" t="str">
            <v>JES-04-651</v>
          </cell>
        </row>
        <row r="653">
          <cell r="A653" t="str">
            <v>JES-04-652</v>
          </cell>
        </row>
        <row r="654">
          <cell r="A654" t="str">
            <v>JES-04-653</v>
          </cell>
        </row>
        <row r="655">
          <cell r="A655" t="str">
            <v>JES-04-654</v>
          </cell>
        </row>
        <row r="656">
          <cell r="A656" t="str">
            <v>JES-04-655</v>
          </cell>
        </row>
        <row r="657">
          <cell r="A657" t="str">
            <v>JES-04-656</v>
          </cell>
        </row>
        <row r="658">
          <cell r="A658" t="str">
            <v>JES-04-657</v>
          </cell>
        </row>
        <row r="659">
          <cell r="A659" t="str">
            <v>JES-04-658</v>
          </cell>
        </row>
        <row r="660">
          <cell r="A660" t="str">
            <v>JES-04-659</v>
          </cell>
        </row>
        <row r="661">
          <cell r="A661" t="str">
            <v>JES-04-660</v>
          </cell>
        </row>
        <row r="662">
          <cell r="A662" t="str">
            <v>JES-04-661</v>
          </cell>
        </row>
        <row r="663">
          <cell r="A663" t="str">
            <v>JES-04-662</v>
          </cell>
        </row>
        <row r="664">
          <cell r="A664" t="str">
            <v>JES-04-663</v>
          </cell>
        </row>
        <row r="665">
          <cell r="A665" t="str">
            <v>JES-04-664</v>
          </cell>
        </row>
        <row r="666">
          <cell r="A666" t="str">
            <v>JES-04-665</v>
          </cell>
        </row>
        <row r="667">
          <cell r="A667" t="str">
            <v>JES-04-666</v>
          </cell>
        </row>
        <row r="668">
          <cell r="A668" t="str">
            <v>JES-04-667</v>
          </cell>
        </row>
        <row r="669">
          <cell r="A669" t="str">
            <v>JES-04-668</v>
          </cell>
        </row>
        <row r="670">
          <cell r="A670" t="str">
            <v>JES-04-669</v>
          </cell>
        </row>
        <row r="671">
          <cell r="A671" t="str">
            <v>JES-04-670</v>
          </cell>
        </row>
        <row r="672">
          <cell r="A672" t="str">
            <v>JES-04-671</v>
          </cell>
        </row>
        <row r="673">
          <cell r="A673" t="str">
            <v>JES-04-672</v>
          </cell>
        </row>
        <row r="674">
          <cell r="A674" t="str">
            <v>JES-04-673</v>
          </cell>
        </row>
        <row r="675">
          <cell r="A675" t="str">
            <v>JES-04-674</v>
          </cell>
        </row>
        <row r="676">
          <cell r="A676" t="str">
            <v>JES-04-675</v>
          </cell>
        </row>
        <row r="677">
          <cell r="A677" t="str">
            <v>JES-04-676</v>
          </cell>
        </row>
        <row r="678">
          <cell r="A678" t="str">
            <v>JES-04-677</v>
          </cell>
        </row>
        <row r="679">
          <cell r="A679" t="str">
            <v>JES-04-678</v>
          </cell>
        </row>
        <row r="680">
          <cell r="A680" t="str">
            <v>JES-04-679</v>
          </cell>
        </row>
        <row r="681">
          <cell r="A681" t="str">
            <v>JES-04-680</v>
          </cell>
        </row>
        <row r="682">
          <cell r="A682" t="str">
            <v>JES-04-681</v>
          </cell>
        </row>
        <row r="683">
          <cell r="A683" t="str">
            <v>JES-04-682</v>
          </cell>
        </row>
        <row r="684">
          <cell r="A684" t="str">
            <v>JES-04-683</v>
          </cell>
        </row>
        <row r="685">
          <cell r="A685" t="str">
            <v>JES-04-684</v>
          </cell>
        </row>
        <row r="686">
          <cell r="A686" t="str">
            <v>JES-04-685</v>
          </cell>
        </row>
        <row r="687">
          <cell r="A687" t="str">
            <v>JES-04-686</v>
          </cell>
        </row>
        <row r="688">
          <cell r="A688" t="str">
            <v>JES-04-687</v>
          </cell>
        </row>
        <row r="689">
          <cell r="A689" t="str">
            <v>JES-04-688</v>
          </cell>
        </row>
        <row r="690">
          <cell r="A690" t="str">
            <v>JES-04-689</v>
          </cell>
        </row>
        <row r="691">
          <cell r="A691" t="str">
            <v>JES-04-690</v>
          </cell>
        </row>
        <row r="692">
          <cell r="A692" t="str">
            <v>JES-04-691</v>
          </cell>
        </row>
        <row r="693">
          <cell r="A693" t="str">
            <v>JES-04-692</v>
          </cell>
        </row>
        <row r="694">
          <cell r="A694" t="str">
            <v>JES-04-693</v>
          </cell>
        </row>
        <row r="695">
          <cell r="A695" t="str">
            <v>JES-04-694</v>
          </cell>
        </row>
        <row r="696">
          <cell r="A696" t="str">
            <v>JES-04-695</v>
          </cell>
        </row>
        <row r="697">
          <cell r="A697" t="str">
            <v>JES-04-696</v>
          </cell>
        </row>
        <row r="698">
          <cell r="A698" t="str">
            <v>JES-04-697</v>
          </cell>
        </row>
        <row r="699">
          <cell r="A699" t="str">
            <v>JES-04-698</v>
          </cell>
        </row>
        <row r="700">
          <cell r="A700" t="str">
            <v>JES-04-699</v>
          </cell>
        </row>
        <row r="701">
          <cell r="A701" t="str">
            <v>JES-04-700</v>
          </cell>
        </row>
        <row r="702">
          <cell r="A702" t="str">
            <v>JES-04-701</v>
          </cell>
        </row>
        <row r="703">
          <cell r="A703" t="str">
            <v>JES-04-702</v>
          </cell>
        </row>
        <row r="704">
          <cell r="A704" t="str">
            <v>JES-04-703</v>
          </cell>
        </row>
        <row r="705">
          <cell r="A705" t="str">
            <v>JES-04-704</v>
          </cell>
        </row>
        <row r="706">
          <cell r="A706" t="str">
            <v>JES-04-705</v>
          </cell>
        </row>
        <row r="707">
          <cell r="A707" t="str">
            <v>JES-04-706</v>
          </cell>
        </row>
        <row r="708">
          <cell r="A708" t="str">
            <v>JES-04-707</v>
          </cell>
        </row>
        <row r="709">
          <cell r="A709" t="str">
            <v>JES-04-708</v>
          </cell>
        </row>
        <row r="710">
          <cell r="A710" t="str">
            <v>JES-04-709</v>
          </cell>
        </row>
        <row r="711">
          <cell r="A711" t="str">
            <v>JES-04-710</v>
          </cell>
        </row>
        <row r="712">
          <cell r="A712" t="str">
            <v>JES-04-711</v>
          </cell>
        </row>
        <row r="713">
          <cell r="A713" t="str">
            <v>JES-04-712</v>
          </cell>
        </row>
        <row r="714">
          <cell r="A714" t="str">
            <v>JES-04-713</v>
          </cell>
        </row>
        <row r="715">
          <cell r="A715" t="str">
            <v>JES-04-714</v>
          </cell>
        </row>
        <row r="716">
          <cell r="A716" t="str">
            <v>JES-04-715</v>
          </cell>
        </row>
        <row r="717">
          <cell r="A717" t="str">
            <v>JES-04-716</v>
          </cell>
        </row>
        <row r="718">
          <cell r="A718" t="str">
            <v>JES-04-717</v>
          </cell>
        </row>
        <row r="719">
          <cell r="A719" t="str">
            <v>JES-04-718</v>
          </cell>
        </row>
        <row r="720">
          <cell r="A720" t="str">
            <v>JES-04-719</v>
          </cell>
        </row>
        <row r="721">
          <cell r="A721" t="str">
            <v>JES-04-720</v>
          </cell>
        </row>
        <row r="722">
          <cell r="A722" t="str">
            <v>JES-04-721</v>
          </cell>
        </row>
        <row r="723">
          <cell r="A723" t="str">
            <v>JES-04-722</v>
          </cell>
        </row>
        <row r="724">
          <cell r="A724" t="str">
            <v>JES-04-723</v>
          </cell>
        </row>
        <row r="725">
          <cell r="A725" t="str">
            <v>JES-04-724</v>
          </cell>
        </row>
        <row r="726">
          <cell r="A726" t="str">
            <v>JES-04-725</v>
          </cell>
        </row>
        <row r="727">
          <cell r="A727" t="str">
            <v>JES-04-726</v>
          </cell>
        </row>
        <row r="728">
          <cell r="A728" t="str">
            <v>JES-04-727</v>
          </cell>
        </row>
        <row r="729">
          <cell r="A729" t="str">
            <v>JES-04-728</v>
          </cell>
        </row>
        <row r="730">
          <cell r="A730" t="str">
            <v>JES-04-729</v>
          </cell>
        </row>
        <row r="731">
          <cell r="A731" t="str">
            <v>JES-04-730</v>
          </cell>
        </row>
        <row r="732">
          <cell r="A732" t="str">
            <v>JES-04-731</v>
          </cell>
        </row>
        <row r="733">
          <cell r="A733" t="str">
            <v>JES-04-732</v>
          </cell>
        </row>
        <row r="734">
          <cell r="A734" t="str">
            <v>JES-04-733</v>
          </cell>
        </row>
        <row r="735">
          <cell r="A735" t="str">
            <v>JES-04-734</v>
          </cell>
        </row>
        <row r="736">
          <cell r="A736" t="str">
            <v>JES-04-735</v>
          </cell>
        </row>
        <row r="737">
          <cell r="A737" t="str">
            <v>JES-04-736</v>
          </cell>
        </row>
        <row r="738">
          <cell r="A738" t="str">
            <v>JES-04-737</v>
          </cell>
        </row>
        <row r="739">
          <cell r="A739" t="str">
            <v>JES-04-738</v>
          </cell>
        </row>
        <row r="740">
          <cell r="A740" t="str">
            <v>JES-04-739</v>
          </cell>
        </row>
        <row r="741">
          <cell r="A741" t="str">
            <v>JES-04-740</v>
          </cell>
        </row>
        <row r="742">
          <cell r="A742" t="str">
            <v>JES-04-741</v>
          </cell>
        </row>
        <row r="743">
          <cell r="A743" t="str">
            <v>JES-04-742</v>
          </cell>
        </row>
        <row r="744">
          <cell r="A744" t="str">
            <v>JES-04-743</v>
          </cell>
        </row>
        <row r="745">
          <cell r="A745" t="str">
            <v>JES-04-744</v>
          </cell>
        </row>
        <row r="746">
          <cell r="A746" t="str">
            <v>JES-04-745</v>
          </cell>
        </row>
        <row r="747">
          <cell r="A747" t="str">
            <v>JES-04-746</v>
          </cell>
        </row>
        <row r="748">
          <cell r="A748" t="str">
            <v>JES-04-747</v>
          </cell>
        </row>
        <row r="749">
          <cell r="A749" t="str">
            <v>JES-04-748</v>
          </cell>
        </row>
        <row r="750">
          <cell r="A750" t="str">
            <v>JES-04-749</v>
          </cell>
        </row>
        <row r="751">
          <cell r="A751" t="str">
            <v>JES-04-750</v>
          </cell>
        </row>
        <row r="752">
          <cell r="A752" t="str">
            <v>JES-04-751</v>
          </cell>
        </row>
        <row r="753">
          <cell r="A753" t="str">
            <v>JES-04-752</v>
          </cell>
        </row>
        <row r="754">
          <cell r="A754" t="str">
            <v>JES-04-753</v>
          </cell>
        </row>
        <row r="755">
          <cell r="A755" t="str">
            <v>JES-04-754</v>
          </cell>
        </row>
        <row r="756">
          <cell r="A756" t="str">
            <v>JES-04-755</v>
          </cell>
        </row>
        <row r="757">
          <cell r="A757" t="str">
            <v>JES-04-756</v>
          </cell>
        </row>
        <row r="758">
          <cell r="A758" t="str">
            <v>JES-04-757</v>
          </cell>
        </row>
        <row r="759">
          <cell r="A759" t="str">
            <v>JES-04-758</v>
          </cell>
        </row>
        <row r="760">
          <cell r="A760" t="str">
            <v>JES-04-759</v>
          </cell>
        </row>
        <row r="761">
          <cell r="A761" t="str">
            <v>JES-04-760</v>
          </cell>
        </row>
        <row r="762">
          <cell r="A762" t="str">
            <v>JES-04-761</v>
          </cell>
        </row>
        <row r="763">
          <cell r="A763" t="str">
            <v>JES-04-762</v>
          </cell>
        </row>
        <row r="764">
          <cell r="A764" t="str">
            <v>JES-04-763</v>
          </cell>
        </row>
        <row r="765">
          <cell r="A765" t="str">
            <v>JES-04-764</v>
          </cell>
        </row>
        <row r="766">
          <cell r="A766" t="str">
            <v>JES-04-765</v>
          </cell>
        </row>
        <row r="767">
          <cell r="A767" t="str">
            <v>JES-04-766</v>
          </cell>
        </row>
        <row r="768">
          <cell r="A768" t="str">
            <v>JES-04-767</v>
          </cell>
        </row>
        <row r="769">
          <cell r="A769" t="str">
            <v>JES-04-768</v>
          </cell>
        </row>
        <row r="770">
          <cell r="A770" t="str">
            <v>JES-04-769</v>
          </cell>
        </row>
        <row r="771">
          <cell r="A771" t="str">
            <v>JES-04-770</v>
          </cell>
        </row>
        <row r="772">
          <cell r="A772" t="str">
            <v>JES-04-771</v>
          </cell>
        </row>
        <row r="773">
          <cell r="A773" t="str">
            <v>JES-04-772</v>
          </cell>
        </row>
        <row r="774">
          <cell r="A774" t="str">
            <v>JES-04-773</v>
          </cell>
        </row>
        <row r="775">
          <cell r="A775" t="str">
            <v>JES-04-774</v>
          </cell>
        </row>
        <row r="776">
          <cell r="A776" t="str">
            <v>JES-04-775</v>
          </cell>
        </row>
        <row r="777">
          <cell r="A777" t="str">
            <v>JES-04-776</v>
          </cell>
        </row>
        <row r="778">
          <cell r="A778" t="str">
            <v>JES-04-777</v>
          </cell>
        </row>
        <row r="779">
          <cell r="A779" t="str">
            <v>JES-04-778</v>
          </cell>
        </row>
        <row r="780">
          <cell r="A780" t="str">
            <v>JES-04-779</v>
          </cell>
        </row>
        <row r="781">
          <cell r="A781" t="str">
            <v>JES-04-780</v>
          </cell>
        </row>
        <row r="782">
          <cell r="A782" t="str">
            <v>JES-04-781</v>
          </cell>
        </row>
        <row r="783">
          <cell r="A783" t="str">
            <v>JES-04-782</v>
          </cell>
        </row>
        <row r="784">
          <cell r="A784" t="str">
            <v>JES-04-783</v>
          </cell>
        </row>
        <row r="785">
          <cell r="A785" t="str">
            <v>JES-04-784</v>
          </cell>
        </row>
        <row r="786">
          <cell r="A786" t="str">
            <v>JES-04-785</v>
          </cell>
        </row>
        <row r="787">
          <cell r="A787" t="str">
            <v>JES-04-786</v>
          </cell>
        </row>
        <row r="788">
          <cell r="A788" t="str">
            <v>JES-04-787</v>
          </cell>
        </row>
        <row r="789">
          <cell r="A789" t="str">
            <v>JES-04-788</v>
          </cell>
        </row>
        <row r="790">
          <cell r="A790" t="str">
            <v>JES-04-789</v>
          </cell>
        </row>
        <row r="791">
          <cell r="A791" t="str">
            <v>JES-04-790</v>
          </cell>
        </row>
        <row r="792">
          <cell r="A792" t="str">
            <v>JES-04-791</v>
          </cell>
        </row>
        <row r="793">
          <cell r="A793" t="str">
            <v>JES-04-792</v>
          </cell>
        </row>
        <row r="794">
          <cell r="A794" t="str">
            <v>JES-04-793</v>
          </cell>
        </row>
        <row r="795">
          <cell r="A795" t="str">
            <v>JES-04-794</v>
          </cell>
        </row>
        <row r="796">
          <cell r="A796" t="str">
            <v>JES-04-795</v>
          </cell>
        </row>
        <row r="797">
          <cell r="A797" t="str">
            <v>JES-04-796</v>
          </cell>
        </row>
        <row r="798">
          <cell r="A798" t="str">
            <v>JES-04-797</v>
          </cell>
        </row>
        <row r="799">
          <cell r="A799" t="str">
            <v>JES-04-798</v>
          </cell>
        </row>
        <row r="800">
          <cell r="A800" t="str">
            <v>JES-04-799</v>
          </cell>
        </row>
        <row r="801">
          <cell r="A801" t="str">
            <v>JES-04-800</v>
          </cell>
        </row>
        <row r="802">
          <cell r="A802" t="str">
            <v>JES-04-801</v>
          </cell>
        </row>
        <row r="803">
          <cell r="A803" t="str">
            <v>JES-04-802</v>
          </cell>
        </row>
        <row r="804">
          <cell r="A804" t="str">
            <v>JES-04-803</v>
          </cell>
        </row>
        <row r="805">
          <cell r="A805" t="str">
            <v>JES-04-804</v>
          </cell>
        </row>
        <row r="806">
          <cell r="A806" t="str">
            <v>JES-04-805</v>
          </cell>
        </row>
        <row r="807">
          <cell r="A807" t="str">
            <v>JES-04-806</v>
          </cell>
        </row>
        <row r="808">
          <cell r="A808" t="str">
            <v>JES-04-807</v>
          </cell>
        </row>
        <row r="809">
          <cell r="A809" t="str">
            <v>JES-04-808</v>
          </cell>
        </row>
        <row r="810">
          <cell r="A810" t="str">
            <v>JES-04-809</v>
          </cell>
        </row>
        <row r="811">
          <cell r="A811" t="str">
            <v>JES-04-810</v>
          </cell>
        </row>
        <row r="812">
          <cell r="A812" t="str">
            <v>JES-04-811</v>
          </cell>
        </row>
        <row r="813">
          <cell r="A813" t="str">
            <v>JES-04-812</v>
          </cell>
        </row>
        <row r="814">
          <cell r="A814" t="str">
            <v>JES-04-813</v>
          </cell>
        </row>
        <row r="815">
          <cell r="A815" t="str">
            <v>JES-04-814</v>
          </cell>
        </row>
        <row r="816">
          <cell r="A816" t="str">
            <v>JES-04-815</v>
          </cell>
        </row>
        <row r="817">
          <cell r="A817" t="str">
            <v>JES-04-816</v>
          </cell>
        </row>
        <row r="818">
          <cell r="A818" t="str">
            <v>JES-04-817</v>
          </cell>
        </row>
        <row r="819">
          <cell r="A819" t="str">
            <v>JES-04-818</v>
          </cell>
        </row>
        <row r="820">
          <cell r="A820" t="str">
            <v>JES-04-819</v>
          </cell>
        </row>
        <row r="821">
          <cell r="A821" t="str">
            <v>JES-04-820</v>
          </cell>
        </row>
        <row r="822">
          <cell r="A822" t="str">
            <v>JES-04-821</v>
          </cell>
        </row>
        <row r="823">
          <cell r="A823" t="str">
            <v>JES-04-822</v>
          </cell>
        </row>
        <row r="824">
          <cell r="A824" t="str">
            <v>JES-04-823</v>
          </cell>
        </row>
        <row r="825">
          <cell r="A825" t="str">
            <v>JES-04-824</v>
          </cell>
        </row>
        <row r="826">
          <cell r="A826" t="str">
            <v>JES-04-825</v>
          </cell>
        </row>
        <row r="827">
          <cell r="A827" t="str">
            <v>JES-04-826</v>
          </cell>
        </row>
        <row r="828">
          <cell r="A828" t="str">
            <v>JES-04-827</v>
          </cell>
        </row>
        <row r="829">
          <cell r="A829" t="str">
            <v>JES-04-828</v>
          </cell>
        </row>
        <row r="830">
          <cell r="A830" t="str">
            <v>JES-04-829</v>
          </cell>
        </row>
        <row r="831">
          <cell r="A831" t="str">
            <v>JES-04-830</v>
          </cell>
        </row>
        <row r="832">
          <cell r="A832" t="str">
            <v>JES-04-831</v>
          </cell>
        </row>
        <row r="833">
          <cell r="A833" t="str">
            <v>JES-04-832</v>
          </cell>
        </row>
        <row r="834">
          <cell r="A834" t="str">
            <v>JES-04-833</v>
          </cell>
        </row>
        <row r="835">
          <cell r="A835" t="str">
            <v>JES-04-834</v>
          </cell>
        </row>
        <row r="836">
          <cell r="A836" t="str">
            <v>JES-04-835</v>
          </cell>
        </row>
        <row r="837">
          <cell r="A837" t="str">
            <v>JES-04-836</v>
          </cell>
        </row>
        <row r="838">
          <cell r="A838" t="str">
            <v>JES-04-837</v>
          </cell>
        </row>
        <row r="839">
          <cell r="A839" t="str">
            <v>JES-04-838</v>
          </cell>
        </row>
        <row r="840">
          <cell r="A840" t="str">
            <v>JES-04-839</v>
          </cell>
        </row>
        <row r="841">
          <cell r="A841" t="str">
            <v>JES-04-840</v>
          </cell>
        </row>
        <row r="842">
          <cell r="A842" t="str">
            <v>JES-04-841</v>
          </cell>
        </row>
        <row r="843">
          <cell r="A843" t="str">
            <v>JES-04-842</v>
          </cell>
        </row>
        <row r="844">
          <cell r="A844" t="str">
            <v>JES-04-843</v>
          </cell>
        </row>
        <row r="845">
          <cell r="A845" t="str">
            <v>JES-04-844</v>
          </cell>
        </row>
        <row r="846">
          <cell r="A846" t="str">
            <v>JES-04-845</v>
          </cell>
        </row>
        <row r="847">
          <cell r="A847" t="str">
            <v>JES-04-846</v>
          </cell>
        </row>
        <row r="848">
          <cell r="A848" t="str">
            <v>JES-04-847</v>
          </cell>
        </row>
        <row r="849">
          <cell r="A849" t="str">
            <v>JES-04-848</v>
          </cell>
        </row>
      </sheetData>
      <sheetData sheetId="3"/>
      <sheetData sheetId="4">
        <row r="2">
          <cell r="A2" t="str">
            <v>ºa</v>
          </cell>
        </row>
        <row r="3">
          <cell r="A3" t="str">
            <v>ºa?</v>
          </cell>
        </row>
        <row r="4">
          <cell r="A4" t="str">
            <v>ºb</v>
          </cell>
        </row>
        <row r="5">
          <cell r="A5" t="str">
            <v>ºba</v>
          </cell>
        </row>
        <row r="6">
          <cell r="A6" t="str">
            <v>Pc</v>
          </cell>
        </row>
        <row r="7">
          <cell r="A7" t="str">
            <v>Pe</v>
          </cell>
        </row>
        <row r="8">
          <cell r="A8" t="str">
            <v>Ph</v>
          </cell>
        </row>
        <row r="9">
          <cell r="A9" t="str">
            <v>PPeh</v>
          </cell>
        </row>
        <row r="10">
          <cell r="A10" t="str">
            <v>Ps</v>
          </cell>
        </row>
        <row r="11">
          <cell r="A11" t="str">
            <v>Trs</v>
          </cell>
        </row>
        <row r="12">
          <cell r="A12" t="str">
            <v>Yg</v>
          </cell>
        </row>
        <row r="13">
          <cell r="A13" t="str">
            <v>wtm</v>
          </cell>
        </row>
        <row r="14">
          <cell r="A14" t="str">
            <v>gn</v>
          </cell>
        </row>
        <row r="15">
          <cell r="A15" t="str">
            <v>gna</v>
          </cell>
        </row>
        <row r="16">
          <cell r="A16" t="str">
            <v>cbx</v>
          </cell>
        </row>
        <row r="17">
          <cell r="A17" t="str">
            <v>mbx</v>
          </cell>
        </row>
        <row r="18">
          <cell r="A18" t="str">
            <v>Tp</v>
          </cell>
        </row>
        <row r="19">
          <cell r="A19" t="str">
            <v>Xp</v>
          </cell>
        </row>
        <row r="20">
          <cell r="A20" t="str">
            <v>gd</v>
          </cell>
        </row>
        <row r="21">
          <cell r="A21" t="str">
            <v>s</v>
          </cell>
        </row>
        <row r="22">
          <cell r="A22" t="str">
            <v>Qs</v>
          </cell>
        </row>
        <row r="23">
          <cell r="A23" t="str">
            <v>Tgl</v>
          </cell>
        </row>
        <row r="24">
          <cell r="A24" t="str">
            <v>c</v>
          </cell>
        </row>
        <row r="25">
          <cell r="A25" t="str">
            <v>Yd</v>
          </cell>
        </row>
        <row r="26">
          <cell r="A26" t="str">
            <v>Yp</v>
          </cell>
        </row>
        <row r="27">
          <cell r="A27" t="str">
            <v>Xg</v>
          </cell>
        </row>
        <row r="28">
          <cell r="A28" t="str">
            <v>JKgc</v>
          </cell>
        </row>
        <row r="29">
          <cell r="A29" t="str">
            <v>JKgs</v>
          </cell>
        </row>
        <row r="30">
          <cell r="A30" t="str">
            <v>JKbl</v>
          </cell>
        </row>
        <row r="31">
          <cell r="A31" t="str">
            <v>TKmd</v>
          </cell>
        </row>
        <row r="32">
          <cell r="A32" t="str">
            <v>TKfd</v>
          </cell>
        </row>
        <row r="33">
          <cell r="A33" t="str">
            <v>TKid</v>
          </cell>
        </row>
        <row r="34">
          <cell r="A34" t="str">
            <v>bx</v>
          </cell>
        </row>
        <row r="35">
          <cell r="A35" t="str">
            <v>Tm</v>
          </cell>
        </row>
        <row r="36">
          <cell r="A36" t="str">
            <v>Tfm</v>
          </cell>
        </row>
        <row r="38">
          <cell r="A38" t="str">
            <v>Tfp</v>
          </cell>
        </row>
        <row r="39">
          <cell r="A39" t="str">
            <v>Tf</v>
          </cell>
        </row>
        <row r="40">
          <cell r="A40" t="str">
            <v>TKi</v>
          </cell>
        </row>
        <row r="41">
          <cell r="A41" t="str">
            <v>TKg</v>
          </cell>
        </row>
        <row r="42">
          <cell r="A42" t="str">
            <v>TKm</v>
          </cell>
        </row>
        <row r="43">
          <cell r="A43" t="str">
            <v>TKmp</v>
          </cell>
        </row>
        <row r="44">
          <cell r="A44" t="str">
            <v>TKmg</v>
          </cell>
        </row>
        <row r="45">
          <cell r="A45" t="str">
            <v>YXg</v>
          </cell>
        </row>
        <row r="46">
          <cell r="A46" t="str">
            <v>TXc</v>
          </cell>
        </row>
        <row r="47">
          <cell r="A47" t="str">
            <v>Tdi</v>
          </cell>
        </row>
        <row r="48">
          <cell r="A48" t="str">
            <v>Tdf</v>
          </cell>
        </row>
        <row r="49">
          <cell r="A49" t="str">
            <v>Xms</v>
          </cell>
        </row>
        <row r="50">
          <cell r="A50" t="str">
            <v>Tg</v>
          </cell>
        </row>
        <row r="51">
          <cell r="A51" t="str">
            <v>Xg</v>
          </cell>
        </row>
        <row r="52">
          <cell r="A52" t="str">
            <v>Td</v>
          </cell>
        </row>
        <row r="53">
          <cell r="A53" t="str">
            <v>Ta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51950-73E5-470A-AC18-56226F5845F1}">
  <sheetPr>
    <tabColor rgb="FFFF0000"/>
  </sheetPr>
  <dimension ref="A1:R25"/>
  <sheetViews>
    <sheetView tabSelected="1" topLeftCell="B1" workbookViewId="0">
      <selection activeCell="Q4" sqref="Q4"/>
    </sheetView>
  </sheetViews>
  <sheetFormatPr defaultRowHeight="15" x14ac:dyDescent="0.25"/>
  <cols>
    <col min="2" max="2" width="33.28515625" customWidth="1"/>
    <col min="3" max="3" width="16.7109375" customWidth="1"/>
    <col min="4" max="4" width="9.5703125" style="4" customWidth="1"/>
    <col min="5" max="5" width="11.28515625" customWidth="1"/>
    <col min="6" max="6" width="9.140625" style="3" customWidth="1"/>
    <col min="7" max="7" width="8" customWidth="1"/>
    <col min="8" max="8" width="12.140625" customWidth="1"/>
    <col min="11" max="11" width="11.42578125" customWidth="1"/>
  </cols>
  <sheetData>
    <row r="1" spans="1:18" s="110" customFormat="1" ht="30.75" thickBot="1" x14ac:dyDescent="0.3">
      <c r="B1" s="111" t="s">
        <v>909</v>
      </c>
      <c r="C1" s="111" t="s">
        <v>8</v>
      </c>
      <c r="D1" s="111" t="s">
        <v>914</v>
      </c>
      <c r="E1" s="111" t="s">
        <v>910</v>
      </c>
      <c r="F1" s="111" t="s">
        <v>1323</v>
      </c>
      <c r="G1" s="111" t="s">
        <v>1327</v>
      </c>
      <c r="H1" s="111" t="s">
        <v>911</v>
      </c>
      <c r="I1" s="111" t="s">
        <v>1323</v>
      </c>
      <c r="J1" s="111" t="s">
        <v>1327</v>
      </c>
      <c r="K1" s="111" t="s">
        <v>912</v>
      </c>
      <c r="L1" s="111" t="s">
        <v>1323</v>
      </c>
      <c r="M1" s="111" t="s">
        <v>1327</v>
      </c>
      <c r="O1" s="184"/>
      <c r="P1" s="184"/>
    </row>
    <row r="2" spans="1:18" ht="15.75" thickTop="1" x14ac:dyDescent="0.25">
      <c r="A2">
        <v>1</v>
      </c>
      <c r="B2" s="5" t="s">
        <v>1328</v>
      </c>
      <c r="C2" s="5" t="s">
        <v>913</v>
      </c>
      <c r="D2" s="25">
        <v>90</v>
      </c>
      <c r="E2" s="5">
        <v>0.92869999999999997</v>
      </c>
      <c r="F2" s="130">
        <v>232.1</v>
      </c>
      <c r="G2" s="5">
        <v>3.1</v>
      </c>
      <c r="H2" s="5">
        <v>5.0599999999999999E-2</v>
      </c>
      <c r="I2" s="5">
        <v>110.6</v>
      </c>
      <c r="J2" s="5">
        <v>84.1</v>
      </c>
      <c r="K2" s="5">
        <v>2.07E-2</v>
      </c>
      <c r="L2" s="5">
        <v>322.3</v>
      </c>
      <c r="M2" s="5">
        <v>5.0999999999999996</v>
      </c>
      <c r="O2" s="5"/>
      <c r="P2" s="5"/>
    </row>
    <row r="3" spans="1:18" s="16" customFormat="1" x14ac:dyDescent="0.25">
      <c r="A3" s="16">
        <v>1.5</v>
      </c>
      <c r="B3" s="16" t="s">
        <v>1329</v>
      </c>
      <c r="C3" s="16" t="s">
        <v>913</v>
      </c>
      <c r="D3" s="186">
        <v>19</v>
      </c>
      <c r="E3" s="16">
        <v>0.97150000000000003</v>
      </c>
      <c r="F3" s="37">
        <v>223.7</v>
      </c>
      <c r="G3" s="16">
        <v>3.6</v>
      </c>
      <c r="H3" s="16">
        <v>1.7000000000000001E-2</v>
      </c>
      <c r="I3" s="16">
        <v>319</v>
      </c>
      <c r="J3" s="16">
        <v>56</v>
      </c>
      <c r="K3" s="16">
        <v>1.15E-2</v>
      </c>
      <c r="L3" s="16">
        <v>131.30000000000001</v>
      </c>
      <c r="M3" s="16">
        <v>33.799999999999997</v>
      </c>
      <c r="O3" s="5"/>
      <c r="P3" s="5"/>
      <c r="Q3"/>
      <c r="R3"/>
    </row>
    <row r="4" spans="1:18" s="5" customFormat="1" x14ac:dyDescent="0.25">
      <c r="B4" s="5" t="s">
        <v>1324</v>
      </c>
      <c r="C4" s="5" t="s">
        <v>913</v>
      </c>
      <c r="D4" s="25">
        <v>399</v>
      </c>
      <c r="E4" s="5">
        <v>0.89990000000000003</v>
      </c>
      <c r="F4" s="130">
        <v>64.2</v>
      </c>
      <c r="G4" s="5">
        <v>2.5</v>
      </c>
      <c r="H4" s="5">
        <v>6.0699999999999997E-2</v>
      </c>
      <c r="I4" s="5">
        <v>327.8</v>
      </c>
      <c r="J4" s="5">
        <v>68.400000000000006</v>
      </c>
      <c r="K4" s="5">
        <v>3.9399999999999998E-2</v>
      </c>
      <c r="L4" s="5">
        <v>155.19999999999999</v>
      </c>
      <c r="M4" s="5">
        <v>21.4</v>
      </c>
      <c r="Q4" s="194" t="s">
        <v>1340</v>
      </c>
      <c r="R4"/>
    </row>
    <row r="5" spans="1:18" s="16" customFormat="1" x14ac:dyDescent="0.25">
      <c r="B5" s="16" t="s">
        <v>1330</v>
      </c>
      <c r="C5" s="16" t="s">
        <v>913</v>
      </c>
      <c r="D5" s="186">
        <v>185</v>
      </c>
      <c r="E5" s="16">
        <v>0.88770000000000004</v>
      </c>
      <c r="F5" s="37">
        <v>57.9</v>
      </c>
      <c r="G5" s="16">
        <v>5.9</v>
      </c>
      <c r="H5" s="16">
        <v>9.3299999999999994E-2</v>
      </c>
      <c r="I5" s="16">
        <v>298.39999999999998</v>
      </c>
      <c r="J5" s="16">
        <v>78.099999999999994</v>
      </c>
      <c r="K5" s="16">
        <v>1.9E-2</v>
      </c>
      <c r="L5" s="16">
        <v>149</v>
      </c>
      <c r="M5" s="16">
        <v>10.3</v>
      </c>
      <c r="O5" s="5"/>
      <c r="P5" s="5"/>
      <c r="Q5"/>
      <c r="R5"/>
    </row>
    <row r="6" spans="1:18" s="5" customFormat="1" x14ac:dyDescent="0.25">
      <c r="B6" s="5" t="s">
        <v>1325</v>
      </c>
      <c r="C6" s="5" t="s">
        <v>913</v>
      </c>
      <c r="D6" s="25">
        <v>105</v>
      </c>
      <c r="E6" s="5">
        <v>0.78549999999999998</v>
      </c>
      <c r="F6" s="130">
        <v>67.3</v>
      </c>
      <c r="G6" s="5">
        <v>11</v>
      </c>
      <c r="H6" s="5">
        <v>0.12939999999999999</v>
      </c>
      <c r="I6" s="5">
        <v>303.7</v>
      </c>
      <c r="J6" s="5">
        <v>70.7</v>
      </c>
      <c r="K6" s="5">
        <v>8.5000000000000006E-2</v>
      </c>
      <c r="L6" s="5">
        <v>160.4</v>
      </c>
      <c r="M6" s="5">
        <v>15.7</v>
      </c>
      <c r="Q6"/>
      <c r="R6"/>
    </row>
    <row r="7" spans="1:18" s="5" customFormat="1" x14ac:dyDescent="0.25">
      <c r="B7" s="5" t="s">
        <v>1326</v>
      </c>
      <c r="C7" s="5" t="s">
        <v>913</v>
      </c>
      <c r="D7" s="25">
        <v>41</v>
      </c>
      <c r="E7" s="5">
        <v>0.76759999999999995</v>
      </c>
      <c r="F7" s="130">
        <v>257.5</v>
      </c>
      <c r="G7" s="5">
        <v>18.7</v>
      </c>
      <c r="H7" s="5">
        <v>0.1694</v>
      </c>
      <c r="I7" s="5">
        <v>81.900000000000006</v>
      </c>
      <c r="J7" s="5">
        <v>71.3</v>
      </c>
      <c r="K7" s="5">
        <v>6.3E-2</v>
      </c>
      <c r="L7" s="5">
        <v>347.9</v>
      </c>
      <c r="M7" s="5">
        <v>1.4</v>
      </c>
      <c r="Q7"/>
      <c r="R7"/>
    </row>
    <row r="8" spans="1:18" x14ac:dyDescent="0.25">
      <c r="A8">
        <v>4</v>
      </c>
      <c r="B8" t="s">
        <v>664</v>
      </c>
      <c r="C8" t="s">
        <v>913</v>
      </c>
      <c r="D8" s="4">
        <v>50</v>
      </c>
      <c r="E8">
        <v>0.96830000000000005</v>
      </c>
      <c r="F8" s="3">
        <v>247.4</v>
      </c>
      <c r="G8" s="5">
        <v>21.2</v>
      </c>
      <c r="H8">
        <v>1.8100000000000002E-2</v>
      </c>
      <c r="I8">
        <v>344.5</v>
      </c>
      <c r="J8">
        <v>17.5</v>
      </c>
      <c r="K8">
        <v>1.37E-2</v>
      </c>
      <c r="L8">
        <v>110.8</v>
      </c>
      <c r="M8">
        <v>61.9</v>
      </c>
      <c r="O8" s="185"/>
      <c r="P8" s="5"/>
    </row>
    <row r="9" spans="1:18" x14ac:dyDescent="0.25">
      <c r="A9">
        <v>5</v>
      </c>
      <c r="B9" t="s">
        <v>1002</v>
      </c>
      <c r="C9" t="s">
        <v>913</v>
      </c>
      <c r="D9" s="4">
        <v>14</v>
      </c>
      <c r="E9">
        <v>0.96560000000000001</v>
      </c>
      <c r="F9" s="3">
        <v>241.8</v>
      </c>
      <c r="G9">
        <v>13.8</v>
      </c>
      <c r="H9">
        <v>3.04E-2</v>
      </c>
      <c r="I9">
        <v>337.1</v>
      </c>
      <c r="J9">
        <v>20.7</v>
      </c>
      <c r="K9">
        <v>4.0000000000000001E-3</v>
      </c>
      <c r="L9">
        <v>120.5</v>
      </c>
      <c r="M9">
        <v>64.7</v>
      </c>
      <c r="O9" s="185"/>
      <c r="P9" s="185"/>
    </row>
    <row r="10" spans="1:18" x14ac:dyDescent="0.25">
      <c r="A10">
        <v>6</v>
      </c>
      <c r="B10" t="s">
        <v>658</v>
      </c>
      <c r="C10" t="s">
        <v>913</v>
      </c>
      <c r="D10" s="4">
        <v>84</v>
      </c>
      <c r="E10">
        <v>0.96579999999999999</v>
      </c>
      <c r="F10" s="3">
        <v>245.1</v>
      </c>
      <c r="G10" s="5">
        <v>5.4</v>
      </c>
      <c r="H10">
        <v>2.7900000000000001E-2</v>
      </c>
      <c r="I10">
        <v>18.7</v>
      </c>
      <c r="J10">
        <v>82.2</v>
      </c>
      <c r="K10">
        <v>6.4000000000000003E-3</v>
      </c>
      <c r="L10">
        <v>154.5</v>
      </c>
      <c r="M10">
        <v>5.6</v>
      </c>
      <c r="O10" s="185"/>
      <c r="P10" s="5"/>
    </row>
    <row r="11" spans="1:18" x14ac:dyDescent="0.25">
      <c r="A11">
        <v>7</v>
      </c>
      <c r="B11" t="s">
        <v>1332</v>
      </c>
      <c r="C11" t="s">
        <v>913</v>
      </c>
      <c r="D11" s="4">
        <v>56</v>
      </c>
      <c r="E11">
        <v>0.99050000000000005</v>
      </c>
      <c r="F11" s="3">
        <v>247.6</v>
      </c>
      <c r="G11" s="5">
        <v>13.9</v>
      </c>
      <c r="H11">
        <v>5.3E-3</v>
      </c>
      <c r="I11">
        <v>353.9</v>
      </c>
      <c r="J11">
        <v>48.6</v>
      </c>
      <c r="K11">
        <v>4.1000000000000003E-3</v>
      </c>
      <c r="L11">
        <v>146.4</v>
      </c>
      <c r="M11">
        <v>38.1</v>
      </c>
      <c r="O11" s="185"/>
      <c r="P11" s="5"/>
    </row>
    <row r="12" spans="1:18" x14ac:dyDescent="0.25">
      <c r="A12">
        <v>8</v>
      </c>
      <c r="B12" t="s">
        <v>987</v>
      </c>
      <c r="C12" t="s">
        <v>913</v>
      </c>
      <c r="D12" s="4">
        <v>54</v>
      </c>
      <c r="E12">
        <v>0.98540000000000005</v>
      </c>
      <c r="F12" s="3">
        <v>246.3</v>
      </c>
      <c r="G12" s="5">
        <v>9.1</v>
      </c>
      <c r="H12">
        <v>9.7000000000000003E-3</v>
      </c>
      <c r="I12">
        <v>352.4</v>
      </c>
      <c r="J12">
        <v>60</v>
      </c>
      <c r="K12">
        <v>4.8999999999999998E-3</v>
      </c>
      <c r="L12">
        <v>151.30000000000001</v>
      </c>
      <c r="M12">
        <v>28.3</v>
      </c>
      <c r="O12" s="185"/>
      <c r="P12" s="5"/>
    </row>
    <row r="13" spans="1:18" x14ac:dyDescent="0.25">
      <c r="A13">
        <v>9</v>
      </c>
      <c r="B13" t="s">
        <v>812</v>
      </c>
      <c r="C13" t="s">
        <v>913</v>
      </c>
      <c r="D13" s="4">
        <v>15</v>
      </c>
      <c r="E13">
        <v>0.96089999999999998</v>
      </c>
      <c r="F13" s="3">
        <v>245.5</v>
      </c>
      <c r="G13" s="5">
        <v>2.6</v>
      </c>
      <c r="H13">
        <v>3.1399999999999997E-2</v>
      </c>
      <c r="I13">
        <v>357.3</v>
      </c>
      <c r="J13">
        <v>83.1</v>
      </c>
      <c r="K13">
        <v>7.6E-3</v>
      </c>
      <c r="L13">
        <v>155.19999999999999</v>
      </c>
      <c r="M13">
        <v>6.4</v>
      </c>
      <c r="O13" s="185"/>
      <c r="P13" s="5"/>
    </row>
    <row r="14" spans="1:18" x14ac:dyDescent="0.25">
      <c r="A14">
        <v>10</v>
      </c>
      <c r="B14" t="s">
        <v>813</v>
      </c>
      <c r="C14" t="s">
        <v>913</v>
      </c>
      <c r="D14" s="4">
        <v>17</v>
      </c>
      <c r="E14">
        <v>0.92349999999999999</v>
      </c>
      <c r="F14" s="3">
        <v>72.599999999999994</v>
      </c>
      <c r="G14" s="5">
        <v>3.2</v>
      </c>
      <c r="H14">
        <v>6.0699999999999997E-2</v>
      </c>
      <c r="I14">
        <v>197.2</v>
      </c>
      <c r="J14">
        <v>84.3</v>
      </c>
      <c r="K14">
        <v>1.5800000000000002E-2</v>
      </c>
      <c r="L14">
        <v>342.3</v>
      </c>
      <c r="M14">
        <v>4.7</v>
      </c>
      <c r="O14" s="185"/>
      <c r="P14" s="5"/>
    </row>
    <row r="15" spans="1:18" x14ac:dyDescent="0.25">
      <c r="A15">
        <v>11</v>
      </c>
      <c r="B15" t="s">
        <v>133</v>
      </c>
      <c r="C15" t="s">
        <v>913</v>
      </c>
      <c r="D15" s="4">
        <v>28</v>
      </c>
      <c r="E15">
        <v>0.96750000000000003</v>
      </c>
      <c r="F15" s="3">
        <v>239.4</v>
      </c>
      <c r="G15" s="5">
        <v>16.100000000000001</v>
      </c>
      <c r="H15">
        <v>2.29E-2</v>
      </c>
      <c r="I15">
        <v>130</v>
      </c>
      <c r="J15">
        <v>49</v>
      </c>
      <c r="K15">
        <v>9.5999999999999992E-3</v>
      </c>
      <c r="L15">
        <v>341.7</v>
      </c>
      <c r="M15">
        <v>36.4</v>
      </c>
      <c r="O15" s="185"/>
      <c r="P15" s="5"/>
    </row>
    <row r="16" spans="1:18" x14ac:dyDescent="0.25">
      <c r="A16">
        <v>12</v>
      </c>
      <c r="B16" t="s">
        <v>1024</v>
      </c>
      <c r="C16" t="s">
        <v>913</v>
      </c>
      <c r="D16" s="4">
        <v>62</v>
      </c>
      <c r="E16">
        <v>0.90529999999999999</v>
      </c>
      <c r="F16" s="3">
        <v>69.8</v>
      </c>
      <c r="G16" s="5">
        <v>4.3</v>
      </c>
      <c r="H16">
        <v>6.2899999999999998E-2</v>
      </c>
      <c r="I16">
        <v>178.7</v>
      </c>
      <c r="J16">
        <v>77</v>
      </c>
      <c r="K16">
        <v>3.1899999999999998E-2</v>
      </c>
      <c r="L16">
        <v>338.9</v>
      </c>
      <c r="M16">
        <v>12.2</v>
      </c>
      <c r="O16" s="185"/>
      <c r="P16" s="5"/>
    </row>
    <row r="17" spans="1:18" s="5" customFormat="1" x14ac:dyDescent="0.25">
      <c r="A17">
        <v>13</v>
      </c>
      <c r="B17" t="s">
        <v>1023</v>
      </c>
      <c r="C17" t="s">
        <v>913</v>
      </c>
      <c r="D17" s="4">
        <v>62</v>
      </c>
      <c r="E17">
        <v>0.93869999999999998</v>
      </c>
      <c r="F17" s="3">
        <v>247.4</v>
      </c>
      <c r="G17" s="5">
        <v>3.9</v>
      </c>
      <c r="H17">
        <v>3.9E-2</v>
      </c>
      <c r="I17">
        <v>360</v>
      </c>
      <c r="J17">
        <v>80</v>
      </c>
      <c r="K17">
        <v>2.23E-2</v>
      </c>
      <c r="L17">
        <v>156.69999999999999</v>
      </c>
      <c r="M17">
        <v>9.1999999999999993</v>
      </c>
      <c r="O17" s="185"/>
      <c r="Q17"/>
      <c r="R17"/>
    </row>
    <row r="18" spans="1:18" s="5" customFormat="1" x14ac:dyDescent="0.25">
      <c r="A18">
        <v>14</v>
      </c>
      <c r="B18" t="s">
        <v>1025</v>
      </c>
      <c r="C18" t="s">
        <v>913</v>
      </c>
      <c r="D18" s="4">
        <v>45</v>
      </c>
      <c r="E18">
        <v>0.87619999999999998</v>
      </c>
      <c r="F18" s="3">
        <v>62.2</v>
      </c>
      <c r="G18" s="5">
        <v>14.6</v>
      </c>
      <c r="H18">
        <v>8.7499999999999994E-2</v>
      </c>
      <c r="I18">
        <v>173</v>
      </c>
      <c r="J18">
        <v>53.8</v>
      </c>
      <c r="K18">
        <v>3.6400000000000002E-2</v>
      </c>
      <c r="L18">
        <v>322.7</v>
      </c>
      <c r="M18">
        <v>32.299999999999997</v>
      </c>
      <c r="O18" s="185"/>
      <c r="Q18"/>
      <c r="R18"/>
    </row>
    <row r="19" spans="1:18" s="5" customFormat="1" x14ac:dyDescent="0.25">
      <c r="A19">
        <v>16</v>
      </c>
      <c r="B19" s="5" t="s">
        <v>1319</v>
      </c>
      <c r="C19" s="5" t="s">
        <v>913</v>
      </c>
      <c r="D19" s="25">
        <v>98</v>
      </c>
      <c r="E19" s="5">
        <v>0.94</v>
      </c>
      <c r="F19" s="130">
        <v>65.900000000000006</v>
      </c>
      <c r="G19" s="5">
        <v>24.3</v>
      </c>
      <c r="H19" s="5">
        <v>4.3799999999999999E-2</v>
      </c>
      <c r="I19" s="5">
        <v>252.9</v>
      </c>
      <c r="J19" s="5">
        <v>65.599999999999994</v>
      </c>
      <c r="K19" s="5">
        <v>1.6199999999999999E-2</v>
      </c>
      <c r="L19" s="5">
        <v>157.1</v>
      </c>
      <c r="M19" s="5">
        <v>2.6</v>
      </c>
      <c r="N19" s="130"/>
      <c r="Q19"/>
      <c r="R19"/>
    </row>
    <row r="20" spans="1:18" s="16" customFormat="1" x14ac:dyDescent="0.25">
      <c r="A20" s="16">
        <v>17</v>
      </c>
      <c r="B20" s="16" t="s">
        <v>1331</v>
      </c>
      <c r="C20" s="16" t="s">
        <v>913</v>
      </c>
      <c r="D20" s="186">
        <v>23</v>
      </c>
      <c r="E20" s="16">
        <v>0.88480000000000003</v>
      </c>
      <c r="F20" s="37">
        <v>53</v>
      </c>
      <c r="G20" s="16">
        <v>41.6</v>
      </c>
      <c r="H20" s="16">
        <v>0.1032</v>
      </c>
      <c r="I20" s="16">
        <v>244.1</v>
      </c>
      <c r="J20" s="16">
        <v>47.9</v>
      </c>
      <c r="K20" s="16">
        <v>1.2E-2</v>
      </c>
      <c r="L20" s="16">
        <v>147.9</v>
      </c>
      <c r="M20" s="16">
        <v>5.5</v>
      </c>
      <c r="N20" s="37"/>
      <c r="O20" s="185"/>
      <c r="P20" s="5"/>
      <c r="Q20"/>
      <c r="R20"/>
    </row>
    <row r="21" spans="1:18" x14ac:dyDescent="0.25">
      <c r="D21" s="62">
        <f>SUM(D2:D20)-(D3)</f>
        <v>1428</v>
      </c>
      <c r="O21" s="16"/>
      <c r="P21" s="16"/>
    </row>
    <row r="23" spans="1:18" x14ac:dyDescent="0.25">
      <c r="B23" t="s">
        <v>1335</v>
      </c>
    </row>
    <row r="24" spans="1:18" x14ac:dyDescent="0.25">
      <c r="B24" t="s">
        <v>1333</v>
      </c>
    </row>
    <row r="25" spans="1:18" x14ac:dyDescent="0.25">
      <c r="B25" t="s">
        <v>1334</v>
      </c>
    </row>
  </sheetData>
  <sortState xmlns:xlrd2="http://schemas.microsoft.com/office/spreadsheetml/2017/richdata2" ref="C2:M18">
    <sortCondition ref="C2:C18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1917E-16F8-4172-B305-54454B8822CA}">
  <sheetPr>
    <tabColor rgb="FF0070C0"/>
  </sheetPr>
  <dimension ref="A1:D32"/>
  <sheetViews>
    <sheetView workbookViewId="0">
      <selection activeCell="L51" sqref="L51"/>
    </sheetView>
  </sheetViews>
  <sheetFormatPr defaultRowHeight="15" x14ac:dyDescent="0.25"/>
  <cols>
    <col min="2" max="2" width="14" customWidth="1"/>
    <col min="3" max="3" width="12.5703125" customWidth="1"/>
  </cols>
  <sheetData>
    <row r="1" spans="1:4" ht="15.75" thickBot="1" x14ac:dyDescent="0.3">
      <c r="A1" s="131" t="s">
        <v>1000</v>
      </c>
      <c r="B1" s="23" t="s">
        <v>266</v>
      </c>
      <c r="C1" s="23" t="s">
        <v>267</v>
      </c>
      <c r="D1" s="23" t="s">
        <v>8</v>
      </c>
    </row>
    <row r="2" spans="1:4" ht="15.75" thickTop="1" x14ac:dyDescent="0.25">
      <c r="A2">
        <v>1</v>
      </c>
      <c r="B2">
        <v>116</v>
      </c>
      <c r="C2">
        <v>18</v>
      </c>
      <c r="D2" t="s">
        <v>907</v>
      </c>
    </row>
    <row r="3" spans="1:4" x14ac:dyDescent="0.25">
      <c r="A3">
        <v>2</v>
      </c>
      <c r="B3">
        <v>247</v>
      </c>
      <c r="C3">
        <v>12</v>
      </c>
      <c r="D3" t="s">
        <v>908</v>
      </c>
    </row>
    <row r="4" spans="1:4" x14ac:dyDescent="0.25">
      <c r="A4">
        <v>3</v>
      </c>
      <c r="B4">
        <v>123</v>
      </c>
      <c r="C4">
        <v>25</v>
      </c>
      <c r="D4" t="s">
        <v>907</v>
      </c>
    </row>
    <row r="5" spans="1:4" x14ac:dyDescent="0.25">
      <c r="A5">
        <v>4</v>
      </c>
      <c r="B5">
        <v>247</v>
      </c>
      <c r="C5">
        <v>18</v>
      </c>
      <c r="D5" t="s">
        <v>908</v>
      </c>
    </row>
    <row r="6" spans="1:4" x14ac:dyDescent="0.25">
      <c r="A6">
        <v>5</v>
      </c>
      <c r="B6">
        <v>125</v>
      </c>
      <c r="C6">
        <v>25</v>
      </c>
      <c r="D6" t="s">
        <v>907</v>
      </c>
    </row>
    <row r="7" spans="1:4" x14ac:dyDescent="0.25">
      <c r="A7">
        <v>6</v>
      </c>
      <c r="B7">
        <v>260</v>
      </c>
      <c r="C7">
        <v>19</v>
      </c>
      <c r="D7" t="s">
        <v>908</v>
      </c>
    </row>
    <row r="8" spans="1:4" x14ac:dyDescent="0.25">
      <c r="A8">
        <v>7</v>
      </c>
      <c r="B8">
        <v>136</v>
      </c>
      <c r="C8">
        <v>26</v>
      </c>
      <c r="D8" t="s">
        <v>907</v>
      </c>
    </row>
    <row r="9" spans="1:4" x14ac:dyDescent="0.25">
      <c r="A9">
        <v>8</v>
      </c>
      <c r="B9">
        <v>239</v>
      </c>
      <c r="C9">
        <v>20</v>
      </c>
      <c r="D9" t="s">
        <v>908</v>
      </c>
    </row>
    <row r="10" spans="1:4" x14ac:dyDescent="0.25">
      <c r="A10">
        <v>9</v>
      </c>
      <c r="B10">
        <v>75</v>
      </c>
      <c r="C10">
        <v>20</v>
      </c>
      <c r="D10" t="s">
        <v>907</v>
      </c>
    </row>
    <row r="11" spans="1:4" x14ac:dyDescent="0.25">
      <c r="A11">
        <v>10</v>
      </c>
      <c r="B11">
        <v>230</v>
      </c>
      <c r="C11">
        <v>15</v>
      </c>
      <c r="D11" t="s">
        <v>908</v>
      </c>
    </row>
    <row r="12" spans="1:4" x14ac:dyDescent="0.25">
      <c r="A12">
        <v>11</v>
      </c>
      <c r="B12">
        <v>69</v>
      </c>
      <c r="C12">
        <v>40</v>
      </c>
      <c r="D12" t="s">
        <v>907</v>
      </c>
    </row>
    <row r="13" spans="1:4" x14ac:dyDescent="0.25">
      <c r="A13" s="26">
        <v>12</v>
      </c>
      <c r="B13" s="26">
        <v>224</v>
      </c>
      <c r="C13" s="26">
        <v>3</v>
      </c>
      <c r="D13" s="26" t="s">
        <v>908</v>
      </c>
    </row>
    <row r="14" spans="1:4" x14ac:dyDescent="0.25">
      <c r="A14">
        <v>13</v>
      </c>
      <c r="B14">
        <v>75</v>
      </c>
      <c r="C14">
        <v>20</v>
      </c>
      <c r="D14" t="s">
        <v>907</v>
      </c>
    </row>
    <row r="15" spans="1:4" x14ac:dyDescent="0.25">
      <c r="A15">
        <v>14</v>
      </c>
      <c r="B15">
        <v>233</v>
      </c>
      <c r="C15">
        <v>12</v>
      </c>
      <c r="D15" t="s">
        <v>908</v>
      </c>
    </row>
    <row r="16" spans="1:4" x14ac:dyDescent="0.25">
      <c r="A16">
        <v>15</v>
      </c>
      <c r="B16">
        <v>89</v>
      </c>
      <c r="C16">
        <v>29</v>
      </c>
      <c r="D16" t="s">
        <v>907</v>
      </c>
    </row>
    <row r="17" spans="1:4" x14ac:dyDescent="0.25">
      <c r="A17" s="26">
        <v>16</v>
      </c>
      <c r="B17" s="26">
        <v>237</v>
      </c>
      <c r="C17" s="26">
        <v>10</v>
      </c>
      <c r="D17" s="26" t="s">
        <v>908</v>
      </c>
    </row>
    <row r="18" spans="1:4" x14ac:dyDescent="0.25">
      <c r="A18">
        <v>17</v>
      </c>
      <c r="B18">
        <v>112</v>
      </c>
      <c r="C18">
        <v>32</v>
      </c>
      <c r="D18" t="s">
        <v>907</v>
      </c>
    </row>
    <row r="19" spans="1:4" x14ac:dyDescent="0.25">
      <c r="A19">
        <v>18</v>
      </c>
      <c r="B19">
        <v>257</v>
      </c>
      <c r="C19">
        <v>18</v>
      </c>
      <c r="D19" t="s">
        <v>908</v>
      </c>
    </row>
    <row r="20" spans="1:4" x14ac:dyDescent="0.25">
      <c r="A20">
        <v>19</v>
      </c>
      <c r="B20">
        <v>82</v>
      </c>
      <c r="C20">
        <v>30</v>
      </c>
      <c r="D20" t="s">
        <v>907</v>
      </c>
    </row>
    <row r="21" spans="1:4" x14ac:dyDescent="0.25">
      <c r="A21">
        <v>20</v>
      </c>
      <c r="B21">
        <v>237</v>
      </c>
      <c r="C21">
        <v>8</v>
      </c>
      <c r="D21" t="s">
        <v>908</v>
      </c>
    </row>
    <row r="22" spans="1:4" x14ac:dyDescent="0.25">
      <c r="A22">
        <v>21</v>
      </c>
      <c r="B22">
        <v>113</v>
      </c>
      <c r="C22">
        <v>26</v>
      </c>
      <c r="D22" t="s">
        <v>907</v>
      </c>
    </row>
    <row r="23" spans="1:4" x14ac:dyDescent="0.25">
      <c r="A23">
        <v>22</v>
      </c>
      <c r="B23">
        <v>244</v>
      </c>
      <c r="C23">
        <v>21</v>
      </c>
      <c r="D23" t="s">
        <v>908</v>
      </c>
    </row>
    <row r="24" spans="1:4" x14ac:dyDescent="0.25">
      <c r="A24">
        <v>23</v>
      </c>
      <c r="B24">
        <v>109</v>
      </c>
      <c r="C24">
        <v>18</v>
      </c>
      <c r="D24" t="s">
        <v>907</v>
      </c>
    </row>
    <row r="25" spans="1:4" x14ac:dyDescent="0.25">
      <c r="A25">
        <v>24</v>
      </c>
      <c r="B25">
        <v>249</v>
      </c>
      <c r="C25">
        <v>13</v>
      </c>
      <c r="D25" t="s">
        <v>908</v>
      </c>
    </row>
    <row r="26" spans="1:4" x14ac:dyDescent="0.25">
      <c r="A26">
        <v>25</v>
      </c>
      <c r="B26">
        <v>95</v>
      </c>
      <c r="C26">
        <v>29</v>
      </c>
      <c r="D26" t="s">
        <v>907</v>
      </c>
    </row>
    <row r="27" spans="1:4" x14ac:dyDescent="0.25">
      <c r="A27">
        <v>26</v>
      </c>
      <c r="B27">
        <v>248</v>
      </c>
      <c r="C27">
        <v>12</v>
      </c>
      <c r="D27" t="s">
        <v>908</v>
      </c>
    </row>
    <row r="28" spans="1:4" x14ac:dyDescent="0.25">
      <c r="A28">
        <v>27</v>
      </c>
      <c r="B28">
        <v>80</v>
      </c>
      <c r="C28">
        <v>28</v>
      </c>
      <c r="D28" t="s">
        <v>907</v>
      </c>
    </row>
    <row r="29" spans="1:4" x14ac:dyDescent="0.25">
      <c r="A29">
        <v>28</v>
      </c>
      <c r="B29">
        <v>235</v>
      </c>
      <c r="C29">
        <v>9</v>
      </c>
      <c r="D29" t="s">
        <v>908</v>
      </c>
    </row>
    <row r="31" spans="1:4" x14ac:dyDescent="0.25">
      <c r="A31" t="s">
        <v>1322</v>
      </c>
    </row>
    <row r="32" spans="1:4" x14ac:dyDescent="0.25">
      <c r="A32" t="s">
        <v>1321</v>
      </c>
    </row>
  </sheetData>
  <sortState xmlns:xlrd2="http://schemas.microsoft.com/office/spreadsheetml/2017/richdata2" ref="A2:D29">
    <sortCondition ref="A2:A29"/>
  </sortState>
  <pageMargins left="0.7" right="0.7" top="0.75" bottom="0.75" header="0.3" footer="0.3"/>
  <pageSetup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8B00C-C723-422B-981A-0BB3D7BFF3C4}">
  <sheetPr codeName="Sheet8">
    <tabColor theme="4"/>
  </sheetPr>
  <dimension ref="A1:P29"/>
  <sheetViews>
    <sheetView workbookViewId="0">
      <selection activeCell="H49" sqref="H49"/>
    </sheetView>
  </sheetViews>
  <sheetFormatPr defaultRowHeight="15" x14ac:dyDescent="0.25"/>
  <cols>
    <col min="1" max="1" width="10.7109375" customWidth="1"/>
    <col min="2" max="3" width="13.28515625" customWidth="1"/>
    <col min="8" max="8" width="11.85546875" customWidth="1"/>
    <col min="9" max="9" width="17.42578125" customWidth="1"/>
    <col min="10" max="10" width="19.42578125" customWidth="1"/>
    <col min="11" max="11" width="11" customWidth="1"/>
    <col min="14" max="14" width="19.140625" customWidth="1"/>
  </cols>
  <sheetData>
    <row r="1" spans="1:16" ht="15.75" thickBot="1" x14ac:dyDescent="0.3">
      <c r="A1" s="2" t="s">
        <v>5</v>
      </c>
      <c r="B1" s="2" t="s">
        <v>10</v>
      </c>
      <c r="C1" s="2" t="s">
        <v>11</v>
      </c>
      <c r="D1" s="2" t="s">
        <v>2</v>
      </c>
      <c r="E1" s="2" t="s">
        <v>3</v>
      </c>
      <c r="F1" s="2" t="s">
        <v>12</v>
      </c>
      <c r="G1" s="2" t="s">
        <v>1</v>
      </c>
      <c r="H1" s="2" t="s">
        <v>0</v>
      </c>
      <c r="I1" s="2" t="s">
        <v>54</v>
      </c>
      <c r="J1" s="2" t="s">
        <v>120</v>
      </c>
      <c r="K1" s="2" t="s">
        <v>271</v>
      </c>
      <c r="L1" s="2" t="s">
        <v>272</v>
      </c>
      <c r="M1" s="23" t="s">
        <v>273</v>
      </c>
      <c r="N1" s="23" t="s">
        <v>274</v>
      </c>
    </row>
    <row r="2" spans="1:16" ht="15.75" thickTop="1" x14ac:dyDescent="0.25">
      <c r="A2" t="s">
        <v>132</v>
      </c>
      <c r="B2">
        <v>32.164959000000003</v>
      </c>
      <c r="C2">
        <v>-110.72434699999999</v>
      </c>
      <c r="D2" s="8">
        <v>3558753.6663910002</v>
      </c>
      <c r="E2" s="8">
        <v>525990.20544199995</v>
      </c>
      <c r="F2" s="8" t="s">
        <v>41</v>
      </c>
      <c r="G2" s="1" t="s">
        <v>26</v>
      </c>
      <c r="H2" s="12">
        <v>36139</v>
      </c>
      <c r="I2" s="4" t="s">
        <v>56</v>
      </c>
      <c r="J2" s="4" t="s">
        <v>133</v>
      </c>
      <c r="K2" t="s">
        <v>132</v>
      </c>
      <c r="L2" s="8">
        <v>240</v>
      </c>
      <c r="M2" s="8">
        <v>10</v>
      </c>
      <c r="N2" s="1" t="s">
        <v>13</v>
      </c>
      <c r="P2" t="s">
        <v>887</v>
      </c>
    </row>
    <row r="3" spans="1:16" x14ac:dyDescent="0.25">
      <c r="A3" t="s">
        <v>134</v>
      </c>
      <c r="B3">
        <v>32.163471000000001</v>
      </c>
      <c r="C3">
        <v>-110.724458</v>
      </c>
      <c r="D3" s="8">
        <v>3558588.6652179998</v>
      </c>
      <c r="E3" s="8">
        <v>525980.20443200006</v>
      </c>
      <c r="F3" s="8" t="s">
        <v>41</v>
      </c>
      <c r="G3" s="1" t="s">
        <v>26</v>
      </c>
      <c r="H3" s="12">
        <v>36139</v>
      </c>
      <c r="I3" s="4" t="s">
        <v>56</v>
      </c>
      <c r="J3" s="4" t="s">
        <v>133</v>
      </c>
      <c r="K3" t="s">
        <v>134</v>
      </c>
      <c r="L3" s="8">
        <v>240</v>
      </c>
      <c r="M3" s="8">
        <v>8</v>
      </c>
      <c r="N3" s="1" t="s">
        <v>13</v>
      </c>
    </row>
    <row r="4" spans="1:16" x14ac:dyDescent="0.25">
      <c r="A4" t="s">
        <v>135</v>
      </c>
      <c r="B4">
        <v>32.162278000000001</v>
      </c>
      <c r="C4">
        <v>-110.72383600000001</v>
      </c>
      <c r="D4" s="8">
        <v>3558456.6635119999</v>
      </c>
      <c r="E4" s="8">
        <v>526039.20361600001</v>
      </c>
      <c r="F4" s="8" t="s">
        <v>41</v>
      </c>
      <c r="G4" s="1" t="s">
        <v>26</v>
      </c>
      <c r="H4" s="12">
        <v>36139</v>
      </c>
      <c r="I4" s="4" t="s">
        <v>56</v>
      </c>
      <c r="J4" s="4" t="s">
        <v>133</v>
      </c>
      <c r="K4" t="s">
        <v>135</v>
      </c>
      <c r="L4" s="8">
        <v>237</v>
      </c>
      <c r="M4" s="8">
        <v>12</v>
      </c>
      <c r="N4" s="1" t="s">
        <v>13</v>
      </c>
    </row>
    <row r="5" spans="1:16" x14ac:dyDescent="0.25">
      <c r="A5" t="s">
        <v>136</v>
      </c>
      <c r="B5">
        <v>32.160497999999997</v>
      </c>
      <c r="C5">
        <v>-110.722441</v>
      </c>
      <c r="D5" s="8">
        <v>3558259.6604789998</v>
      </c>
      <c r="E5" s="8">
        <v>526171.202407</v>
      </c>
      <c r="F5" s="8" t="s">
        <v>41</v>
      </c>
      <c r="G5" s="1" t="s">
        <v>26</v>
      </c>
      <c r="H5" s="12">
        <v>36139</v>
      </c>
      <c r="I5" s="4" t="s">
        <v>56</v>
      </c>
      <c r="J5" s="4" t="s">
        <v>133</v>
      </c>
      <c r="K5" t="s">
        <v>136</v>
      </c>
      <c r="L5" s="8">
        <v>236</v>
      </c>
      <c r="M5" s="8">
        <v>17</v>
      </c>
      <c r="N5" s="1" t="s">
        <v>13</v>
      </c>
    </row>
    <row r="6" spans="1:16" x14ac:dyDescent="0.25">
      <c r="A6" t="s">
        <v>137</v>
      </c>
      <c r="B6">
        <v>32.159233</v>
      </c>
      <c r="C6">
        <v>-110.721543</v>
      </c>
      <c r="D6" s="8">
        <v>3558119.6584350001</v>
      </c>
      <c r="E6" s="8">
        <v>526256.20155999996</v>
      </c>
      <c r="F6" s="8" t="s">
        <v>41</v>
      </c>
      <c r="G6" s="1" t="s">
        <v>26</v>
      </c>
      <c r="H6" s="12">
        <v>36139</v>
      </c>
      <c r="I6" s="4" t="s">
        <v>56</v>
      </c>
      <c r="J6" s="4" t="s">
        <v>133</v>
      </c>
      <c r="K6" t="s">
        <v>137</v>
      </c>
      <c r="L6" s="8">
        <v>234</v>
      </c>
      <c r="M6" s="8">
        <v>27</v>
      </c>
      <c r="N6" s="1" t="s">
        <v>13</v>
      </c>
    </row>
    <row r="7" spans="1:16" x14ac:dyDescent="0.25">
      <c r="A7" t="s">
        <v>138</v>
      </c>
      <c r="B7">
        <v>32.157670000000003</v>
      </c>
      <c r="C7">
        <v>-110.720276</v>
      </c>
      <c r="D7" s="8">
        <v>3557946.6557539999</v>
      </c>
      <c r="E7" s="8">
        <v>526376.20052700001</v>
      </c>
      <c r="F7" s="8" t="s">
        <v>41</v>
      </c>
      <c r="G7" s="1" t="s">
        <v>26</v>
      </c>
      <c r="H7" s="12">
        <v>36139</v>
      </c>
      <c r="I7" s="4" t="s">
        <v>56</v>
      </c>
      <c r="J7" s="4" t="s">
        <v>133</v>
      </c>
      <c r="K7" t="s">
        <v>138</v>
      </c>
      <c r="L7" s="8">
        <v>240</v>
      </c>
      <c r="M7" s="8">
        <v>10</v>
      </c>
      <c r="N7" s="1" t="s">
        <v>13</v>
      </c>
    </row>
    <row r="8" spans="1:16" x14ac:dyDescent="0.25">
      <c r="A8" t="s">
        <v>139</v>
      </c>
      <c r="B8">
        <v>32.156953000000001</v>
      </c>
      <c r="C8">
        <v>-110.718485</v>
      </c>
      <c r="D8" s="8">
        <v>3557867.6532569998</v>
      </c>
      <c r="E8" s="8">
        <v>526545.20007400005</v>
      </c>
      <c r="F8" s="8" t="s">
        <v>41</v>
      </c>
      <c r="G8" s="1" t="s">
        <v>26</v>
      </c>
      <c r="H8" s="12">
        <v>36139</v>
      </c>
      <c r="I8" s="4" t="s">
        <v>56</v>
      </c>
      <c r="J8" s="4" t="s">
        <v>133</v>
      </c>
      <c r="K8" t="s">
        <v>139</v>
      </c>
      <c r="L8" s="8">
        <v>235</v>
      </c>
      <c r="M8" s="8">
        <v>12</v>
      </c>
      <c r="N8" s="1" t="s">
        <v>13</v>
      </c>
    </row>
    <row r="9" spans="1:16" x14ac:dyDescent="0.25">
      <c r="A9" t="s">
        <v>140</v>
      </c>
      <c r="B9">
        <v>32.156052000000003</v>
      </c>
      <c r="C9">
        <v>-110.718965</v>
      </c>
      <c r="D9" s="8">
        <v>3557767.6529979999</v>
      </c>
      <c r="E9" s="8">
        <v>526500.19947400002</v>
      </c>
      <c r="F9" s="8" t="s">
        <v>41</v>
      </c>
      <c r="G9" s="1" t="s">
        <v>26</v>
      </c>
      <c r="H9" s="12">
        <v>36139</v>
      </c>
      <c r="I9" s="4" t="s">
        <v>56</v>
      </c>
      <c r="J9" s="4" t="s">
        <v>133</v>
      </c>
      <c r="K9" t="s">
        <v>140</v>
      </c>
      <c r="L9" s="8">
        <v>220</v>
      </c>
      <c r="M9" s="8">
        <v>15</v>
      </c>
      <c r="N9" s="1" t="s">
        <v>13</v>
      </c>
    </row>
    <row r="10" spans="1:16" x14ac:dyDescent="0.25">
      <c r="A10" t="s">
        <v>141</v>
      </c>
      <c r="B10">
        <v>32.156331999999999</v>
      </c>
      <c r="C10">
        <v>-110.719134</v>
      </c>
      <c r="D10" s="8">
        <v>3557798.6534130001</v>
      </c>
      <c r="E10" s="8">
        <v>526484.19965600001</v>
      </c>
      <c r="F10" s="8" t="s">
        <v>41</v>
      </c>
      <c r="G10" s="1" t="s">
        <v>26</v>
      </c>
      <c r="H10" s="12">
        <v>36139</v>
      </c>
      <c r="I10" s="4" t="s">
        <v>56</v>
      </c>
      <c r="J10" s="4" t="s">
        <v>133</v>
      </c>
      <c r="K10" t="s">
        <v>141</v>
      </c>
      <c r="L10" s="8">
        <v>228</v>
      </c>
      <c r="M10" s="8">
        <v>24</v>
      </c>
      <c r="N10" s="1" t="s">
        <v>13</v>
      </c>
    </row>
    <row r="11" spans="1:16" x14ac:dyDescent="0.25">
      <c r="A11" t="s">
        <v>142</v>
      </c>
      <c r="B11">
        <v>32.155675000000002</v>
      </c>
      <c r="C11">
        <v>-110.719921</v>
      </c>
      <c r="D11" s="8">
        <v>3557725.65368</v>
      </c>
      <c r="E11" s="8">
        <v>526410.19920899998</v>
      </c>
      <c r="F11" s="8" t="s">
        <v>41</v>
      </c>
      <c r="G11" s="1" t="s">
        <v>26</v>
      </c>
      <c r="H11" s="12">
        <v>36139</v>
      </c>
      <c r="I11" s="4" t="s">
        <v>56</v>
      </c>
      <c r="J11" s="4" t="s">
        <v>133</v>
      </c>
      <c r="K11" t="s">
        <v>142</v>
      </c>
      <c r="L11" s="8">
        <v>224</v>
      </c>
      <c r="M11" s="8">
        <v>30</v>
      </c>
      <c r="N11" s="1" t="s">
        <v>13</v>
      </c>
    </row>
    <row r="12" spans="1:16" x14ac:dyDescent="0.25">
      <c r="A12" t="s">
        <v>143</v>
      </c>
      <c r="B12">
        <v>32.155144</v>
      </c>
      <c r="C12">
        <v>-110.72063300000001</v>
      </c>
      <c r="D12" s="8">
        <v>3557666.6539730001</v>
      </c>
      <c r="E12" s="8">
        <v>526343.198844</v>
      </c>
      <c r="F12" s="8" t="s">
        <v>41</v>
      </c>
      <c r="G12" s="1" t="s">
        <v>26</v>
      </c>
      <c r="H12" s="12">
        <v>36139</v>
      </c>
      <c r="I12" s="4" t="s">
        <v>56</v>
      </c>
      <c r="J12" s="4" t="s">
        <v>133</v>
      </c>
      <c r="K12" t="s">
        <v>143</v>
      </c>
      <c r="L12" s="8">
        <v>234</v>
      </c>
      <c r="M12" s="8">
        <v>28</v>
      </c>
      <c r="N12" s="1" t="s">
        <v>13</v>
      </c>
    </row>
    <row r="13" spans="1:16" x14ac:dyDescent="0.25">
      <c r="A13" t="s">
        <v>144</v>
      </c>
      <c r="B13">
        <v>32.154758999999999</v>
      </c>
      <c r="C13">
        <v>-110.721727</v>
      </c>
      <c r="D13" s="8">
        <v>3557623.6547849998</v>
      </c>
      <c r="E13" s="8">
        <v>526240.19856499997</v>
      </c>
      <c r="F13" s="8" t="s">
        <v>41</v>
      </c>
      <c r="G13" s="1" t="s">
        <v>26</v>
      </c>
      <c r="H13" s="12">
        <v>36139</v>
      </c>
      <c r="I13" s="4" t="s">
        <v>56</v>
      </c>
      <c r="J13" s="4" t="s">
        <v>133</v>
      </c>
      <c r="K13" t="s">
        <v>144</v>
      </c>
      <c r="L13" s="8">
        <v>234</v>
      </c>
      <c r="M13" s="8">
        <v>18</v>
      </c>
      <c r="N13" s="1" t="s">
        <v>13</v>
      </c>
    </row>
    <row r="14" spans="1:16" x14ac:dyDescent="0.25">
      <c r="A14" t="s">
        <v>145</v>
      </c>
      <c r="B14">
        <v>32.156419999999997</v>
      </c>
      <c r="C14">
        <v>-110.71827500000001</v>
      </c>
      <c r="D14" s="8">
        <v>3557808.6525849998</v>
      </c>
      <c r="E14" s="8">
        <v>526565.19972699997</v>
      </c>
      <c r="F14" s="8" t="s">
        <v>41</v>
      </c>
      <c r="G14" s="1" t="s">
        <v>26</v>
      </c>
      <c r="H14" s="12">
        <v>36139</v>
      </c>
      <c r="I14" s="4" t="s">
        <v>56</v>
      </c>
      <c r="J14" s="4" t="s">
        <v>133</v>
      </c>
      <c r="K14" t="s">
        <v>145</v>
      </c>
      <c r="L14" s="8">
        <v>233</v>
      </c>
      <c r="M14" s="8">
        <v>28</v>
      </c>
      <c r="N14" s="1" t="s">
        <v>13</v>
      </c>
    </row>
    <row r="15" spans="1:16" x14ac:dyDescent="0.25">
      <c r="A15" t="s">
        <v>146</v>
      </c>
      <c r="B15">
        <v>32.157184000000001</v>
      </c>
      <c r="C15">
        <v>-110.717021</v>
      </c>
      <c r="D15" s="8">
        <v>3557893.651908</v>
      </c>
      <c r="E15" s="8">
        <v>526683.20024200005</v>
      </c>
      <c r="F15" s="8" t="s">
        <v>41</v>
      </c>
      <c r="G15" s="1" t="s">
        <v>26</v>
      </c>
      <c r="H15" s="12">
        <v>36139</v>
      </c>
      <c r="I15" s="4" t="s">
        <v>56</v>
      </c>
      <c r="J15" s="4" t="s">
        <v>133</v>
      </c>
      <c r="K15" t="s">
        <v>146</v>
      </c>
      <c r="L15" s="8">
        <v>234</v>
      </c>
      <c r="M15" s="8">
        <v>21</v>
      </c>
      <c r="N15" s="1" t="s">
        <v>13</v>
      </c>
    </row>
    <row r="16" spans="1:16" x14ac:dyDescent="0.25">
      <c r="A16" t="s">
        <v>147</v>
      </c>
      <c r="B16">
        <v>32.157895000000003</v>
      </c>
      <c r="C16">
        <v>-110.716245</v>
      </c>
      <c r="D16" s="8">
        <v>3557972.6516849999</v>
      </c>
      <c r="E16" s="8">
        <v>526756.20071200002</v>
      </c>
      <c r="F16" s="8" t="s">
        <v>41</v>
      </c>
      <c r="G16" s="1" t="s">
        <v>26</v>
      </c>
      <c r="H16" s="12">
        <v>36139</v>
      </c>
      <c r="I16" s="4" t="s">
        <v>56</v>
      </c>
      <c r="J16" s="4" t="s">
        <v>133</v>
      </c>
      <c r="K16" t="s">
        <v>147</v>
      </c>
      <c r="L16" s="8">
        <v>242</v>
      </c>
      <c r="M16" s="8">
        <v>21</v>
      </c>
      <c r="N16" s="1" t="s">
        <v>13</v>
      </c>
    </row>
    <row r="17" spans="1:14" x14ac:dyDescent="0.25">
      <c r="A17" t="s">
        <v>148</v>
      </c>
      <c r="B17">
        <v>32.159058000000002</v>
      </c>
      <c r="C17">
        <v>-110.71583800000001</v>
      </c>
      <c r="D17" s="8">
        <v>3558101.6522249999</v>
      </c>
      <c r="E17" s="8">
        <v>526794.20146699995</v>
      </c>
      <c r="F17" s="8" t="s">
        <v>41</v>
      </c>
      <c r="G17" s="1" t="s">
        <v>26</v>
      </c>
      <c r="H17" s="12">
        <v>36139</v>
      </c>
      <c r="I17" s="4" t="s">
        <v>56</v>
      </c>
      <c r="J17" s="4" t="s">
        <v>133</v>
      </c>
      <c r="K17" t="s">
        <v>148</v>
      </c>
      <c r="L17" s="8">
        <v>239</v>
      </c>
      <c r="M17" s="8">
        <v>25</v>
      </c>
      <c r="N17" s="1" t="s">
        <v>13</v>
      </c>
    </row>
    <row r="18" spans="1:14" x14ac:dyDescent="0.25">
      <c r="A18" t="s">
        <v>149</v>
      </c>
      <c r="B18">
        <v>32.160283</v>
      </c>
      <c r="C18">
        <v>-110.714859</v>
      </c>
      <c r="D18" s="8">
        <v>3558237.6522019999</v>
      </c>
      <c r="E18" s="8">
        <v>526886.20225900004</v>
      </c>
      <c r="F18" s="8" t="s">
        <v>41</v>
      </c>
      <c r="G18" s="1" t="s">
        <v>26</v>
      </c>
      <c r="H18" s="12">
        <v>36139</v>
      </c>
      <c r="I18" s="4" t="s">
        <v>56</v>
      </c>
      <c r="J18" s="4" t="s">
        <v>133</v>
      </c>
      <c r="K18" t="s">
        <v>149</v>
      </c>
      <c r="L18" s="8">
        <v>244</v>
      </c>
      <c r="M18" s="8">
        <v>2</v>
      </c>
      <c r="N18" s="1" t="s">
        <v>13</v>
      </c>
    </row>
    <row r="19" spans="1:14" x14ac:dyDescent="0.25">
      <c r="A19" t="s">
        <v>150</v>
      </c>
      <c r="B19">
        <v>32.161346000000002</v>
      </c>
      <c r="C19">
        <v>-110.714315</v>
      </c>
      <c r="D19" s="8">
        <v>3558355.6525010001</v>
      </c>
      <c r="E19" s="8">
        <v>526937.20293999999</v>
      </c>
      <c r="F19" s="8" t="s">
        <v>41</v>
      </c>
      <c r="G19" s="1" t="s">
        <v>26</v>
      </c>
      <c r="H19" s="12">
        <v>36139</v>
      </c>
      <c r="I19" s="4" t="s">
        <v>56</v>
      </c>
      <c r="J19" s="4" t="s">
        <v>133</v>
      </c>
      <c r="K19" t="s">
        <v>150</v>
      </c>
      <c r="L19" s="8">
        <v>248</v>
      </c>
      <c r="M19" s="8">
        <v>17</v>
      </c>
      <c r="N19" s="1" t="s">
        <v>13</v>
      </c>
    </row>
    <row r="20" spans="1:14" x14ac:dyDescent="0.25">
      <c r="A20" t="s">
        <v>151</v>
      </c>
      <c r="B20">
        <v>32.161594999999998</v>
      </c>
      <c r="C20">
        <v>-110.71285</v>
      </c>
      <c r="D20" s="8">
        <v>3558383.6511369999</v>
      </c>
      <c r="E20" s="8">
        <v>527075.20309099997</v>
      </c>
      <c r="F20" s="8" t="s">
        <v>41</v>
      </c>
      <c r="G20" s="1" t="s">
        <v>26</v>
      </c>
      <c r="H20" s="12">
        <v>36139</v>
      </c>
      <c r="I20" s="4" t="s">
        <v>56</v>
      </c>
      <c r="J20" s="4" t="s">
        <v>133</v>
      </c>
      <c r="K20" t="s">
        <v>151</v>
      </c>
      <c r="L20" s="8">
        <v>250</v>
      </c>
      <c r="M20" s="8">
        <v>14</v>
      </c>
      <c r="N20" s="1" t="s">
        <v>13</v>
      </c>
    </row>
    <row r="21" spans="1:14" x14ac:dyDescent="0.25">
      <c r="A21" t="s">
        <v>152</v>
      </c>
      <c r="B21">
        <v>32.162376000000002</v>
      </c>
      <c r="C21">
        <v>-110.711151</v>
      </c>
      <c r="D21" s="8">
        <v>3558470.64995</v>
      </c>
      <c r="E21" s="8">
        <v>527235.20357200003</v>
      </c>
      <c r="F21" s="8" t="s">
        <v>41</v>
      </c>
      <c r="G21" s="1" t="s">
        <v>26</v>
      </c>
      <c r="H21" s="12">
        <v>36139</v>
      </c>
      <c r="I21" s="4" t="s">
        <v>56</v>
      </c>
      <c r="J21" s="4" t="s">
        <v>133</v>
      </c>
      <c r="K21" t="s">
        <v>152</v>
      </c>
      <c r="L21" s="1">
        <v>248</v>
      </c>
      <c r="M21" s="1">
        <v>14</v>
      </c>
      <c r="N21" s="1" t="s">
        <v>13</v>
      </c>
    </row>
    <row r="22" spans="1:14" x14ac:dyDescent="0.25">
      <c r="A22" t="s">
        <v>153</v>
      </c>
      <c r="B22">
        <v>32.163203000000003</v>
      </c>
      <c r="C22">
        <v>-110.709812</v>
      </c>
      <c r="D22" s="8">
        <v>3558562.6491789999</v>
      </c>
      <c r="E22" s="8">
        <v>527361.20407600002</v>
      </c>
      <c r="F22" s="8" t="s">
        <v>41</v>
      </c>
      <c r="G22" s="1" t="s">
        <v>26</v>
      </c>
      <c r="H22" s="12">
        <v>36139</v>
      </c>
      <c r="I22" s="4" t="s">
        <v>56</v>
      </c>
      <c r="J22" s="4" t="s">
        <v>133</v>
      </c>
      <c r="K22" t="s">
        <v>153</v>
      </c>
      <c r="L22" s="1">
        <v>253</v>
      </c>
      <c r="M22" s="1">
        <v>24</v>
      </c>
      <c r="N22" s="1" t="s">
        <v>13</v>
      </c>
    </row>
    <row r="23" spans="1:14" x14ac:dyDescent="0.25">
      <c r="A23" t="s">
        <v>154</v>
      </c>
      <c r="B23">
        <v>32.16377</v>
      </c>
      <c r="C23">
        <v>-110.70907800000001</v>
      </c>
      <c r="D23" s="8">
        <v>3558625.648844</v>
      </c>
      <c r="E23" s="8">
        <v>527430.20441899996</v>
      </c>
      <c r="F23" s="8" t="s">
        <v>41</v>
      </c>
      <c r="G23" s="1" t="s">
        <v>26</v>
      </c>
      <c r="H23" s="12">
        <v>36139</v>
      </c>
      <c r="I23" s="4" t="s">
        <v>56</v>
      </c>
      <c r="J23" s="4" t="s">
        <v>133</v>
      </c>
      <c r="K23" t="s">
        <v>154</v>
      </c>
      <c r="L23" s="1">
        <v>240</v>
      </c>
      <c r="M23" s="1">
        <v>4</v>
      </c>
      <c r="N23" s="1" t="s">
        <v>13</v>
      </c>
    </row>
    <row r="24" spans="1:14" x14ac:dyDescent="0.25">
      <c r="A24" t="s">
        <v>155</v>
      </c>
      <c r="B24">
        <v>32.163786999999999</v>
      </c>
      <c r="C24">
        <v>-110.708686</v>
      </c>
      <c r="D24" s="8">
        <v>3558627.6484329998</v>
      </c>
      <c r="E24" s="8">
        <v>527467.204424</v>
      </c>
      <c r="F24" s="8" t="s">
        <v>41</v>
      </c>
      <c r="G24" s="1" t="s">
        <v>26</v>
      </c>
      <c r="H24" s="12">
        <v>36139</v>
      </c>
      <c r="I24" s="4" t="s">
        <v>56</v>
      </c>
      <c r="J24" s="4" t="s">
        <v>133</v>
      </c>
      <c r="K24" t="s">
        <v>155</v>
      </c>
      <c r="L24" s="1">
        <v>247</v>
      </c>
      <c r="M24" s="1">
        <v>11</v>
      </c>
      <c r="N24" s="1" t="s">
        <v>13</v>
      </c>
    </row>
    <row r="25" spans="1:14" x14ac:dyDescent="0.25">
      <c r="A25" t="s">
        <v>156</v>
      </c>
      <c r="B25">
        <v>32.165398000000003</v>
      </c>
      <c r="C25">
        <v>-110.706846</v>
      </c>
      <c r="D25" s="8">
        <v>3558806.647725</v>
      </c>
      <c r="E25" s="8">
        <v>527640.20538299996</v>
      </c>
      <c r="F25" s="8" t="s">
        <v>41</v>
      </c>
      <c r="G25" s="1" t="s">
        <v>26</v>
      </c>
      <c r="H25" s="12">
        <v>36139</v>
      </c>
      <c r="I25" s="4" t="s">
        <v>56</v>
      </c>
      <c r="J25" s="4" t="s">
        <v>133</v>
      </c>
      <c r="K25" t="s">
        <v>156</v>
      </c>
      <c r="L25" s="1">
        <v>245</v>
      </c>
      <c r="M25" s="1">
        <v>9</v>
      </c>
      <c r="N25" s="1" t="s">
        <v>13</v>
      </c>
    </row>
    <row r="26" spans="1:14" x14ac:dyDescent="0.25">
      <c r="A26" t="s">
        <v>157</v>
      </c>
      <c r="B26">
        <v>32.166321000000003</v>
      </c>
      <c r="C26">
        <v>-110.70454100000001</v>
      </c>
      <c r="D26" s="8">
        <v>3558909.6459440002</v>
      </c>
      <c r="E26" s="8">
        <v>527857.20589300001</v>
      </c>
      <c r="F26" s="8" t="s">
        <v>41</v>
      </c>
      <c r="G26" s="1" t="s">
        <v>26</v>
      </c>
      <c r="H26" s="12">
        <v>36139</v>
      </c>
      <c r="I26" s="4" t="s">
        <v>56</v>
      </c>
      <c r="J26" s="4" t="s">
        <v>133</v>
      </c>
      <c r="K26" t="s">
        <v>157</v>
      </c>
      <c r="L26" s="1">
        <v>243</v>
      </c>
      <c r="M26" s="1">
        <v>18</v>
      </c>
      <c r="N26" s="1" t="s">
        <v>13</v>
      </c>
    </row>
    <row r="27" spans="1:14" x14ac:dyDescent="0.25">
      <c r="A27" t="s">
        <v>158</v>
      </c>
      <c r="B27">
        <v>32.167276000000001</v>
      </c>
      <c r="C27">
        <v>-110.70376400000001</v>
      </c>
      <c r="D27" s="8">
        <v>3559015.6458419999</v>
      </c>
      <c r="E27" s="8">
        <v>527930.20644700003</v>
      </c>
      <c r="F27" s="8" t="s">
        <v>41</v>
      </c>
      <c r="G27" s="1" t="s">
        <v>26</v>
      </c>
      <c r="H27" s="12">
        <v>36139</v>
      </c>
      <c r="I27" s="4" t="s">
        <v>56</v>
      </c>
      <c r="J27" s="4" t="s">
        <v>133</v>
      </c>
      <c r="K27" t="s">
        <v>158</v>
      </c>
      <c r="L27" s="1">
        <v>245</v>
      </c>
      <c r="M27" s="1">
        <v>13</v>
      </c>
      <c r="N27" s="1" t="s">
        <v>13</v>
      </c>
    </row>
    <row r="28" spans="1:14" x14ac:dyDescent="0.25">
      <c r="A28" t="s">
        <v>159</v>
      </c>
      <c r="B28">
        <v>32.168131000000002</v>
      </c>
      <c r="C28">
        <v>-110.70287</v>
      </c>
      <c r="D28" s="8">
        <v>3559110.6455290001</v>
      </c>
      <c r="E28" s="8">
        <v>528014.206932</v>
      </c>
      <c r="F28" s="8" t="s">
        <v>41</v>
      </c>
      <c r="G28" s="1" t="s">
        <v>26</v>
      </c>
      <c r="H28" s="12">
        <v>36139</v>
      </c>
      <c r="I28" s="4" t="s">
        <v>56</v>
      </c>
      <c r="J28" s="4" t="s">
        <v>133</v>
      </c>
      <c r="K28" t="s">
        <v>159</v>
      </c>
      <c r="L28" s="1">
        <v>243</v>
      </c>
      <c r="M28" s="1">
        <v>4</v>
      </c>
      <c r="N28" s="1" t="s">
        <v>13</v>
      </c>
    </row>
    <row r="29" spans="1:14" x14ac:dyDescent="0.25">
      <c r="A29" t="s">
        <v>160</v>
      </c>
      <c r="B29">
        <v>32.167710999999997</v>
      </c>
      <c r="C29">
        <v>-110.70090999999999</v>
      </c>
      <c r="D29" s="8">
        <v>3559064.6430500001</v>
      </c>
      <c r="E29" s="8">
        <v>528199.20662399998</v>
      </c>
      <c r="F29" s="8" t="s">
        <v>41</v>
      </c>
      <c r="G29" s="1" t="s">
        <v>26</v>
      </c>
      <c r="H29" s="12">
        <v>36139</v>
      </c>
      <c r="I29" s="4" t="s">
        <v>56</v>
      </c>
      <c r="J29" s="4" t="s">
        <v>133</v>
      </c>
      <c r="K29" t="s">
        <v>160</v>
      </c>
      <c r="L29" s="1">
        <v>242</v>
      </c>
      <c r="M29" s="1">
        <v>12</v>
      </c>
      <c r="N29" s="1" t="s">
        <v>13</v>
      </c>
    </row>
  </sheetData>
  <dataValidations count="4">
    <dataValidation type="custom" operator="greaterThan" showInputMessage="1" sqref="I2:I29 G2:G29" xr:uid="{A21B742B-9A68-4C50-95C4-79AE3B06CCE0}">
      <formula1>IF(COUNT(F2)=1,IF(LEN(G2)&gt;0,1,2)=1,1)=1</formula1>
    </dataValidation>
    <dataValidation type="whole" allowBlank="1" sqref="M2:M29" xr:uid="{B5409DAC-6448-453C-BB7E-C523E3A5759D}">
      <formula1>0</formula1>
      <formula2>90</formula2>
    </dataValidation>
    <dataValidation type="whole" allowBlank="1" sqref="L2:L29" xr:uid="{CF95AD80-6FF9-4120-9EF4-17FF2EAC5673}">
      <formula1>0</formula1>
      <formula2>360</formula2>
    </dataValidation>
    <dataValidation allowBlank="1" sqref="N2:N29" xr:uid="{81B2B0A1-3D66-44D1-B4A6-96660E20F18D}"/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0B26E-9EB3-4983-89B5-58056A270C9E}">
  <sheetPr>
    <tabColor theme="4"/>
  </sheetPr>
  <dimension ref="A1:T40"/>
  <sheetViews>
    <sheetView workbookViewId="0">
      <selection activeCell="I4" sqref="I4"/>
    </sheetView>
  </sheetViews>
  <sheetFormatPr defaultRowHeight="15" x14ac:dyDescent="0.25"/>
  <cols>
    <col min="1" max="1" width="13" customWidth="1"/>
    <col min="3" max="4" width="15.42578125" customWidth="1"/>
    <col min="11" max="11" width="12.42578125" customWidth="1"/>
    <col min="12" max="12" width="12.140625" customWidth="1"/>
    <col min="13" max="13" width="11.140625" customWidth="1"/>
    <col min="14" max="14" width="12.5703125" customWidth="1"/>
    <col min="15" max="15" width="12.28515625" customWidth="1"/>
    <col min="16" max="16" width="16.42578125" customWidth="1"/>
    <col min="18" max="18" width="13.42578125" customWidth="1"/>
    <col min="19" max="19" width="10.42578125" customWidth="1"/>
    <col min="20" max="20" width="12.140625" customWidth="1"/>
  </cols>
  <sheetData>
    <row r="1" spans="1:20" ht="15.75" thickBot="1" x14ac:dyDescent="0.3">
      <c r="A1" s="2" t="s">
        <v>5</v>
      </c>
      <c r="B1" s="2" t="s">
        <v>877</v>
      </c>
      <c r="C1" s="48" t="s">
        <v>10</v>
      </c>
      <c r="D1" s="48" t="s">
        <v>809</v>
      </c>
      <c r="E1" s="76" t="s">
        <v>2</v>
      </c>
      <c r="F1" s="76" t="s">
        <v>3</v>
      </c>
      <c r="G1" s="2" t="s">
        <v>991</v>
      </c>
      <c r="H1" s="2" t="s">
        <v>1</v>
      </c>
      <c r="I1" s="64" t="s">
        <v>818</v>
      </c>
      <c r="J1" s="64" t="s">
        <v>817</v>
      </c>
      <c r="K1" s="2" t="s">
        <v>0</v>
      </c>
      <c r="L1" s="29" t="s">
        <v>120</v>
      </c>
      <c r="M1" s="23" t="s">
        <v>265</v>
      </c>
      <c r="N1" s="23" t="s">
        <v>266</v>
      </c>
      <c r="O1" s="23" t="s">
        <v>267</v>
      </c>
      <c r="P1" s="23" t="s">
        <v>8</v>
      </c>
      <c r="Q1" s="23" t="s">
        <v>268</v>
      </c>
      <c r="R1" s="23" t="s">
        <v>269</v>
      </c>
      <c r="S1" s="23" t="s">
        <v>811</v>
      </c>
      <c r="T1" s="23" t="s">
        <v>990</v>
      </c>
    </row>
    <row r="2" spans="1:20" ht="15.75" thickTop="1" x14ac:dyDescent="0.25">
      <c r="A2" s="6" t="s">
        <v>933</v>
      </c>
      <c r="B2" s="6"/>
      <c r="C2" s="115">
        <v>32.336299240000002</v>
      </c>
      <c r="D2" s="115">
        <v>-110.63394545</v>
      </c>
      <c r="E2" s="118">
        <v>3577574.9077010299</v>
      </c>
      <c r="F2" s="118">
        <v>534510.20177695598</v>
      </c>
      <c r="G2" s="115" t="s">
        <v>41</v>
      </c>
      <c r="H2" s="115" t="s">
        <v>976</v>
      </c>
      <c r="I2" s="115"/>
      <c r="J2" s="115"/>
      <c r="K2" s="116">
        <v>43444</v>
      </c>
      <c r="L2" s="5" t="s">
        <v>975</v>
      </c>
      <c r="M2" s="6" t="s">
        <v>933</v>
      </c>
      <c r="N2" s="5">
        <v>40</v>
      </c>
      <c r="O2" s="5">
        <v>7</v>
      </c>
      <c r="P2" s="117" t="s">
        <v>973</v>
      </c>
      <c r="Q2" s="5"/>
      <c r="R2" s="5" t="s">
        <v>804</v>
      </c>
      <c r="S2" s="117" t="s">
        <v>975</v>
      </c>
      <c r="T2" s="115">
        <v>1204</v>
      </c>
    </row>
    <row r="3" spans="1:20" x14ac:dyDescent="0.25">
      <c r="A3" s="6" t="s">
        <v>934</v>
      </c>
      <c r="B3" s="6"/>
      <c r="C3" s="115">
        <v>32.336917990000003</v>
      </c>
      <c r="D3" s="115">
        <v>-110.63453453</v>
      </c>
      <c r="E3" s="118">
        <v>3577643.3034118302</v>
      </c>
      <c r="F3" s="118">
        <v>534454.53218858701</v>
      </c>
      <c r="G3" s="115" t="s">
        <v>41</v>
      </c>
      <c r="H3" s="115" t="s">
        <v>976</v>
      </c>
      <c r="I3" s="115"/>
      <c r="J3" s="115"/>
      <c r="K3" s="116">
        <v>43444</v>
      </c>
      <c r="L3" s="5" t="s">
        <v>975</v>
      </c>
      <c r="M3" s="6" t="s">
        <v>934</v>
      </c>
      <c r="N3" s="5">
        <v>35</v>
      </c>
      <c r="O3" s="5">
        <v>9</v>
      </c>
      <c r="P3" s="117" t="s">
        <v>973</v>
      </c>
      <c r="Q3" s="5"/>
      <c r="R3" s="5"/>
      <c r="S3" s="117" t="s">
        <v>975</v>
      </c>
      <c r="T3" s="115">
        <v>1221</v>
      </c>
    </row>
    <row r="4" spans="1:20" x14ac:dyDescent="0.25">
      <c r="A4" s="6" t="s">
        <v>935</v>
      </c>
      <c r="B4" s="6"/>
      <c r="C4" s="115">
        <v>32.337658789999999</v>
      </c>
      <c r="D4" s="115">
        <v>-110.63948094</v>
      </c>
      <c r="E4" s="118">
        <v>3577723.8312814799</v>
      </c>
      <c r="F4" s="118">
        <v>533988.75892707997</v>
      </c>
      <c r="G4" s="115" t="s">
        <v>41</v>
      </c>
      <c r="H4" s="115" t="s">
        <v>976</v>
      </c>
      <c r="I4" s="115"/>
      <c r="J4" s="115"/>
      <c r="K4" s="116">
        <v>43444</v>
      </c>
      <c r="L4" s="5" t="s">
        <v>975</v>
      </c>
      <c r="M4" s="6" t="s">
        <v>935</v>
      </c>
      <c r="N4" s="5">
        <v>28</v>
      </c>
      <c r="O4" s="5">
        <v>9</v>
      </c>
      <c r="P4" s="117" t="s">
        <v>973</v>
      </c>
      <c r="Q4" s="5"/>
      <c r="R4" s="5"/>
      <c r="S4" s="117" t="s">
        <v>975</v>
      </c>
      <c r="T4" s="115">
        <v>1229</v>
      </c>
    </row>
    <row r="5" spans="1:20" x14ac:dyDescent="0.25">
      <c r="A5" s="6" t="s">
        <v>936</v>
      </c>
      <c r="B5" s="6"/>
      <c r="C5" s="115">
        <v>32.33874986</v>
      </c>
      <c r="D5" s="115">
        <v>-110.64038007000001</v>
      </c>
      <c r="E5" s="118">
        <v>3577844.4861261798</v>
      </c>
      <c r="F5" s="118">
        <v>533903.74183783703</v>
      </c>
      <c r="G5" s="115" t="s">
        <v>41</v>
      </c>
      <c r="H5" s="115" t="s">
        <v>976</v>
      </c>
      <c r="I5" s="115"/>
      <c r="J5" s="115"/>
      <c r="K5" s="116">
        <v>43444</v>
      </c>
      <c r="L5" s="5" t="s">
        <v>975</v>
      </c>
      <c r="M5" s="6" t="s">
        <v>936</v>
      </c>
      <c r="N5" s="5">
        <v>27</v>
      </c>
      <c r="O5" s="5">
        <v>2</v>
      </c>
      <c r="P5" s="117" t="s">
        <v>973</v>
      </c>
      <c r="Q5" s="5"/>
      <c r="R5" s="5"/>
      <c r="S5" s="117" t="s">
        <v>975</v>
      </c>
      <c r="T5" s="115">
        <v>1269</v>
      </c>
    </row>
    <row r="6" spans="1:20" x14ac:dyDescent="0.25">
      <c r="A6" s="6" t="s">
        <v>937</v>
      </c>
      <c r="B6" s="6"/>
      <c r="C6" s="115">
        <v>32.338490020000002</v>
      </c>
      <c r="D6" s="115">
        <v>-110.64377004000001</v>
      </c>
      <c r="E6" s="118">
        <v>3577814.6112123202</v>
      </c>
      <c r="F6" s="118">
        <v>533584.81791303901</v>
      </c>
      <c r="G6" s="115" t="s">
        <v>41</v>
      </c>
      <c r="H6" s="115" t="s">
        <v>976</v>
      </c>
      <c r="I6" s="115"/>
      <c r="J6" s="115"/>
      <c r="K6" s="116">
        <v>43444</v>
      </c>
      <c r="L6" s="5" t="s">
        <v>975</v>
      </c>
      <c r="M6" s="6" t="s">
        <v>937</v>
      </c>
      <c r="N6" s="5">
        <v>31</v>
      </c>
      <c r="O6" s="5">
        <v>5</v>
      </c>
      <c r="P6" s="117" t="s">
        <v>973</v>
      </c>
      <c r="Q6" s="5"/>
      <c r="R6" s="5"/>
      <c r="S6" s="117" t="s">
        <v>975</v>
      </c>
      <c r="T6" s="115">
        <v>1265</v>
      </c>
    </row>
    <row r="7" spans="1:20" x14ac:dyDescent="0.25">
      <c r="A7" s="6" t="s">
        <v>938</v>
      </c>
      <c r="B7" s="6"/>
      <c r="C7" s="115">
        <v>32.341075080000003</v>
      </c>
      <c r="D7" s="115">
        <v>-110.64662567000001</v>
      </c>
      <c r="E7" s="118">
        <v>3578100.2596179401</v>
      </c>
      <c r="F7" s="118">
        <v>533315.14791547495</v>
      </c>
      <c r="G7" s="115" t="s">
        <v>41</v>
      </c>
      <c r="H7" s="115" t="s">
        <v>976</v>
      </c>
      <c r="I7" s="115"/>
      <c r="J7" s="115"/>
      <c r="K7" s="116">
        <v>43444</v>
      </c>
      <c r="L7" s="5" t="s">
        <v>975</v>
      </c>
      <c r="M7" s="6" t="s">
        <v>938</v>
      </c>
      <c r="N7" s="5">
        <v>201</v>
      </c>
      <c r="O7" s="5">
        <v>6</v>
      </c>
      <c r="P7" s="117" t="s">
        <v>973</v>
      </c>
      <c r="Q7" s="5"/>
      <c r="R7" s="5"/>
      <c r="S7" s="117" t="s">
        <v>975</v>
      </c>
      <c r="T7" s="115">
        <v>1308</v>
      </c>
    </row>
    <row r="8" spans="1:20" x14ac:dyDescent="0.25">
      <c r="A8" s="6" t="s">
        <v>939</v>
      </c>
      <c r="B8" s="6"/>
      <c r="C8" s="115">
        <v>32.342237150000003</v>
      </c>
      <c r="D8" s="115">
        <v>-110.64904636999999</v>
      </c>
      <c r="E8" s="118">
        <v>3578228.3169409698</v>
      </c>
      <c r="F8" s="118">
        <v>533086.93227457698</v>
      </c>
      <c r="G8" s="115" t="s">
        <v>41</v>
      </c>
      <c r="H8" s="115" t="s">
        <v>976</v>
      </c>
      <c r="I8" s="115"/>
      <c r="J8" s="115"/>
      <c r="K8" s="116">
        <v>43444</v>
      </c>
      <c r="L8" s="5" t="s">
        <v>975</v>
      </c>
      <c r="M8" s="6" t="s">
        <v>939</v>
      </c>
      <c r="N8" s="5">
        <v>27</v>
      </c>
      <c r="O8" s="5">
        <v>5</v>
      </c>
      <c r="P8" s="117" t="s">
        <v>973</v>
      </c>
      <c r="Q8" s="5"/>
      <c r="R8" s="5"/>
      <c r="S8" s="117" t="s">
        <v>975</v>
      </c>
      <c r="T8" s="115">
        <v>1344</v>
      </c>
    </row>
    <row r="9" spans="1:20" x14ac:dyDescent="0.25">
      <c r="A9" s="6" t="s">
        <v>940</v>
      </c>
      <c r="B9" s="6"/>
      <c r="C9" s="115">
        <v>32.34357473</v>
      </c>
      <c r="D9" s="115">
        <v>-110.64820365</v>
      </c>
      <c r="E9" s="118">
        <v>3578376.8445039801</v>
      </c>
      <c r="F9" s="118">
        <v>533165.75285670697</v>
      </c>
      <c r="G9" s="115" t="s">
        <v>41</v>
      </c>
      <c r="H9" s="115" t="s">
        <v>976</v>
      </c>
      <c r="I9" s="115"/>
      <c r="J9" s="115"/>
      <c r="K9" s="116">
        <v>43444</v>
      </c>
      <c r="L9" s="5" t="s">
        <v>975</v>
      </c>
      <c r="M9" s="6" t="s">
        <v>940</v>
      </c>
      <c r="N9" s="5">
        <v>31</v>
      </c>
      <c r="O9" s="5">
        <v>17</v>
      </c>
      <c r="P9" s="117" t="s">
        <v>973</v>
      </c>
      <c r="Q9" s="5"/>
      <c r="R9" s="5"/>
      <c r="S9" s="117" t="s">
        <v>975</v>
      </c>
      <c r="T9" s="115">
        <v>1321</v>
      </c>
    </row>
    <row r="10" spans="1:20" x14ac:dyDescent="0.25">
      <c r="A10" s="6" t="s">
        <v>941</v>
      </c>
      <c r="B10" s="6"/>
      <c r="C10" s="115">
        <v>32.345446920000001</v>
      </c>
      <c r="D10" s="115">
        <v>-110.64847824</v>
      </c>
      <c r="E10" s="118">
        <v>3578584.2844155999</v>
      </c>
      <c r="F10" s="118">
        <v>533139.23953012098</v>
      </c>
      <c r="G10" s="115" t="s">
        <v>41</v>
      </c>
      <c r="H10" s="115" t="s">
        <v>976</v>
      </c>
      <c r="I10" s="115"/>
      <c r="J10" s="115"/>
      <c r="K10" s="116">
        <v>43444</v>
      </c>
      <c r="L10" s="5" t="s">
        <v>975</v>
      </c>
      <c r="M10" s="6" t="s">
        <v>941</v>
      </c>
      <c r="N10" s="5">
        <v>201</v>
      </c>
      <c r="O10" s="5">
        <v>19</v>
      </c>
      <c r="P10" s="117" t="s">
        <v>973</v>
      </c>
      <c r="Q10" s="5"/>
      <c r="R10" s="5"/>
      <c r="S10" s="117" t="s">
        <v>975</v>
      </c>
      <c r="T10" s="115">
        <v>1270</v>
      </c>
    </row>
    <row r="11" spans="1:20" x14ac:dyDescent="0.25">
      <c r="A11" s="6" t="s">
        <v>942</v>
      </c>
      <c r="B11" s="6"/>
      <c r="C11" s="115">
        <v>32.343481279999999</v>
      </c>
      <c r="D11" s="115">
        <v>-110.64252775999999</v>
      </c>
      <c r="E11" s="118">
        <v>3578368.26572417</v>
      </c>
      <c r="F11" s="118">
        <v>533699.89737808995</v>
      </c>
      <c r="G11" s="115" t="s">
        <v>41</v>
      </c>
      <c r="H11" s="115" t="s">
        <v>976</v>
      </c>
      <c r="I11" s="115"/>
      <c r="J11" s="115"/>
      <c r="K11" s="116">
        <v>43444</v>
      </c>
      <c r="L11" s="5" t="s">
        <v>975</v>
      </c>
      <c r="M11" s="6" t="s">
        <v>942</v>
      </c>
      <c r="N11" s="5">
        <v>5</v>
      </c>
      <c r="O11" s="5">
        <v>5</v>
      </c>
      <c r="P11" s="117" t="s">
        <v>973</v>
      </c>
      <c r="Q11" s="5"/>
      <c r="R11" s="5"/>
      <c r="S11" s="117" t="s">
        <v>975</v>
      </c>
      <c r="T11" s="115">
        <v>1240</v>
      </c>
    </row>
    <row r="12" spans="1:20" x14ac:dyDescent="0.25">
      <c r="A12" s="6" t="s">
        <v>943</v>
      </c>
      <c r="B12" s="6"/>
      <c r="C12" s="115">
        <v>32.339992729999999</v>
      </c>
      <c r="D12" s="115">
        <v>-110.63938379</v>
      </c>
      <c r="E12" s="118">
        <v>3577982.5708071999</v>
      </c>
      <c r="F12" s="118">
        <v>533997.03925073904</v>
      </c>
      <c r="G12" s="115" t="s">
        <v>41</v>
      </c>
      <c r="H12" s="115" t="s">
        <v>976</v>
      </c>
      <c r="I12" s="115"/>
      <c r="J12" s="115"/>
      <c r="K12" s="116">
        <v>43444</v>
      </c>
      <c r="L12" s="5" t="s">
        <v>975</v>
      </c>
      <c r="M12" s="6" t="s">
        <v>943</v>
      </c>
      <c r="N12" s="5">
        <v>19</v>
      </c>
      <c r="O12" s="5">
        <v>10</v>
      </c>
      <c r="P12" s="117" t="s">
        <v>973</v>
      </c>
      <c r="Q12" s="5"/>
      <c r="R12" s="5"/>
      <c r="S12" s="117" t="s">
        <v>975</v>
      </c>
      <c r="T12" s="115">
        <v>1227</v>
      </c>
    </row>
    <row r="13" spans="1:20" x14ac:dyDescent="0.25">
      <c r="A13" s="6" t="s">
        <v>944</v>
      </c>
      <c r="B13" s="6"/>
      <c r="C13" s="115">
        <v>32.338657240000003</v>
      </c>
      <c r="D13" s="115">
        <v>-110.63445423</v>
      </c>
      <c r="E13" s="118">
        <v>3577836.1188031798</v>
      </c>
      <c r="F13" s="118">
        <v>534461.43761945399</v>
      </c>
      <c r="G13" s="115" t="s">
        <v>41</v>
      </c>
      <c r="H13" s="115" t="s">
        <v>976</v>
      </c>
      <c r="I13" s="115"/>
      <c r="J13" s="115"/>
      <c r="K13" s="116">
        <v>43444</v>
      </c>
      <c r="L13" s="5" t="s">
        <v>975</v>
      </c>
      <c r="M13" s="6" t="s">
        <v>944</v>
      </c>
      <c r="N13" s="5">
        <v>15</v>
      </c>
      <c r="O13" s="5">
        <v>15</v>
      </c>
      <c r="P13" s="117" t="s">
        <v>973</v>
      </c>
      <c r="Q13" s="5"/>
      <c r="R13" s="5"/>
      <c r="S13" s="117" t="s">
        <v>975</v>
      </c>
      <c r="T13" s="115">
        <v>1226</v>
      </c>
    </row>
    <row r="14" spans="1:20" x14ac:dyDescent="0.25">
      <c r="A14" s="6" t="s">
        <v>945</v>
      </c>
      <c r="B14" s="6"/>
      <c r="C14" s="115">
        <v>32.336409459999999</v>
      </c>
      <c r="D14" s="115">
        <v>-110.63462815</v>
      </c>
      <c r="E14" s="118">
        <v>3577586.90451018</v>
      </c>
      <c r="F14" s="118">
        <v>534445.91212853498</v>
      </c>
      <c r="G14" s="115" t="s">
        <v>41</v>
      </c>
      <c r="H14" s="115" t="s">
        <v>976</v>
      </c>
      <c r="I14" s="115"/>
      <c r="J14" s="115"/>
      <c r="K14" s="116">
        <v>43482</v>
      </c>
      <c r="L14" s="5" t="s">
        <v>975</v>
      </c>
      <c r="M14" s="6" t="s">
        <v>945</v>
      </c>
      <c r="N14" s="5">
        <v>34</v>
      </c>
      <c r="O14" s="5">
        <v>18</v>
      </c>
      <c r="P14" s="117" t="s">
        <v>973</v>
      </c>
      <c r="Q14" s="5"/>
      <c r="R14" s="5"/>
      <c r="S14" s="117" t="s">
        <v>975</v>
      </c>
      <c r="T14" s="115">
        <v>1216</v>
      </c>
    </row>
    <row r="15" spans="1:20" x14ac:dyDescent="0.25">
      <c r="A15" s="6" t="s">
        <v>946</v>
      </c>
      <c r="B15" s="6"/>
      <c r="C15" s="115">
        <v>32.33611501</v>
      </c>
      <c r="D15" s="115">
        <v>-110.63607336</v>
      </c>
      <c r="E15" s="118">
        <v>3577553.8000417599</v>
      </c>
      <c r="F15" s="118">
        <v>534310.01446747</v>
      </c>
      <c r="G15" s="115" t="s">
        <v>41</v>
      </c>
      <c r="H15" s="115" t="s">
        <v>976</v>
      </c>
      <c r="I15" s="115"/>
      <c r="J15" s="115"/>
      <c r="K15" s="116">
        <v>43482</v>
      </c>
      <c r="L15" s="5" t="s">
        <v>975</v>
      </c>
      <c r="M15" s="6" t="s">
        <v>946</v>
      </c>
      <c r="N15" s="5">
        <v>32</v>
      </c>
      <c r="O15" s="5">
        <v>2</v>
      </c>
      <c r="P15" s="117" t="s">
        <v>973</v>
      </c>
      <c r="Q15" s="5"/>
      <c r="R15" s="5" t="s">
        <v>804</v>
      </c>
      <c r="S15" s="117" t="s">
        <v>975</v>
      </c>
      <c r="T15" s="115">
        <v>1217</v>
      </c>
    </row>
    <row r="16" spans="1:20" x14ac:dyDescent="0.25">
      <c r="A16" s="6" t="s">
        <v>947</v>
      </c>
      <c r="B16" s="6"/>
      <c r="C16" s="115">
        <v>32.337113709999997</v>
      </c>
      <c r="D16" s="115">
        <v>-110.63302981</v>
      </c>
      <c r="E16" s="118">
        <v>3577665.48529917</v>
      </c>
      <c r="F16" s="118">
        <v>534596.06568431901</v>
      </c>
      <c r="G16" s="115" t="s">
        <v>41</v>
      </c>
      <c r="H16" s="115" t="s">
        <v>976</v>
      </c>
      <c r="I16" s="115"/>
      <c r="J16" s="115"/>
      <c r="K16" s="116">
        <v>43482</v>
      </c>
      <c r="L16" s="5" t="s">
        <v>975</v>
      </c>
      <c r="M16" s="6" t="s">
        <v>947</v>
      </c>
      <c r="N16" s="5">
        <v>35</v>
      </c>
      <c r="O16" s="5">
        <v>1</v>
      </c>
      <c r="P16" s="117" t="s">
        <v>973</v>
      </c>
      <c r="Q16" s="5"/>
      <c r="R16" s="5" t="s">
        <v>804</v>
      </c>
      <c r="S16" s="117" t="s">
        <v>975</v>
      </c>
      <c r="T16" s="115">
        <v>1211</v>
      </c>
    </row>
    <row r="17" spans="1:20" x14ac:dyDescent="0.25">
      <c r="A17" s="6" t="s">
        <v>948</v>
      </c>
      <c r="B17" s="6"/>
      <c r="C17" s="115">
        <v>32.334621689999999</v>
      </c>
      <c r="D17" s="115">
        <v>-110.63125561</v>
      </c>
      <c r="E17" s="118">
        <v>3577389.8308983902</v>
      </c>
      <c r="F17" s="118">
        <v>534763.97456258105</v>
      </c>
      <c r="G17" s="115" t="s">
        <v>41</v>
      </c>
      <c r="H17" s="115" t="s">
        <v>976</v>
      </c>
      <c r="I17" s="115"/>
      <c r="J17" s="115"/>
      <c r="K17" s="116">
        <v>43482</v>
      </c>
      <c r="L17" s="5" t="s">
        <v>975</v>
      </c>
      <c r="M17" s="6" t="s">
        <v>948</v>
      </c>
      <c r="N17" s="5">
        <v>208</v>
      </c>
      <c r="O17" s="5">
        <v>1</v>
      </c>
      <c r="P17" s="117" t="s">
        <v>973</v>
      </c>
      <c r="Q17" s="5"/>
      <c r="R17" s="5"/>
      <c r="S17" s="117" t="s">
        <v>975</v>
      </c>
      <c r="T17" s="115">
        <v>1218</v>
      </c>
    </row>
    <row r="18" spans="1:20" x14ac:dyDescent="0.25">
      <c r="A18" s="6" t="s">
        <v>949</v>
      </c>
      <c r="B18" s="6"/>
      <c r="C18" s="115">
        <v>32.334585140000002</v>
      </c>
      <c r="D18" s="115">
        <v>-110.63248574000001</v>
      </c>
      <c r="E18" s="118">
        <v>3577385.3792644702</v>
      </c>
      <c r="F18" s="118">
        <v>534648.219547702</v>
      </c>
      <c r="G18" s="115" t="s">
        <v>41</v>
      </c>
      <c r="H18" s="115" t="s">
        <v>976</v>
      </c>
      <c r="I18" s="115"/>
      <c r="J18" s="115"/>
      <c r="K18" s="116">
        <v>43482</v>
      </c>
      <c r="L18" s="5" t="s">
        <v>975</v>
      </c>
      <c r="M18" s="6" t="s">
        <v>949</v>
      </c>
      <c r="N18" s="5">
        <v>203</v>
      </c>
      <c r="O18" s="5">
        <v>1</v>
      </c>
      <c r="P18" s="117" t="s">
        <v>973</v>
      </c>
      <c r="Q18" s="5"/>
      <c r="R18" s="5"/>
      <c r="S18" s="117" t="s">
        <v>975</v>
      </c>
      <c r="T18" s="115">
        <v>1223</v>
      </c>
    </row>
    <row r="19" spans="1:20" x14ac:dyDescent="0.25">
      <c r="A19" s="6" t="s">
        <v>950</v>
      </c>
      <c r="B19" s="6"/>
      <c r="C19" s="115">
        <v>32.334796369999999</v>
      </c>
      <c r="D19" s="115">
        <v>-110.60637259000001</v>
      </c>
      <c r="E19" s="118">
        <v>3577417.5742912898</v>
      </c>
      <c r="F19" s="118">
        <v>537105.67172261898</v>
      </c>
      <c r="G19" s="115" t="s">
        <v>41</v>
      </c>
      <c r="H19" s="115" t="s">
        <v>976</v>
      </c>
      <c r="I19" s="115"/>
      <c r="J19" s="115"/>
      <c r="K19" s="116">
        <v>43492</v>
      </c>
      <c r="L19" s="5" t="s">
        <v>972</v>
      </c>
      <c r="M19" s="6" t="s">
        <v>950</v>
      </c>
      <c r="N19" s="5">
        <v>212</v>
      </c>
      <c r="O19" s="5">
        <v>4</v>
      </c>
      <c r="P19" s="117" t="s">
        <v>973</v>
      </c>
      <c r="Q19" s="5"/>
      <c r="R19" s="5"/>
      <c r="S19" s="117" t="s">
        <v>972</v>
      </c>
      <c r="T19" s="115">
        <v>1192</v>
      </c>
    </row>
    <row r="20" spans="1:20" x14ac:dyDescent="0.25">
      <c r="A20" s="6" t="s">
        <v>951</v>
      </c>
      <c r="B20" s="6"/>
      <c r="C20" s="115">
        <v>32.336159100000003</v>
      </c>
      <c r="D20" s="115">
        <v>-110.6060353</v>
      </c>
      <c r="E20" s="118">
        <v>3577568.7456011502</v>
      </c>
      <c r="F20" s="118">
        <v>537136.86351114197</v>
      </c>
      <c r="G20" s="115" t="s">
        <v>41</v>
      </c>
      <c r="H20" s="115" t="s">
        <v>976</v>
      </c>
      <c r="I20" s="115"/>
      <c r="J20" s="115"/>
      <c r="K20" s="116">
        <v>43492</v>
      </c>
      <c r="L20" s="5" t="s">
        <v>972</v>
      </c>
      <c r="M20" s="6" t="s">
        <v>951</v>
      </c>
      <c r="N20" s="5">
        <v>207</v>
      </c>
      <c r="O20" s="5">
        <v>4</v>
      </c>
      <c r="P20" s="117" t="s">
        <v>973</v>
      </c>
      <c r="Q20" s="5"/>
      <c r="R20" s="5" t="s">
        <v>804</v>
      </c>
      <c r="S20" s="117" t="s">
        <v>972</v>
      </c>
      <c r="T20" s="115">
        <v>1189</v>
      </c>
    </row>
    <row r="21" spans="1:20" x14ac:dyDescent="0.25">
      <c r="A21" s="6" t="s">
        <v>952</v>
      </c>
      <c r="B21" s="6"/>
      <c r="C21" s="115">
        <v>32.337109439999999</v>
      </c>
      <c r="D21" s="115">
        <v>-110.60486468000001</v>
      </c>
      <c r="E21" s="118">
        <v>3577674.4956153198</v>
      </c>
      <c r="F21" s="118">
        <v>537246.64465148898</v>
      </c>
      <c r="G21" s="115" t="s">
        <v>41</v>
      </c>
      <c r="H21" s="115" t="s">
        <v>976</v>
      </c>
      <c r="I21" s="115"/>
      <c r="J21" s="115"/>
      <c r="K21" s="116">
        <v>43492</v>
      </c>
      <c r="L21" s="5" t="s">
        <v>972</v>
      </c>
      <c r="M21" s="6" t="s">
        <v>952</v>
      </c>
      <c r="N21" s="5">
        <v>207</v>
      </c>
      <c r="O21" s="5">
        <v>12</v>
      </c>
      <c r="P21" s="117" t="s">
        <v>973</v>
      </c>
      <c r="Q21" s="5"/>
      <c r="R21" s="5" t="s">
        <v>804</v>
      </c>
      <c r="S21" s="117" t="s">
        <v>972</v>
      </c>
      <c r="T21" s="115">
        <v>1184</v>
      </c>
    </row>
    <row r="22" spans="1:20" x14ac:dyDescent="0.25">
      <c r="A22" s="6" t="s">
        <v>953</v>
      </c>
      <c r="B22" s="6"/>
      <c r="C22" s="115">
        <v>32.33767941</v>
      </c>
      <c r="D22" s="115">
        <v>-110.60378258</v>
      </c>
      <c r="E22" s="118">
        <v>3577738.0531421602</v>
      </c>
      <c r="F22" s="118">
        <v>537348.24773564795</v>
      </c>
      <c r="G22" s="115" t="s">
        <v>41</v>
      </c>
      <c r="H22" s="115" t="s">
        <v>976</v>
      </c>
      <c r="I22" s="115"/>
      <c r="J22" s="115"/>
      <c r="K22" s="116">
        <v>43492</v>
      </c>
      <c r="L22" s="5" t="s">
        <v>972</v>
      </c>
      <c r="M22" s="6" t="s">
        <v>953</v>
      </c>
      <c r="N22" s="5">
        <v>3</v>
      </c>
      <c r="O22" s="5">
        <v>2</v>
      </c>
      <c r="P22" s="117" t="s">
        <v>973</v>
      </c>
      <c r="Q22" s="5"/>
      <c r="R22" s="5"/>
      <c r="S22" s="117" t="s">
        <v>972</v>
      </c>
      <c r="T22" s="115">
        <v>1182</v>
      </c>
    </row>
    <row r="23" spans="1:20" x14ac:dyDescent="0.25">
      <c r="A23" s="6" t="s">
        <v>954</v>
      </c>
      <c r="B23" s="6"/>
      <c r="C23" s="115">
        <v>32.338020720000003</v>
      </c>
      <c r="D23" s="115">
        <v>-110.60352743999999</v>
      </c>
      <c r="E23" s="118">
        <v>3577775.9755545598</v>
      </c>
      <c r="F23" s="118">
        <v>537372.11955685902</v>
      </c>
      <c r="G23" s="115" t="s">
        <v>41</v>
      </c>
      <c r="H23" s="115" t="s">
        <v>976</v>
      </c>
      <c r="I23" s="115"/>
      <c r="J23" s="115"/>
      <c r="K23" s="116">
        <v>43492</v>
      </c>
      <c r="L23" s="5" t="s">
        <v>972</v>
      </c>
      <c r="M23" s="6" t="s">
        <v>954</v>
      </c>
      <c r="N23" s="5">
        <v>10</v>
      </c>
      <c r="O23" s="5">
        <v>11</v>
      </c>
      <c r="P23" s="117" t="s">
        <v>973</v>
      </c>
      <c r="Q23" s="5"/>
      <c r="R23" s="5"/>
      <c r="S23" s="117" t="s">
        <v>972</v>
      </c>
      <c r="T23" s="115">
        <v>1178</v>
      </c>
    </row>
    <row r="24" spans="1:20" x14ac:dyDescent="0.25">
      <c r="A24" s="6" t="s">
        <v>955</v>
      </c>
      <c r="B24" s="6"/>
      <c r="C24" s="115">
        <v>32.33853654</v>
      </c>
      <c r="D24" s="115">
        <v>-110.60335888</v>
      </c>
      <c r="E24" s="118">
        <v>3577833.2115377099</v>
      </c>
      <c r="F24" s="118">
        <v>537387.77234928205</v>
      </c>
      <c r="G24" s="115" t="s">
        <v>41</v>
      </c>
      <c r="H24" s="115" t="s">
        <v>976</v>
      </c>
      <c r="I24" s="115"/>
      <c r="J24" s="115"/>
      <c r="K24" s="116">
        <v>43492</v>
      </c>
      <c r="L24" s="5" t="s">
        <v>972</v>
      </c>
      <c r="M24" s="6" t="s">
        <v>955</v>
      </c>
      <c r="N24" s="5">
        <v>13</v>
      </c>
      <c r="O24" s="5">
        <v>12</v>
      </c>
      <c r="P24" s="117" t="s">
        <v>973</v>
      </c>
      <c r="Q24" s="5"/>
      <c r="R24" s="5"/>
      <c r="S24" s="117" t="s">
        <v>972</v>
      </c>
      <c r="T24" s="115">
        <v>1180</v>
      </c>
    </row>
    <row r="25" spans="1:20" x14ac:dyDescent="0.25">
      <c r="A25" s="6" t="s">
        <v>956</v>
      </c>
      <c r="B25" s="6"/>
      <c r="C25" s="115">
        <v>32.340235720000003</v>
      </c>
      <c r="D25" s="115">
        <v>-110.60260986999999</v>
      </c>
      <c r="E25" s="118">
        <v>3578021.8227479002</v>
      </c>
      <c r="F25" s="118">
        <v>537457.56641008798</v>
      </c>
      <c r="G25" s="115" t="s">
        <v>41</v>
      </c>
      <c r="H25" s="115" t="s">
        <v>976</v>
      </c>
      <c r="I25" s="115"/>
      <c r="J25" s="115"/>
      <c r="K25" s="116">
        <v>43492</v>
      </c>
      <c r="L25" s="5" t="s">
        <v>972</v>
      </c>
      <c r="M25" s="6" t="s">
        <v>956</v>
      </c>
      <c r="N25" s="5">
        <v>11</v>
      </c>
      <c r="O25" s="5">
        <v>6</v>
      </c>
      <c r="P25" s="117" t="s">
        <v>973</v>
      </c>
      <c r="Q25" s="5"/>
      <c r="R25" s="5"/>
      <c r="S25" s="117" t="s">
        <v>972</v>
      </c>
      <c r="T25" s="115">
        <v>1171</v>
      </c>
    </row>
    <row r="26" spans="1:20" x14ac:dyDescent="0.25">
      <c r="A26" s="6" t="s">
        <v>958</v>
      </c>
      <c r="B26" s="6"/>
      <c r="C26" s="115">
        <v>32.341558090000007</v>
      </c>
      <c r="D26" s="115">
        <v>-110.60056887499999</v>
      </c>
      <c r="E26" s="118">
        <v>3578175</v>
      </c>
      <c r="F26" s="118">
        <v>537612</v>
      </c>
      <c r="G26" s="115" t="s">
        <v>41</v>
      </c>
      <c r="H26" s="115" t="s">
        <v>976</v>
      </c>
      <c r="I26" s="115"/>
      <c r="J26" s="115"/>
      <c r="K26" s="116">
        <v>43492</v>
      </c>
      <c r="L26" s="5" t="s">
        <v>972</v>
      </c>
      <c r="M26" s="6" t="s">
        <v>958</v>
      </c>
      <c r="N26" s="5">
        <v>181</v>
      </c>
      <c r="O26" s="5">
        <v>3</v>
      </c>
      <c r="P26" s="117" t="s">
        <v>973</v>
      </c>
      <c r="Q26" s="5"/>
      <c r="R26" s="5" t="s">
        <v>802</v>
      </c>
      <c r="S26" s="117" t="s">
        <v>972</v>
      </c>
      <c r="T26" s="115"/>
    </row>
    <row r="27" spans="1:20" x14ac:dyDescent="0.25">
      <c r="A27" s="6" t="s">
        <v>957</v>
      </c>
      <c r="B27" s="6"/>
      <c r="C27" s="115">
        <v>32.342880460000003</v>
      </c>
      <c r="D27" s="115">
        <v>-110.59852788000001</v>
      </c>
      <c r="E27" s="118">
        <v>3578316.4241927001</v>
      </c>
      <c r="F27" s="118">
        <v>537840.61317966203</v>
      </c>
      <c r="G27" s="115" t="s">
        <v>41</v>
      </c>
      <c r="H27" s="115" t="s">
        <v>976</v>
      </c>
      <c r="I27" s="115"/>
      <c r="J27" s="115"/>
      <c r="K27" s="116">
        <v>43492</v>
      </c>
      <c r="L27" s="5" t="s">
        <v>972</v>
      </c>
      <c r="M27" s="6" t="s">
        <v>957</v>
      </c>
      <c r="N27" s="5">
        <v>5</v>
      </c>
      <c r="O27" s="5">
        <v>11</v>
      </c>
      <c r="P27" s="117" t="s">
        <v>973</v>
      </c>
      <c r="Q27" s="5"/>
      <c r="R27" s="5"/>
      <c r="S27" s="117" t="s">
        <v>972</v>
      </c>
      <c r="T27" s="115">
        <v>1160</v>
      </c>
    </row>
    <row r="28" spans="1:20" x14ac:dyDescent="0.25">
      <c r="A28" s="6" t="s">
        <v>959</v>
      </c>
      <c r="B28" s="6"/>
      <c r="C28" s="115">
        <v>32.34238886</v>
      </c>
      <c r="D28" s="115">
        <v>-110.60130782</v>
      </c>
      <c r="E28" s="118">
        <v>3578260.9492107299</v>
      </c>
      <c r="F28" s="118">
        <v>537579.214991102</v>
      </c>
      <c r="G28" s="115" t="s">
        <v>41</v>
      </c>
      <c r="H28" s="115" t="s">
        <v>976</v>
      </c>
      <c r="I28" s="115"/>
      <c r="J28" s="115"/>
      <c r="K28" s="116">
        <v>43492</v>
      </c>
      <c r="L28" s="5" t="s">
        <v>972</v>
      </c>
      <c r="M28" s="6" t="s">
        <v>959</v>
      </c>
      <c r="N28" s="5">
        <v>8</v>
      </c>
      <c r="O28" s="5">
        <v>10</v>
      </c>
      <c r="P28" s="117" t="s">
        <v>973</v>
      </c>
      <c r="Q28" s="5"/>
      <c r="R28" s="5"/>
      <c r="S28" s="117" t="s">
        <v>972</v>
      </c>
      <c r="T28" s="115">
        <v>1171</v>
      </c>
    </row>
    <row r="29" spans="1:20" x14ac:dyDescent="0.25">
      <c r="A29" s="6" t="s">
        <v>960</v>
      </c>
      <c r="B29" s="6"/>
      <c r="C29" s="115">
        <v>32.3424415</v>
      </c>
      <c r="D29" s="115">
        <v>-110.60399129</v>
      </c>
      <c r="E29" s="118">
        <v>3578265.8420309401</v>
      </c>
      <c r="F29" s="118">
        <v>537326.67093140294</v>
      </c>
      <c r="G29" s="115" t="s">
        <v>41</v>
      </c>
      <c r="H29" s="115" t="s">
        <v>976</v>
      </c>
      <c r="I29" s="115"/>
      <c r="J29" s="115"/>
      <c r="K29" s="116">
        <v>43492</v>
      </c>
      <c r="L29" s="5" t="s">
        <v>972</v>
      </c>
      <c r="M29" s="6" t="s">
        <v>960</v>
      </c>
      <c r="N29" s="5">
        <v>190</v>
      </c>
      <c r="O29" s="5">
        <v>2</v>
      </c>
      <c r="P29" s="117" t="s">
        <v>973</v>
      </c>
      <c r="Q29" s="5"/>
      <c r="R29" s="5"/>
      <c r="S29" s="117" t="s">
        <v>972</v>
      </c>
      <c r="T29" s="115">
        <v>1183</v>
      </c>
    </row>
    <row r="30" spans="1:20" x14ac:dyDescent="0.25">
      <c r="A30" s="6" t="s">
        <v>961</v>
      </c>
      <c r="B30" s="6"/>
      <c r="C30" s="115">
        <v>32.34147901</v>
      </c>
      <c r="D30" s="115">
        <v>-110.60532711</v>
      </c>
      <c r="E30" s="118">
        <v>3578158.6865385599</v>
      </c>
      <c r="F30" s="118">
        <v>537201.35618356999</v>
      </c>
      <c r="G30" s="115" t="s">
        <v>41</v>
      </c>
      <c r="H30" s="115" t="s">
        <v>976</v>
      </c>
      <c r="I30" s="115"/>
      <c r="J30" s="115"/>
      <c r="K30" s="116">
        <v>43492</v>
      </c>
      <c r="L30" s="5" t="s">
        <v>972</v>
      </c>
      <c r="M30" s="6" t="s">
        <v>961</v>
      </c>
      <c r="N30" s="5">
        <v>25</v>
      </c>
      <c r="O30" s="5">
        <v>5</v>
      </c>
      <c r="P30" s="117" t="s">
        <v>973</v>
      </c>
      <c r="Q30" s="5"/>
      <c r="R30" s="5"/>
      <c r="S30" s="117" t="s">
        <v>972</v>
      </c>
      <c r="T30" s="115">
        <v>1230</v>
      </c>
    </row>
    <row r="31" spans="1:20" x14ac:dyDescent="0.25">
      <c r="A31" s="6" t="s">
        <v>962</v>
      </c>
      <c r="B31" s="6"/>
      <c r="C31" s="115">
        <v>32.341036529999997</v>
      </c>
      <c r="D31" s="115">
        <v>-110.60712151</v>
      </c>
      <c r="E31" s="118">
        <v>3578109.0147508802</v>
      </c>
      <c r="F31" s="118">
        <v>537032.67443049198</v>
      </c>
      <c r="G31" s="115" t="s">
        <v>41</v>
      </c>
      <c r="H31" s="115" t="s">
        <v>976</v>
      </c>
      <c r="I31" s="115"/>
      <c r="J31" s="115"/>
      <c r="K31" s="116">
        <v>43492</v>
      </c>
      <c r="L31" s="5" t="s">
        <v>972</v>
      </c>
      <c r="M31" s="6" t="s">
        <v>962</v>
      </c>
      <c r="N31" s="5">
        <v>199</v>
      </c>
      <c r="O31" s="5">
        <v>11</v>
      </c>
      <c r="P31" s="117" t="s">
        <v>973</v>
      </c>
      <c r="Q31" s="5"/>
      <c r="R31" s="5"/>
      <c r="S31" s="117" t="s">
        <v>972</v>
      </c>
      <c r="T31" s="115">
        <v>1236</v>
      </c>
    </row>
    <row r="32" spans="1:20" x14ac:dyDescent="0.25">
      <c r="A32" s="6" t="s">
        <v>963</v>
      </c>
      <c r="B32" s="6"/>
      <c r="C32" s="115">
        <v>32.338156089999998</v>
      </c>
      <c r="D32" s="115">
        <v>-110.61142411</v>
      </c>
      <c r="E32" s="118">
        <v>3577788.2422546302</v>
      </c>
      <c r="F32" s="118">
        <v>536628.92913228902</v>
      </c>
      <c r="G32" s="115" t="s">
        <v>41</v>
      </c>
      <c r="H32" s="115" t="s">
        <v>976</v>
      </c>
      <c r="I32" s="115"/>
      <c r="J32" s="115"/>
      <c r="K32" s="116">
        <v>43492</v>
      </c>
      <c r="L32" s="5" t="s">
        <v>972</v>
      </c>
      <c r="M32" s="6" t="s">
        <v>963</v>
      </c>
      <c r="N32" s="5">
        <v>196</v>
      </c>
      <c r="O32" s="5">
        <v>11</v>
      </c>
      <c r="P32" s="117" t="s">
        <v>973</v>
      </c>
      <c r="Q32" s="5"/>
      <c r="R32" s="5"/>
      <c r="S32" s="117" t="s">
        <v>972</v>
      </c>
      <c r="T32" s="115">
        <v>1248</v>
      </c>
    </row>
    <row r="33" spans="1:20" x14ac:dyDescent="0.25">
      <c r="A33" s="6" t="s">
        <v>964</v>
      </c>
      <c r="B33" s="6"/>
      <c r="C33" s="115">
        <v>32.33673804</v>
      </c>
      <c r="D33" s="115">
        <v>-110.61171428999999</v>
      </c>
      <c r="E33" s="118">
        <v>3577630.9566987399</v>
      </c>
      <c r="F33" s="118">
        <v>536602.18591553997</v>
      </c>
      <c r="G33" s="115" t="s">
        <v>41</v>
      </c>
      <c r="H33" s="115" t="s">
        <v>976</v>
      </c>
      <c r="I33" s="115"/>
      <c r="J33" s="115"/>
      <c r="K33" s="116">
        <v>43492</v>
      </c>
      <c r="L33" s="5" t="s">
        <v>972</v>
      </c>
      <c r="M33" s="6" t="s">
        <v>964</v>
      </c>
      <c r="N33" s="5">
        <v>29</v>
      </c>
      <c r="O33" s="5">
        <v>6</v>
      </c>
      <c r="P33" s="117" t="s">
        <v>973</v>
      </c>
      <c r="Q33" s="5"/>
      <c r="R33" s="5"/>
      <c r="S33" s="117" t="s">
        <v>972</v>
      </c>
      <c r="T33" s="115">
        <v>1228</v>
      </c>
    </row>
    <row r="34" spans="1:20" x14ac:dyDescent="0.25">
      <c r="A34" s="6" t="s">
        <v>965</v>
      </c>
      <c r="B34" s="6"/>
      <c r="C34" s="115">
        <v>32.336661589999999</v>
      </c>
      <c r="D34" s="115">
        <v>-110.58742386999999</v>
      </c>
      <c r="E34" s="118">
        <v>3577631.07487565</v>
      </c>
      <c r="F34" s="118">
        <v>538888.16432285798</v>
      </c>
      <c r="G34" s="115" t="s">
        <v>41</v>
      </c>
      <c r="H34" s="115" t="s">
        <v>976</v>
      </c>
      <c r="I34" s="115"/>
      <c r="J34" s="115"/>
      <c r="K34" s="116">
        <v>43524</v>
      </c>
      <c r="L34" s="5" t="s">
        <v>972</v>
      </c>
      <c r="M34" s="6" t="s">
        <v>965</v>
      </c>
      <c r="N34" s="5">
        <v>12</v>
      </c>
      <c r="O34" s="5">
        <v>14</v>
      </c>
      <c r="P34" s="117" t="s">
        <v>973</v>
      </c>
      <c r="Q34" s="5"/>
      <c r="R34" s="5" t="s">
        <v>802</v>
      </c>
      <c r="S34" s="117" t="s">
        <v>972</v>
      </c>
      <c r="T34" s="115">
        <v>1185</v>
      </c>
    </row>
    <row r="35" spans="1:20" x14ac:dyDescent="0.25">
      <c r="A35" s="6" t="s">
        <v>965</v>
      </c>
      <c r="B35" s="6"/>
      <c r="C35" s="115">
        <v>32.336661589999999</v>
      </c>
      <c r="D35" s="115">
        <v>-110.58742386999999</v>
      </c>
      <c r="E35" s="118">
        <v>3577631.07487565</v>
      </c>
      <c r="F35" s="118">
        <v>538888.16432285798</v>
      </c>
      <c r="G35" s="115" t="s">
        <v>41</v>
      </c>
      <c r="H35" s="115" t="s">
        <v>976</v>
      </c>
      <c r="I35" s="115"/>
      <c r="J35" s="115"/>
      <c r="K35" s="116">
        <v>43524</v>
      </c>
      <c r="L35" s="5" t="s">
        <v>972</v>
      </c>
      <c r="M35" s="6" t="s">
        <v>965</v>
      </c>
      <c r="N35" s="5">
        <v>238</v>
      </c>
      <c r="O35" s="5">
        <v>18</v>
      </c>
      <c r="P35" s="117" t="s">
        <v>974</v>
      </c>
      <c r="Q35" s="5"/>
      <c r="R35" s="5" t="s">
        <v>802</v>
      </c>
      <c r="S35" s="117" t="s">
        <v>972</v>
      </c>
      <c r="T35" s="115">
        <v>1185</v>
      </c>
    </row>
    <row r="36" spans="1:20" x14ac:dyDescent="0.25">
      <c r="A36" s="6" t="s">
        <v>966</v>
      </c>
      <c r="B36" s="6"/>
      <c r="C36" s="115">
        <v>32.344666060000002</v>
      </c>
      <c r="D36" s="115">
        <v>-110.58636616</v>
      </c>
      <c r="E36" s="118">
        <v>3578518.7315377598</v>
      </c>
      <c r="F36" s="118">
        <v>538984.30354428501</v>
      </c>
      <c r="G36" s="115" t="s">
        <v>41</v>
      </c>
      <c r="H36" s="115" t="s">
        <v>976</v>
      </c>
      <c r="I36" s="115"/>
      <c r="J36" s="115"/>
      <c r="K36" s="116">
        <v>43524</v>
      </c>
      <c r="L36" s="5" t="s">
        <v>972</v>
      </c>
      <c r="M36" s="6" t="s">
        <v>966</v>
      </c>
      <c r="N36" s="5">
        <v>193</v>
      </c>
      <c r="O36" s="5">
        <v>11</v>
      </c>
      <c r="P36" s="117" t="s">
        <v>973</v>
      </c>
      <c r="Q36" s="5"/>
      <c r="R36" s="5"/>
      <c r="S36" s="117" t="s">
        <v>972</v>
      </c>
      <c r="T36" s="115">
        <v>1187</v>
      </c>
    </row>
    <row r="37" spans="1:20" x14ac:dyDescent="0.25">
      <c r="A37" s="6" t="s">
        <v>967</v>
      </c>
      <c r="B37" s="6"/>
      <c r="C37" s="115">
        <v>32.34369049</v>
      </c>
      <c r="D37" s="115">
        <v>-110.58728197000001</v>
      </c>
      <c r="E37" s="118">
        <v>3578410.2582761999</v>
      </c>
      <c r="F37" s="118">
        <v>538898.53875831899</v>
      </c>
      <c r="G37" s="115" t="s">
        <v>41</v>
      </c>
      <c r="H37" s="115" t="s">
        <v>976</v>
      </c>
      <c r="I37" s="115"/>
      <c r="J37" s="115"/>
      <c r="K37" s="116">
        <v>43524</v>
      </c>
      <c r="L37" s="5" t="s">
        <v>972</v>
      </c>
      <c r="M37" s="6" t="s">
        <v>967</v>
      </c>
      <c r="N37" s="5">
        <v>9</v>
      </c>
      <c r="O37" s="5">
        <v>17</v>
      </c>
      <c r="P37" s="117" t="s">
        <v>973</v>
      </c>
      <c r="Q37" s="5"/>
      <c r="R37" s="5"/>
      <c r="S37" s="117" t="s">
        <v>972</v>
      </c>
      <c r="T37" s="115">
        <v>1215</v>
      </c>
    </row>
    <row r="38" spans="1:20" x14ac:dyDescent="0.25">
      <c r="A38" s="6" t="s">
        <v>968</v>
      </c>
      <c r="B38" s="6"/>
      <c r="C38" s="115">
        <v>32.342312759999999</v>
      </c>
      <c r="D38" s="115">
        <v>-110.58968900000001</v>
      </c>
      <c r="E38" s="118">
        <v>3578256.6660753898</v>
      </c>
      <c r="F38" s="118">
        <v>538672.61366103799</v>
      </c>
      <c r="G38" s="115" t="s">
        <v>41</v>
      </c>
      <c r="H38" s="115" t="s">
        <v>976</v>
      </c>
      <c r="I38" s="115"/>
      <c r="J38" s="115"/>
      <c r="K38" s="116">
        <v>43524</v>
      </c>
      <c r="L38" s="5" t="s">
        <v>972</v>
      </c>
      <c r="M38" s="6" t="s">
        <v>968</v>
      </c>
      <c r="N38" s="5">
        <v>11</v>
      </c>
      <c r="O38" s="5">
        <v>5</v>
      </c>
      <c r="P38" s="117" t="s">
        <v>973</v>
      </c>
      <c r="Q38" s="5"/>
      <c r="R38" s="5"/>
      <c r="S38" s="117" t="s">
        <v>972</v>
      </c>
      <c r="T38" s="115">
        <v>1223</v>
      </c>
    </row>
    <row r="39" spans="1:20" x14ac:dyDescent="0.25">
      <c r="A39" s="6" t="s">
        <v>969</v>
      </c>
      <c r="B39" s="6"/>
      <c r="C39" s="115">
        <v>32.340650369999999</v>
      </c>
      <c r="D39" s="115">
        <v>-110.59183787000001</v>
      </c>
      <c r="E39" s="118">
        <v>3578071.61847047</v>
      </c>
      <c r="F39" s="118">
        <v>538471.09499973105</v>
      </c>
      <c r="G39" s="115" t="s">
        <v>41</v>
      </c>
      <c r="H39" s="115" t="s">
        <v>976</v>
      </c>
      <c r="I39" s="115"/>
      <c r="J39" s="115"/>
      <c r="K39" s="116">
        <v>43524</v>
      </c>
      <c r="L39" s="5" t="s">
        <v>972</v>
      </c>
      <c r="M39" s="6" t="s">
        <v>969</v>
      </c>
      <c r="N39" s="5">
        <v>200</v>
      </c>
      <c r="O39" s="5">
        <v>4</v>
      </c>
      <c r="P39" s="117" t="s">
        <v>973</v>
      </c>
      <c r="Q39" s="5"/>
      <c r="R39" s="5"/>
      <c r="S39" s="117" t="s">
        <v>972</v>
      </c>
      <c r="T39" s="115">
        <v>1253</v>
      </c>
    </row>
    <row r="40" spans="1:20" x14ac:dyDescent="0.25">
      <c r="A40" s="6" t="s">
        <v>970</v>
      </c>
      <c r="B40" s="6"/>
      <c r="C40" s="115">
        <v>32.340347280000003</v>
      </c>
      <c r="D40" s="115">
        <v>-110.59210272999999</v>
      </c>
      <c r="E40" s="118">
        <v>3578037.9264317499</v>
      </c>
      <c r="F40" s="118">
        <v>538446.29733317695</v>
      </c>
      <c r="G40" s="115" t="s">
        <v>41</v>
      </c>
      <c r="H40" s="115" t="s">
        <v>976</v>
      </c>
      <c r="I40" s="115"/>
      <c r="J40" s="115"/>
      <c r="K40" s="116">
        <v>43524</v>
      </c>
      <c r="L40" s="5" t="s">
        <v>972</v>
      </c>
      <c r="M40" s="6" t="s">
        <v>970</v>
      </c>
      <c r="N40" s="5">
        <v>200</v>
      </c>
      <c r="O40" s="5">
        <v>5</v>
      </c>
      <c r="P40" s="117" t="s">
        <v>973</v>
      </c>
      <c r="Q40" s="5"/>
      <c r="R40" s="5" t="s">
        <v>804</v>
      </c>
      <c r="S40" s="117" t="s">
        <v>972</v>
      </c>
      <c r="T40" s="115">
        <v>1254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3D4D0-A46A-42AB-8DA8-C772741314D6}">
  <sheetPr codeName="Sheet9">
    <tabColor theme="4"/>
  </sheetPr>
  <dimension ref="A1:V50"/>
  <sheetViews>
    <sheetView workbookViewId="0">
      <selection activeCell="A2" sqref="A2"/>
    </sheetView>
  </sheetViews>
  <sheetFormatPr defaultRowHeight="15" x14ac:dyDescent="0.25"/>
  <cols>
    <col min="1" max="1" width="12.85546875" customWidth="1"/>
    <col min="3" max="3" width="11.28515625" customWidth="1"/>
    <col min="4" max="4" width="14.28515625" customWidth="1"/>
    <col min="11" max="11" width="12.85546875" customWidth="1"/>
    <col min="12" max="12" width="24" customWidth="1"/>
    <col min="13" max="13" width="12" customWidth="1"/>
    <col min="16" max="16" width="20.28515625" customWidth="1"/>
    <col min="17" max="17" width="49.5703125" customWidth="1"/>
    <col min="18" max="18" width="24.5703125" customWidth="1"/>
    <col min="20" max="20" width="37.7109375" customWidth="1"/>
    <col min="22" max="22" width="84.85546875" customWidth="1"/>
  </cols>
  <sheetData>
    <row r="1" spans="1:22" ht="15.75" thickBot="1" x14ac:dyDescent="0.3">
      <c r="A1" s="2" t="s">
        <v>5</v>
      </c>
      <c r="B1" s="2" t="s">
        <v>877</v>
      </c>
      <c r="C1" s="48" t="s">
        <v>10</v>
      </c>
      <c r="D1" s="48" t="s">
        <v>11</v>
      </c>
      <c r="E1" s="76" t="s">
        <v>2</v>
      </c>
      <c r="F1" s="76" t="s">
        <v>3</v>
      </c>
      <c r="G1" s="2" t="s">
        <v>12</v>
      </c>
      <c r="H1" s="2" t="s">
        <v>1</v>
      </c>
      <c r="I1" s="64" t="s">
        <v>818</v>
      </c>
      <c r="J1" s="64" t="s">
        <v>817</v>
      </c>
      <c r="K1" s="2" t="s">
        <v>0</v>
      </c>
      <c r="L1" s="29" t="s">
        <v>120</v>
      </c>
      <c r="M1" s="23" t="s">
        <v>265</v>
      </c>
      <c r="N1" s="23" t="s">
        <v>266</v>
      </c>
      <c r="O1" s="23" t="s">
        <v>267</v>
      </c>
      <c r="P1" s="23" t="s">
        <v>8</v>
      </c>
      <c r="Q1" s="23" t="s">
        <v>268</v>
      </c>
      <c r="R1" s="23" t="s">
        <v>269</v>
      </c>
      <c r="S1" s="23" t="s">
        <v>811</v>
      </c>
    </row>
    <row r="2" spans="1:22" s="1" customFormat="1" ht="15.75" thickTop="1" x14ac:dyDescent="0.25">
      <c r="A2" t="s">
        <v>123</v>
      </c>
      <c r="B2"/>
      <c r="C2" s="14">
        <v>32.335935999999997</v>
      </c>
      <c r="D2" s="14">
        <v>-110.72446100000001</v>
      </c>
      <c r="E2" s="80">
        <v>3577706.0449319999</v>
      </c>
      <c r="F2" s="80">
        <v>525930.86430500005</v>
      </c>
      <c r="G2" s="8" t="s">
        <v>41</v>
      </c>
      <c r="H2" s="1" t="s">
        <v>26</v>
      </c>
      <c r="I2" s="66"/>
      <c r="J2" s="66"/>
      <c r="K2" s="12">
        <v>36035</v>
      </c>
      <c r="L2" s="30" t="s">
        <v>930</v>
      </c>
      <c r="M2" t="s">
        <v>123</v>
      </c>
      <c r="N2" s="8">
        <v>352</v>
      </c>
      <c r="O2" s="8">
        <v>14</v>
      </c>
      <c r="P2" s="1" t="s">
        <v>42</v>
      </c>
      <c r="S2" s="1" t="s">
        <v>814</v>
      </c>
    </row>
    <row r="3" spans="1:22" s="1" customFormat="1" x14ac:dyDescent="0.25">
      <c r="A3" t="s">
        <v>123</v>
      </c>
      <c r="B3"/>
      <c r="C3" s="14">
        <v>32.335935999999997</v>
      </c>
      <c r="D3" s="14">
        <v>-110.72446100000001</v>
      </c>
      <c r="E3" s="80">
        <v>3577706.0449319999</v>
      </c>
      <c r="F3" s="80">
        <v>525930.86430500005</v>
      </c>
      <c r="G3" s="8" t="s">
        <v>41</v>
      </c>
      <c r="H3" s="1" t="s">
        <v>26</v>
      </c>
      <c r="I3" s="66"/>
      <c r="J3" s="66"/>
      <c r="K3" s="12">
        <v>36035</v>
      </c>
      <c r="L3" s="30" t="s">
        <v>930</v>
      </c>
      <c r="M3" t="s">
        <v>123</v>
      </c>
      <c r="N3" s="8">
        <v>52</v>
      </c>
      <c r="O3" s="8">
        <v>12.124355652982141</v>
      </c>
      <c r="P3" s="1" t="s">
        <v>13</v>
      </c>
      <c r="Q3" s="1" t="s">
        <v>43</v>
      </c>
      <c r="S3" s="1" t="s">
        <v>814</v>
      </c>
    </row>
    <row r="4" spans="1:22" s="1" customFormat="1" x14ac:dyDescent="0.25">
      <c r="A4" t="s">
        <v>124</v>
      </c>
      <c r="B4"/>
      <c r="C4" s="14">
        <v>32.339706999999997</v>
      </c>
      <c r="D4" s="14">
        <v>-110.728615</v>
      </c>
      <c r="E4" s="80">
        <v>3578123.0663749999</v>
      </c>
      <c r="F4" s="80">
        <v>525538.84444000002</v>
      </c>
      <c r="G4" s="8" t="s">
        <v>41</v>
      </c>
      <c r="H4" s="1" t="s">
        <v>26</v>
      </c>
      <c r="I4" s="66"/>
      <c r="J4" s="66"/>
      <c r="K4" s="12">
        <v>36035</v>
      </c>
      <c r="L4" s="30" t="s">
        <v>930</v>
      </c>
      <c r="M4" t="s">
        <v>124</v>
      </c>
      <c r="N4" s="8">
        <v>330</v>
      </c>
      <c r="O4" s="8">
        <v>18</v>
      </c>
      <c r="P4" s="1" t="s">
        <v>42</v>
      </c>
      <c r="S4" s="1" t="s">
        <v>814</v>
      </c>
    </row>
    <row r="5" spans="1:22" s="1" customFormat="1" x14ac:dyDescent="0.25">
      <c r="A5" t="s">
        <v>124</v>
      </c>
      <c r="B5"/>
      <c r="C5" s="14">
        <v>32.339706999999997</v>
      </c>
      <c r="D5" s="14">
        <v>-110.728615</v>
      </c>
      <c r="E5" s="80">
        <v>3578123.0663749999</v>
      </c>
      <c r="F5" s="80">
        <v>525538.84444000002</v>
      </c>
      <c r="G5" s="8" t="s">
        <v>41</v>
      </c>
      <c r="H5" s="1" t="s">
        <v>26</v>
      </c>
      <c r="I5" s="66"/>
      <c r="J5" s="66"/>
      <c r="K5" s="12">
        <v>36035</v>
      </c>
      <c r="L5" s="30" t="s">
        <v>930</v>
      </c>
      <c r="M5" t="s">
        <v>124</v>
      </c>
      <c r="N5" s="8">
        <v>55</v>
      </c>
      <c r="O5" s="8">
        <v>17.931504565651419</v>
      </c>
      <c r="P5" s="1" t="s">
        <v>13</v>
      </c>
      <c r="Q5" s="1" t="s">
        <v>43</v>
      </c>
      <c r="S5" s="1" t="s">
        <v>814</v>
      </c>
    </row>
    <row r="6" spans="1:22" s="1" customFormat="1" x14ac:dyDescent="0.25">
      <c r="A6" t="s">
        <v>125</v>
      </c>
      <c r="B6"/>
      <c r="C6" s="14">
        <v>32.340553</v>
      </c>
      <c r="D6" s="14">
        <v>-110.73172599999999</v>
      </c>
      <c r="E6" s="80">
        <v>3578216.0754530001</v>
      </c>
      <c r="F6" s="80">
        <v>525245.83868499997</v>
      </c>
      <c r="G6" s="8" t="s">
        <v>41</v>
      </c>
      <c r="H6" s="1" t="s">
        <v>26</v>
      </c>
      <c r="I6" s="66"/>
      <c r="J6" s="66"/>
      <c r="K6" s="12">
        <v>36035</v>
      </c>
      <c r="L6" s="30" t="s">
        <v>930</v>
      </c>
      <c r="M6" t="s">
        <v>125</v>
      </c>
      <c r="N6" s="8">
        <v>325</v>
      </c>
      <c r="O6" s="8">
        <v>18</v>
      </c>
      <c r="P6" s="1" t="s">
        <v>42</v>
      </c>
      <c r="S6" s="1" t="s">
        <v>814</v>
      </c>
    </row>
    <row r="7" spans="1:22" s="1" customFormat="1" x14ac:dyDescent="0.25">
      <c r="A7" t="s">
        <v>125</v>
      </c>
      <c r="B7"/>
      <c r="C7" s="14">
        <v>32.340553</v>
      </c>
      <c r="D7" s="14">
        <v>-110.73172599999999</v>
      </c>
      <c r="E7" s="80">
        <v>3578216.0754530001</v>
      </c>
      <c r="F7" s="80">
        <v>525245.83868499997</v>
      </c>
      <c r="G7" s="8" t="s">
        <v>41</v>
      </c>
      <c r="H7" s="1" t="s">
        <v>26</v>
      </c>
      <c r="I7" s="66"/>
      <c r="J7" s="66"/>
      <c r="K7" s="12">
        <v>36035</v>
      </c>
      <c r="L7" s="30" t="s">
        <v>930</v>
      </c>
      <c r="M7" t="s">
        <v>125</v>
      </c>
      <c r="N7" s="8">
        <v>44</v>
      </c>
      <c r="O7" s="8">
        <v>17.669289302057951</v>
      </c>
      <c r="P7" s="1" t="s">
        <v>13</v>
      </c>
      <c r="Q7" s="1" t="s">
        <v>43</v>
      </c>
      <c r="S7" s="1" t="s">
        <v>814</v>
      </c>
    </row>
    <row r="8" spans="1:22" s="1" customFormat="1" x14ac:dyDescent="0.25">
      <c r="A8" t="s">
        <v>126</v>
      </c>
      <c r="B8"/>
      <c r="C8" s="14">
        <v>32.341068</v>
      </c>
      <c r="D8" s="14">
        <v>-110.73218199999999</v>
      </c>
      <c r="E8" s="80">
        <v>3578273.078189</v>
      </c>
      <c r="F8" s="80">
        <v>525202.83599000005</v>
      </c>
      <c r="G8" s="8" t="s">
        <v>41</v>
      </c>
      <c r="H8" s="1" t="s">
        <v>26</v>
      </c>
      <c r="I8" s="66"/>
      <c r="J8" s="66"/>
      <c r="K8" s="12">
        <v>36035</v>
      </c>
      <c r="L8" s="30" t="s">
        <v>930</v>
      </c>
      <c r="M8" t="s">
        <v>126</v>
      </c>
      <c r="N8" s="8">
        <v>340</v>
      </c>
      <c r="O8" s="8">
        <v>34</v>
      </c>
      <c r="P8" s="1" t="s">
        <v>42</v>
      </c>
      <c r="S8" s="1" t="s">
        <v>814</v>
      </c>
    </row>
    <row r="9" spans="1:22" s="1" customFormat="1" x14ac:dyDescent="0.25">
      <c r="A9" t="s">
        <v>126</v>
      </c>
      <c r="B9"/>
      <c r="C9" s="14">
        <v>32.341068</v>
      </c>
      <c r="D9" s="14">
        <v>-110.73218199999999</v>
      </c>
      <c r="E9" s="80">
        <v>3578273.078189</v>
      </c>
      <c r="F9" s="80">
        <v>525202.83599000005</v>
      </c>
      <c r="G9" s="8" t="s">
        <v>41</v>
      </c>
      <c r="H9" s="1" t="s">
        <v>26</v>
      </c>
      <c r="I9" s="66"/>
      <c r="J9" s="66"/>
      <c r="K9" s="12">
        <v>36035</v>
      </c>
      <c r="L9" s="30" t="s">
        <v>930</v>
      </c>
      <c r="M9" t="s">
        <v>126</v>
      </c>
      <c r="N9" s="8">
        <v>47</v>
      </c>
      <c r="O9" s="8">
        <v>31.297165017382969</v>
      </c>
      <c r="P9" s="1" t="s">
        <v>13</v>
      </c>
      <c r="Q9" s="1" t="s">
        <v>43</v>
      </c>
      <c r="S9" s="1" t="s">
        <v>814</v>
      </c>
    </row>
    <row r="10" spans="1:22" s="1" customFormat="1" x14ac:dyDescent="0.25">
      <c r="A10" t="s">
        <v>127</v>
      </c>
      <c r="B10"/>
      <c r="C10" s="14">
        <v>32.350662</v>
      </c>
      <c r="D10" s="14">
        <v>-110.742558</v>
      </c>
      <c r="E10" s="80">
        <v>3579334.133409</v>
      </c>
      <c r="F10" s="80">
        <v>524223.78365499998</v>
      </c>
      <c r="G10" s="8" t="s">
        <v>41</v>
      </c>
      <c r="H10" s="1" t="s">
        <v>26</v>
      </c>
      <c r="I10" s="66"/>
      <c r="J10" s="66"/>
      <c r="K10" s="12">
        <v>36035</v>
      </c>
      <c r="L10" s="30" t="s">
        <v>930</v>
      </c>
      <c r="M10" t="s">
        <v>127</v>
      </c>
      <c r="N10" s="8">
        <v>54</v>
      </c>
      <c r="O10" s="8">
        <v>1</v>
      </c>
      <c r="P10" s="1" t="s">
        <v>13</v>
      </c>
      <c r="Q10" s="1" t="s">
        <v>43</v>
      </c>
      <c r="S10" s="1" t="s">
        <v>814</v>
      </c>
    </row>
    <row r="11" spans="1:22" s="1" customFormat="1" x14ac:dyDescent="0.25">
      <c r="A11" t="s">
        <v>128</v>
      </c>
      <c r="B11"/>
      <c r="C11" s="14">
        <v>32.345028999999997</v>
      </c>
      <c r="D11" s="14">
        <v>-110.74089499999999</v>
      </c>
      <c r="E11" s="80">
        <v>3578710.109594</v>
      </c>
      <c r="F11" s="80">
        <v>524381.811873</v>
      </c>
      <c r="G11" s="8" t="s">
        <v>41</v>
      </c>
      <c r="H11" s="1" t="s">
        <v>26</v>
      </c>
      <c r="I11" s="66"/>
      <c r="J11" s="66"/>
      <c r="K11" s="12">
        <v>36035</v>
      </c>
      <c r="L11" s="30" t="s">
        <v>930</v>
      </c>
      <c r="M11" t="s">
        <v>128</v>
      </c>
      <c r="N11" s="8">
        <v>42</v>
      </c>
      <c r="O11" s="8">
        <v>32</v>
      </c>
      <c r="P11" s="1" t="s">
        <v>13</v>
      </c>
      <c r="Q11" s="1" t="s">
        <v>43</v>
      </c>
      <c r="S11" s="1" t="s">
        <v>814</v>
      </c>
    </row>
    <row r="12" spans="1:22" s="1" customFormat="1" x14ac:dyDescent="0.25">
      <c r="A12" t="s">
        <v>129</v>
      </c>
      <c r="B12"/>
      <c r="C12" s="14">
        <v>32.343373</v>
      </c>
      <c r="D12" s="14">
        <v>-110.738562</v>
      </c>
      <c r="E12" s="80">
        <v>3578527.0989899999</v>
      </c>
      <c r="F12" s="80">
        <v>524601.82124800002</v>
      </c>
      <c r="G12" s="8" t="s">
        <v>41</v>
      </c>
      <c r="H12" s="1" t="s">
        <v>26</v>
      </c>
      <c r="I12" s="66"/>
      <c r="J12" s="66"/>
      <c r="K12" s="12">
        <v>36035</v>
      </c>
      <c r="L12" s="30" t="s">
        <v>930</v>
      </c>
      <c r="M12" t="s">
        <v>129</v>
      </c>
      <c r="N12" s="8">
        <v>40</v>
      </c>
      <c r="O12" s="8">
        <v>44</v>
      </c>
      <c r="P12" s="1" t="s">
        <v>13</v>
      </c>
      <c r="Q12" s="1" t="s">
        <v>43</v>
      </c>
      <c r="S12" s="1" t="s">
        <v>814</v>
      </c>
    </row>
    <row r="13" spans="1:22" s="1" customFormat="1" x14ac:dyDescent="0.25">
      <c r="A13" t="s">
        <v>130</v>
      </c>
      <c r="B13"/>
      <c r="C13" s="14">
        <v>32.342084</v>
      </c>
      <c r="D13" s="14">
        <v>-110.734835</v>
      </c>
      <c r="E13" s="80">
        <v>3578385.0870269998</v>
      </c>
      <c r="F13" s="80">
        <v>524952.829623</v>
      </c>
      <c r="G13" s="8" t="s">
        <v>41</v>
      </c>
      <c r="H13" s="1" t="s">
        <v>26</v>
      </c>
      <c r="I13" s="66"/>
      <c r="J13" s="66"/>
      <c r="K13" s="12">
        <v>36035</v>
      </c>
      <c r="L13" s="30" t="s">
        <v>930</v>
      </c>
      <c r="M13" t="s">
        <v>130</v>
      </c>
      <c r="N13" s="8">
        <v>34</v>
      </c>
      <c r="O13" s="8">
        <v>26</v>
      </c>
      <c r="P13" s="1" t="s">
        <v>13</v>
      </c>
      <c r="Q13" s="1" t="s">
        <v>43</v>
      </c>
      <c r="S13" s="1" t="s">
        <v>814</v>
      </c>
    </row>
    <row r="14" spans="1:22" s="33" customFormat="1" x14ac:dyDescent="0.25">
      <c r="A14" s="27" t="s">
        <v>131</v>
      </c>
      <c r="B14" s="27"/>
      <c r="C14" s="74">
        <v>32.341566</v>
      </c>
      <c r="D14" s="74">
        <v>-110.732935</v>
      </c>
      <c r="E14" s="81">
        <v>3578328.0814459999</v>
      </c>
      <c r="F14" s="81">
        <v>525131.83319799998</v>
      </c>
      <c r="G14" s="57" t="s">
        <v>41</v>
      </c>
      <c r="H14" s="33" t="s">
        <v>26</v>
      </c>
      <c r="I14" s="73"/>
      <c r="J14" s="73"/>
      <c r="K14" s="60">
        <v>36035</v>
      </c>
      <c r="L14" s="30" t="s">
        <v>930</v>
      </c>
      <c r="M14" s="27" t="s">
        <v>131</v>
      </c>
      <c r="N14" s="57">
        <v>30</v>
      </c>
      <c r="O14" s="57">
        <v>20</v>
      </c>
      <c r="P14" s="33" t="s">
        <v>13</v>
      </c>
      <c r="Q14" s="33" t="s">
        <v>43</v>
      </c>
      <c r="S14" s="33" t="s">
        <v>814</v>
      </c>
    </row>
    <row r="15" spans="1:22" x14ac:dyDescent="0.25">
      <c r="A15" s="3" t="s">
        <v>275</v>
      </c>
      <c r="B15" s="3"/>
      <c r="C15" s="3"/>
      <c r="D15" s="3"/>
      <c r="E15" s="3"/>
      <c r="F15" s="3"/>
      <c r="G15" s="3"/>
      <c r="H15" s="3" t="s">
        <v>276</v>
      </c>
      <c r="I15" s="90" t="s">
        <v>164</v>
      </c>
      <c r="J15" s="90" t="s">
        <v>163</v>
      </c>
      <c r="K15" s="90"/>
      <c r="L15" s="3" t="s">
        <v>232</v>
      </c>
      <c r="M15" s="3" t="s">
        <v>275</v>
      </c>
      <c r="N15" s="3" t="s">
        <v>6</v>
      </c>
      <c r="O15" s="3" t="s">
        <v>7</v>
      </c>
      <c r="P15" s="3" t="s">
        <v>906</v>
      </c>
      <c r="Q15" s="3" t="s">
        <v>279</v>
      </c>
      <c r="R15" s="3" t="s">
        <v>269</v>
      </c>
      <c r="T15" s="3" t="s">
        <v>278</v>
      </c>
      <c r="U15" s="3" t="s">
        <v>9</v>
      </c>
      <c r="V15" s="106" t="s">
        <v>277</v>
      </c>
    </row>
    <row r="16" spans="1:22" x14ac:dyDescent="0.25">
      <c r="A16" t="s">
        <v>325</v>
      </c>
      <c r="H16" t="s">
        <v>281</v>
      </c>
      <c r="I16" s="26">
        <v>3577934.0531272301</v>
      </c>
      <c r="J16" s="89">
        <v>525589.82550660998</v>
      </c>
      <c r="K16" s="89"/>
      <c r="L16" t="s">
        <v>662</v>
      </c>
      <c r="M16" t="s">
        <v>325</v>
      </c>
      <c r="N16">
        <v>43</v>
      </c>
      <c r="O16">
        <v>5</v>
      </c>
      <c r="P16" t="s">
        <v>908</v>
      </c>
      <c r="Q16" t="s">
        <v>284</v>
      </c>
      <c r="T16" s="109" t="s">
        <v>169</v>
      </c>
      <c r="U16">
        <v>2161</v>
      </c>
      <c r="V16" s="107" t="s">
        <v>186</v>
      </c>
    </row>
    <row r="17" spans="1:22" ht="30" x14ac:dyDescent="0.25">
      <c r="A17" t="s">
        <v>324</v>
      </c>
      <c r="H17" t="s">
        <v>281</v>
      </c>
      <c r="I17" s="26">
        <v>3578019.0937835099</v>
      </c>
      <c r="J17" s="89">
        <v>525359.41587411996</v>
      </c>
      <c r="K17" s="89"/>
      <c r="L17" t="s">
        <v>662</v>
      </c>
      <c r="M17" t="s">
        <v>324</v>
      </c>
      <c r="N17">
        <v>40</v>
      </c>
      <c r="O17">
        <v>10</v>
      </c>
      <c r="P17" t="s">
        <v>908</v>
      </c>
      <c r="Q17" t="s">
        <v>284</v>
      </c>
      <c r="T17" s="109" t="s">
        <v>169</v>
      </c>
      <c r="U17">
        <v>2161</v>
      </c>
      <c r="V17" s="107" t="s">
        <v>185</v>
      </c>
    </row>
    <row r="18" spans="1:22" x14ac:dyDescent="0.25">
      <c r="A18" t="s">
        <v>323</v>
      </c>
      <c r="H18" t="s">
        <v>281</v>
      </c>
      <c r="I18" s="26">
        <v>3578158.92135802</v>
      </c>
      <c r="J18" s="89">
        <v>525159.67077333003</v>
      </c>
      <c r="K18" s="89"/>
      <c r="L18" t="s">
        <v>662</v>
      </c>
      <c r="M18" t="s">
        <v>323</v>
      </c>
      <c r="N18">
        <v>45</v>
      </c>
      <c r="O18">
        <v>5</v>
      </c>
      <c r="P18" t="s">
        <v>908</v>
      </c>
      <c r="Q18" t="s">
        <v>284</v>
      </c>
      <c r="T18" s="108" t="s">
        <v>172</v>
      </c>
      <c r="U18" s="36">
        <v>4038</v>
      </c>
      <c r="V18" s="107" t="s">
        <v>216</v>
      </c>
    </row>
    <row r="19" spans="1:22" ht="30" x14ac:dyDescent="0.25">
      <c r="A19" t="s">
        <v>322</v>
      </c>
      <c r="H19" t="s">
        <v>281</v>
      </c>
      <c r="I19" s="26">
        <v>3578152.7604802102</v>
      </c>
      <c r="J19" s="89">
        <v>525073.86701915995</v>
      </c>
      <c r="K19" s="89"/>
      <c r="L19" t="s">
        <v>662</v>
      </c>
      <c r="M19" t="s">
        <v>322</v>
      </c>
      <c r="N19">
        <v>48</v>
      </c>
      <c r="O19">
        <v>11</v>
      </c>
      <c r="P19" t="s">
        <v>908</v>
      </c>
      <c r="Q19" t="s">
        <v>286</v>
      </c>
      <c r="R19" t="s">
        <v>905</v>
      </c>
      <c r="T19" s="108" t="s">
        <v>196</v>
      </c>
      <c r="U19">
        <v>4036</v>
      </c>
      <c r="V19" s="107" t="s">
        <v>197</v>
      </c>
    </row>
    <row r="20" spans="1:22" x14ac:dyDescent="0.25">
      <c r="A20" t="s">
        <v>320</v>
      </c>
      <c r="H20" t="s">
        <v>281</v>
      </c>
      <c r="I20" s="26">
        <v>3578195.9619382001</v>
      </c>
      <c r="J20" s="89">
        <v>524991.47771208</v>
      </c>
      <c r="K20" s="89"/>
      <c r="L20" t="s">
        <v>662</v>
      </c>
      <c r="M20" t="s">
        <v>320</v>
      </c>
      <c r="N20">
        <v>270</v>
      </c>
      <c r="O20">
        <v>20</v>
      </c>
      <c r="P20" t="s">
        <v>907</v>
      </c>
      <c r="Q20" t="s">
        <v>283</v>
      </c>
      <c r="T20" s="108" t="s">
        <v>321</v>
      </c>
      <c r="U20">
        <v>2120</v>
      </c>
      <c r="V20" s="107" t="s">
        <v>166</v>
      </c>
    </row>
    <row r="21" spans="1:22" x14ac:dyDescent="0.25">
      <c r="A21" t="s">
        <v>320</v>
      </c>
      <c r="H21" t="s">
        <v>281</v>
      </c>
      <c r="I21" s="26">
        <v>3578195.9619382001</v>
      </c>
      <c r="J21" s="89">
        <v>524991.47771208</v>
      </c>
      <c r="K21" s="89"/>
      <c r="L21" t="s">
        <v>662</v>
      </c>
      <c r="M21" t="s">
        <v>320</v>
      </c>
      <c r="N21">
        <v>26</v>
      </c>
      <c r="O21">
        <v>18</v>
      </c>
      <c r="P21" t="s">
        <v>908</v>
      </c>
      <c r="Q21" t="s">
        <v>284</v>
      </c>
      <c r="T21" s="108" t="s">
        <v>165</v>
      </c>
      <c r="U21">
        <v>2149</v>
      </c>
      <c r="V21" s="107" t="s">
        <v>166</v>
      </c>
    </row>
    <row r="22" spans="1:22" x14ac:dyDescent="0.25">
      <c r="A22" t="s">
        <v>319</v>
      </c>
      <c r="H22" t="s">
        <v>281</v>
      </c>
      <c r="I22" s="26">
        <v>3578215.2609995999</v>
      </c>
      <c r="J22" s="89">
        <v>524861.69553625002</v>
      </c>
      <c r="K22" s="89"/>
      <c r="L22" t="s">
        <v>662</v>
      </c>
      <c r="M22" t="s">
        <v>319</v>
      </c>
      <c r="N22">
        <v>49</v>
      </c>
      <c r="O22">
        <v>10</v>
      </c>
      <c r="P22" t="s">
        <v>908</v>
      </c>
      <c r="Q22" t="s">
        <v>284</v>
      </c>
      <c r="T22" s="108" t="s">
        <v>172</v>
      </c>
      <c r="U22" s="36">
        <v>4038</v>
      </c>
      <c r="V22" s="107" t="s">
        <v>221</v>
      </c>
    </row>
    <row r="23" spans="1:22" x14ac:dyDescent="0.25">
      <c r="A23" t="s">
        <v>317</v>
      </c>
      <c r="H23" t="s">
        <v>281</v>
      </c>
      <c r="I23" s="26">
        <v>3578404.9915870298</v>
      </c>
      <c r="J23" s="89">
        <v>524639.12569338002</v>
      </c>
      <c r="K23" s="89"/>
      <c r="L23" t="s">
        <v>662</v>
      </c>
      <c r="M23" t="s">
        <v>317</v>
      </c>
      <c r="N23">
        <v>264</v>
      </c>
      <c r="O23">
        <v>26</v>
      </c>
      <c r="P23" t="s">
        <v>907</v>
      </c>
      <c r="Q23" t="s">
        <v>291</v>
      </c>
      <c r="T23" s="108" t="s">
        <v>295</v>
      </c>
      <c r="U23">
        <v>2119</v>
      </c>
      <c r="V23" s="107" t="s">
        <v>318</v>
      </c>
    </row>
    <row r="24" spans="1:22" x14ac:dyDescent="0.25">
      <c r="A24" t="s">
        <v>317</v>
      </c>
      <c r="H24" t="s">
        <v>281</v>
      </c>
      <c r="I24" s="26">
        <v>3578404.9915870298</v>
      </c>
      <c r="J24" s="89">
        <v>524639.12569338002</v>
      </c>
      <c r="K24" s="89"/>
      <c r="L24" t="s">
        <v>662</v>
      </c>
      <c r="M24" t="s">
        <v>317</v>
      </c>
      <c r="N24">
        <v>32</v>
      </c>
      <c r="O24">
        <v>23</v>
      </c>
      <c r="P24" t="s">
        <v>908</v>
      </c>
      <c r="Q24" t="s">
        <v>284</v>
      </c>
      <c r="T24" s="108" t="s">
        <v>169</v>
      </c>
      <c r="U24">
        <v>2149</v>
      </c>
      <c r="V24" s="107" t="s">
        <v>170</v>
      </c>
    </row>
    <row r="25" spans="1:22" ht="30" x14ac:dyDescent="0.25">
      <c r="A25" t="s">
        <v>315</v>
      </c>
      <c r="H25" t="s">
        <v>281</v>
      </c>
      <c r="I25" s="26">
        <v>3578498.9810456801</v>
      </c>
      <c r="J25" s="89">
        <v>524412.24746907002</v>
      </c>
      <c r="K25" s="89"/>
      <c r="L25" t="s">
        <v>662</v>
      </c>
      <c r="M25" t="s">
        <v>315</v>
      </c>
      <c r="N25">
        <v>264</v>
      </c>
      <c r="O25">
        <v>35</v>
      </c>
      <c r="P25" t="s">
        <v>907</v>
      </c>
      <c r="Q25" t="s">
        <v>283</v>
      </c>
      <c r="T25" s="108" t="s">
        <v>316</v>
      </c>
      <c r="U25">
        <v>2120</v>
      </c>
      <c r="V25" s="107" t="s">
        <v>183</v>
      </c>
    </row>
    <row r="26" spans="1:22" ht="30" x14ac:dyDescent="0.25">
      <c r="A26" t="s">
        <v>315</v>
      </c>
      <c r="H26" t="s">
        <v>281</v>
      </c>
      <c r="I26" s="26">
        <v>3578498.9810456801</v>
      </c>
      <c r="J26" s="89">
        <v>524412.24746907002</v>
      </c>
      <c r="K26" s="89"/>
      <c r="L26" t="s">
        <v>662</v>
      </c>
      <c r="M26" t="s">
        <v>315</v>
      </c>
      <c r="N26">
        <v>37</v>
      </c>
      <c r="O26">
        <v>27</v>
      </c>
      <c r="P26" t="s">
        <v>908</v>
      </c>
      <c r="Q26" t="s">
        <v>286</v>
      </c>
      <c r="T26" s="108" t="s">
        <v>182</v>
      </c>
      <c r="U26">
        <v>2151</v>
      </c>
      <c r="V26" s="107" t="s">
        <v>183</v>
      </c>
    </row>
    <row r="27" spans="1:22" x14ac:dyDescent="0.25">
      <c r="A27" t="s">
        <v>314</v>
      </c>
      <c r="H27" t="s">
        <v>281</v>
      </c>
      <c r="I27" s="26">
        <v>3578774.91471938</v>
      </c>
      <c r="J27" s="89">
        <v>524178.88883423002</v>
      </c>
      <c r="K27" s="89"/>
      <c r="L27" t="s">
        <v>662</v>
      </c>
      <c r="M27" t="s">
        <v>314</v>
      </c>
      <c r="N27">
        <v>38</v>
      </c>
      <c r="O27">
        <v>27</v>
      </c>
      <c r="P27" t="s">
        <v>908</v>
      </c>
      <c r="Q27" t="s">
        <v>284</v>
      </c>
      <c r="T27" s="108" t="s">
        <v>172</v>
      </c>
      <c r="U27" s="36">
        <v>4038</v>
      </c>
      <c r="V27" s="107" t="s">
        <v>211</v>
      </c>
    </row>
    <row r="28" spans="1:22" ht="30" x14ac:dyDescent="0.25">
      <c r="A28" t="s">
        <v>312</v>
      </c>
      <c r="H28" t="s">
        <v>281</v>
      </c>
      <c r="I28" s="26">
        <v>3578950.0453359</v>
      </c>
      <c r="J28" s="89">
        <v>524060.86655750999</v>
      </c>
      <c r="K28" s="89"/>
      <c r="L28" t="s">
        <v>662</v>
      </c>
      <c r="M28" t="s">
        <v>312</v>
      </c>
      <c r="N28">
        <v>247</v>
      </c>
      <c r="O28">
        <v>17</v>
      </c>
      <c r="P28" t="s">
        <v>907</v>
      </c>
      <c r="Q28" t="s">
        <v>283</v>
      </c>
      <c r="T28" s="108" t="s">
        <v>298</v>
      </c>
      <c r="U28">
        <v>2120</v>
      </c>
      <c r="V28" s="107" t="s">
        <v>313</v>
      </c>
    </row>
    <row r="29" spans="1:22" ht="30" x14ac:dyDescent="0.25">
      <c r="A29" t="s">
        <v>312</v>
      </c>
      <c r="H29" t="s">
        <v>281</v>
      </c>
      <c r="I29" s="26">
        <v>3578950.0453359</v>
      </c>
      <c r="J29" s="89">
        <v>524060.86655750999</v>
      </c>
      <c r="K29" s="89"/>
      <c r="L29" t="s">
        <v>662</v>
      </c>
      <c r="M29" t="s">
        <v>312</v>
      </c>
      <c r="N29">
        <v>38</v>
      </c>
      <c r="O29">
        <v>5</v>
      </c>
      <c r="P29" t="s">
        <v>908</v>
      </c>
      <c r="Q29" t="s">
        <v>284</v>
      </c>
      <c r="T29" s="108" t="s">
        <v>212</v>
      </c>
      <c r="U29" s="36">
        <v>4038</v>
      </c>
      <c r="V29" s="107" t="s">
        <v>213</v>
      </c>
    </row>
    <row r="30" spans="1:22" ht="30" x14ac:dyDescent="0.25">
      <c r="A30" t="s">
        <v>310</v>
      </c>
      <c r="H30" t="s">
        <v>281</v>
      </c>
      <c r="I30" s="26">
        <v>3579025.99691277</v>
      </c>
      <c r="J30" s="89">
        <v>524050.72905689297</v>
      </c>
      <c r="K30" s="89"/>
      <c r="L30" t="s">
        <v>662</v>
      </c>
      <c r="M30" t="s">
        <v>310</v>
      </c>
      <c r="N30">
        <v>293</v>
      </c>
      <c r="O30">
        <v>25</v>
      </c>
      <c r="P30" t="s">
        <v>907</v>
      </c>
      <c r="Q30" t="s">
        <v>283</v>
      </c>
      <c r="R30" t="s">
        <v>904</v>
      </c>
      <c r="T30" s="108" t="s">
        <v>298</v>
      </c>
      <c r="U30">
        <v>2120</v>
      </c>
      <c r="V30" s="107" t="s">
        <v>311</v>
      </c>
    </row>
    <row r="31" spans="1:22" ht="30" x14ac:dyDescent="0.25">
      <c r="A31" t="s">
        <v>310</v>
      </c>
      <c r="H31" t="s">
        <v>281</v>
      </c>
      <c r="I31" s="26">
        <v>3579025.99691277</v>
      </c>
      <c r="J31" s="89">
        <v>524050.72905689297</v>
      </c>
      <c r="K31" s="89"/>
      <c r="L31" t="s">
        <v>662</v>
      </c>
      <c r="M31" t="s">
        <v>310</v>
      </c>
      <c r="N31">
        <v>13</v>
      </c>
      <c r="O31">
        <v>35</v>
      </c>
      <c r="P31" t="s">
        <v>908</v>
      </c>
      <c r="Q31" t="s">
        <v>286</v>
      </c>
      <c r="R31" t="s">
        <v>904</v>
      </c>
      <c r="T31" s="108" t="s">
        <v>169</v>
      </c>
      <c r="U31">
        <v>4035</v>
      </c>
      <c r="V31" s="107" t="s">
        <v>192</v>
      </c>
    </row>
    <row r="32" spans="1:22" x14ac:dyDescent="0.25">
      <c r="A32" t="s">
        <v>308</v>
      </c>
      <c r="H32" t="s">
        <v>281</v>
      </c>
      <c r="I32" s="26">
        <v>3579103.2961745402</v>
      </c>
      <c r="J32" s="89">
        <v>523997.41210219002</v>
      </c>
      <c r="K32" s="89"/>
      <c r="L32" t="s">
        <v>662</v>
      </c>
      <c r="M32" t="s">
        <v>308</v>
      </c>
      <c r="N32">
        <v>256</v>
      </c>
      <c r="O32">
        <v>34</v>
      </c>
      <c r="P32" t="s">
        <v>907</v>
      </c>
      <c r="Q32" t="s">
        <v>283</v>
      </c>
      <c r="T32" s="108" t="s">
        <v>298</v>
      </c>
      <c r="U32">
        <v>2120</v>
      </c>
      <c r="V32" s="107" t="s">
        <v>309</v>
      </c>
    </row>
    <row r="33" spans="1:22" ht="45" x14ac:dyDescent="0.25">
      <c r="A33" t="s">
        <v>308</v>
      </c>
      <c r="H33" t="s">
        <v>281</v>
      </c>
      <c r="I33" s="26">
        <v>3579103.2961745402</v>
      </c>
      <c r="J33" s="89">
        <v>523997.41210219002</v>
      </c>
      <c r="K33" s="89"/>
      <c r="L33" t="s">
        <v>662</v>
      </c>
      <c r="M33" t="s">
        <v>308</v>
      </c>
      <c r="N33">
        <v>44</v>
      </c>
      <c r="O33">
        <v>30</v>
      </c>
      <c r="P33" t="s">
        <v>908</v>
      </c>
      <c r="Q33" t="s">
        <v>284</v>
      </c>
      <c r="R33" t="s">
        <v>904</v>
      </c>
      <c r="T33" s="108" t="s">
        <v>169</v>
      </c>
      <c r="U33" s="36">
        <v>4037</v>
      </c>
      <c r="V33" s="107" t="s">
        <v>200</v>
      </c>
    </row>
    <row r="34" spans="1:22" x14ac:dyDescent="0.25">
      <c r="A34" t="s">
        <v>306</v>
      </c>
      <c r="H34" t="s">
        <v>281</v>
      </c>
      <c r="I34" s="26">
        <v>3578946.6940194899</v>
      </c>
      <c r="J34" s="89">
        <v>523902.88041654998</v>
      </c>
      <c r="K34" s="89"/>
      <c r="L34" t="s">
        <v>662</v>
      </c>
      <c r="M34" t="s">
        <v>306</v>
      </c>
      <c r="N34">
        <v>289</v>
      </c>
      <c r="O34">
        <v>33</v>
      </c>
      <c r="P34" t="s">
        <v>907</v>
      </c>
      <c r="Q34" t="s">
        <v>283</v>
      </c>
      <c r="T34" s="108" t="s">
        <v>298</v>
      </c>
      <c r="U34">
        <v>2120</v>
      </c>
      <c r="V34" s="107" t="s">
        <v>307</v>
      </c>
    </row>
    <row r="35" spans="1:22" ht="30" x14ac:dyDescent="0.25">
      <c r="A35" t="s">
        <v>306</v>
      </c>
      <c r="H35" t="s">
        <v>281</v>
      </c>
      <c r="I35" s="26">
        <v>3578946.6940194899</v>
      </c>
      <c r="J35" s="89">
        <v>523902.88041654998</v>
      </c>
      <c r="K35" s="89"/>
      <c r="L35" t="s">
        <v>662</v>
      </c>
      <c r="M35" t="s">
        <v>306</v>
      </c>
      <c r="N35">
        <v>43</v>
      </c>
      <c r="O35">
        <v>16</v>
      </c>
      <c r="P35" t="s">
        <v>908</v>
      </c>
      <c r="Q35" t="s">
        <v>284</v>
      </c>
      <c r="T35" s="108" t="s">
        <v>169</v>
      </c>
      <c r="U35" s="36">
        <v>4037</v>
      </c>
      <c r="V35" s="107" t="s">
        <v>198</v>
      </c>
    </row>
    <row r="36" spans="1:22" x14ac:dyDescent="0.25">
      <c r="A36" t="s">
        <v>305</v>
      </c>
      <c r="H36" t="s">
        <v>281</v>
      </c>
      <c r="I36" s="26">
        <v>3579077.76689428</v>
      </c>
      <c r="J36" s="89">
        <v>523760.73739601002</v>
      </c>
      <c r="K36" s="89"/>
      <c r="L36" t="s">
        <v>662</v>
      </c>
      <c r="M36" t="s">
        <v>305</v>
      </c>
      <c r="N36">
        <v>287</v>
      </c>
      <c r="O36">
        <v>17</v>
      </c>
      <c r="P36" t="s">
        <v>907</v>
      </c>
      <c r="Q36" t="s">
        <v>283</v>
      </c>
      <c r="T36" s="108" t="s">
        <v>298</v>
      </c>
      <c r="U36">
        <v>2120</v>
      </c>
      <c r="V36" s="107" t="s">
        <v>168</v>
      </c>
    </row>
    <row r="37" spans="1:22" x14ac:dyDescent="0.25">
      <c r="A37" t="s">
        <v>305</v>
      </c>
      <c r="H37" t="s">
        <v>281</v>
      </c>
      <c r="I37" s="26">
        <v>3579077.76689428</v>
      </c>
      <c r="J37" s="89">
        <v>523760.73739601002</v>
      </c>
      <c r="K37" s="89"/>
      <c r="L37" t="s">
        <v>662</v>
      </c>
      <c r="M37" t="s">
        <v>305</v>
      </c>
      <c r="N37">
        <v>36</v>
      </c>
      <c r="O37">
        <v>12</v>
      </c>
      <c r="P37" t="s">
        <v>908</v>
      </c>
      <c r="Q37" t="s">
        <v>284</v>
      </c>
      <c r="T37" s="108" t="s">
        <v>172</v>
      </c>
      <c r="U37">
        <v>2149</v>
      </c>
      <c r="V37" s="107" t="s">
        <v>168</v>
      </c>
    </row>
    <row r="38" spans="1:22" x14ac:dyDescent="0.25">
      <c r="A38" t="s">
        <v>302</v>
      </c>
      <c r="H38" t="s">
        <v>281</v>
      </c>
      <c r="I38" s="26">
        <v>3578987.34516297</v>
      </c>
      <c r="J38" s="89">
        <v>523744.28928818001</v>
      </c>
      <c r="K38" s="89"/>
      <c r="L38" t="s">
        <v>662</v>
      </c>
      <c r="M38" t="s">
        <v>302</v>
      </c>
      <c r="N38">
        <v>248</v>
      </c>
      <c r="O38">
        <v>18</v>
      </c>
      <c r="P38" t="s">
        <v>907</v>
      </c>
      <c r="Q38" t="s">
        <v>283</v>
      </c>
      <c r="T38" s="108" t="s">
        <v>304</v>
      </c>
      <c r="U38">
        <v>2120</v>
      </c>
      <c r="V38" s="107" t="s">
        <v>303</v>
      </c>
    </row>
    <row r="39" spans="1:22" x14ac:dyDescent="0.25">
      <c r="A39" t="s">
        <v>302</v>
      </c>
      <c r="H39" t="s">
        <v>281</v>
      </c>
      <c r="I39" s="26">
        <v>3578987.34516297</v>
      </c>
      <c r="J39" s="89">
        <v>523744.28928818001</v>
      </c>
      <c r="K39" s="89"/>
      <c r="L39" t="s">
        <v>662</v>
      </c>
      <c r="M39" t="s">
        <v>302</v>
      </c>
      <c r="N39">
        <v>47</v>
      </c>
      <c r="O39">
        <v>8</v>
      </c>
      <c r="P39" t="s">
        <v>908</v>
      </c>
      <c r="Q39" t="s">
        <v>286</v>
      </c>
      <c r="R39" t="s">
        <v>904</v>
      </c>
      <c r="T39" s="108" t="s">
        <v>172</v>
      </c>
      <c r="U39" s="36">
        <v>4037</v>
      </c>
      <c r="V39" s="107" t="s">
        <v>203</v>
      </c>
    </row>
    <row r="40" spans="1:22" x14ac:dyDescent="0.25">
      <c r="A40" t="s">
        <v>301</v>
      </c>
      <c r="H40" t="s">
        <v>281</v>
      </c>
      <c r="I40" s="26">
        <v>3578979.4331236798</v>
      </c>
      <c r="J40" s="89">
        <v>523667.58183320001</v>
      </c>
      <c r="K40" s="89"/>
      <c r="L40" t="s">
        <v>662</v>
      </c>
      <c r="M40" t="s">
        <v>301</v>
      </c>
      <c r="N40">
        <v>45</v>
      </c>
      <c r="O40">
        <v>22</v>
      </c>
      <c r="P40" t="s">
        <v>908</v>
      </c>
      <c r="Q40" t="s">
        <v>284</v>
      </c>
      <c r="T40" s="108" t="s">
        <v>169</v>
      </c>
      <c r="U40" s="36">
        <v>4038</v>
      </c>
      <c r="V40" s="107" t="s">
        <v>217</v>
      </c>
    </row>
    <row r="41" spans="1:22" ht="30" x14ac:dyDescent="0.25">
      <c r="A41" t="s">
        <v>299</v>
      </c>
      <c r="H41" t="s">
        <v>281</v>
      </c>
      <c r="I41" s="26">
        <v>3578948.3555120798</v>
      </c>
      <c r="J41" s="89">
        <v>523601.02384682</v>
      </c>
      <c r="K41" s="89"/>
      <c r="L41" t="s">
        <v>662</v>
      </c>
      <c r="M41" t="s">
        <v>299</v>
      </c>
      <c r="N41">
        <v>239</v>
      </c>
      <c r="O41">
        <v>19</v>
      </c>
      <c r="P41" t="s">
        <v>907</v>
      </c>
      <c r="Q41" t="s">
        <v>283</v>
      </c>
      <c r="T41" s="108" t="s">
        <v>298</v>
      </c>
      <c r="U41">
        <v>2120</v>
      </c>
      <c r="V41" s="107" t="s">
        <v>300</v>
      </c>
    </row>
    <row r="42" spans="1:22" ht="45" x14ac:dyDescent="0.25">
      <c r="A42" t="s">
        <v>296</v>
      </c>
      <c r="H42" t="s">
        <v>281</v>
      </c>
      <c r="I42" s="26">
        <v>3579070.49916567</v>
      </c>
      <c r="J42" s="89">
        <v>523451.83905951999</v>
      </c>
      <c r="K42" s="89"/>
      <c r="L42" t="s">
        <v>662</v>
      </c>
      <c r="M42" t="s">
        <v>296</v>
      </c>
      <c r="N42">
        <v>260</v>
      </c>
      <c r="O42">
        <v>10</v>
      </c>
      <c r="P42" t="s">
        <v>907</v>
      </c>
      <c r="Q42" t="s">
        <v>283</v>
      </c>
      <c r="T42" s="108" t="s">
        <v>298</v>
      </c>
      <c r="U42">
        <v>2120</v>
      </c>
      <c r="V42" s="107" t="s">
        <v>297</v>
      </c>
    </row>
    <row r="43" spans="1:22" ht="45" x14ac:dyDescent="0.25">
      <c r="A43" t="s">
        <v>293</v>
      </c>
      <c r="H43" t="s">
        <v>281</v>
      </c>
      <c r="I43" s="26">
        <v>3579160.07463645</v>
      </c>
      <c r="J43" s="89">
        <v>523359.76868918003</v>
      </c>
      <c r="K43" s="89"/>
      <c r="L43" t="s">
        <v>662</v>
      </c>
      <c r="M43" t="s">
        <v>293</v>
      </c>
      <c r="N43">
        <v>249</v>
      </c>
      <c r="O43">
        <v>18</v>
      </c>
      <c r="P43" t="s">
        <v>907</v>
      </c>
      <c r="Q43" t="s">
        <v>291</v>
      </c>
      <c r="T43" s="108" t="s">
        <v>295</v>
      </c>
      <c r="U43">
        <v>2119</v>
      </c>
      <c r="V43" s="107" t="s">
        <v>294</v>
      </c>
    </row>
    <row r="44" spans="1:22" ht="45" x14ac:dyDescent="0.25">
      <c r="A44" t="s">
        <v>292</v>
      </c>
      <c r="H44" t="s">
        <v>281</v>
      </c>
      <c r="I44" s="26">
        <v>3579136.44001078</v>
      </c>
      <c r="J44" s="89">
        <v>523166.50006464001</v>
      </c>
      <c r="K44" s="89"/>
      <c r="L44" t="s">
        <v>662</v>
      </c>
      <c r="M44" t="s">
        <v>292</v>
      </c>
      <c r="N44">
        <v>43</v>
      </c>
      <c r="O44">
        <v>7</v>
      </c>
      <c r="P44" t="s">
        <v>908</v>
      </c>
      <c r="Q44" t="s">
        <v>284</v>
      </c>
      <c r="T44" s="108" t="s">
        <v>169</v>
      </c>
      <c r="U44" s="36">
        <v>4038</v>
      </c>
      <c r="V44" s="107" t="s">
        <v>214</v>
      </c>
    </row>
    <row r="45" spans="1:22" ht="30" x14ac:dyDescent="0.25">
      <c r="A45" t="s">
        <v>289</v>
      </c>
      <c r="H45" t="s">
        <v>281</v>
      </c>
      <c r="I45" s="26">
        <v>3579073.9163393802</v>
      </c>
      <c r="J45" s="89">
        <v>523128.27937105001</v>
      </c>
      <c r="K45" s="89"/>
      <c r="L45" t="s">
        <v>662</v>
      </c>
      <c r="M45" t="s">
        <v>289</v>
      </c>
      <c r="N45">
        <v>234</v>
      </c>
      <c r="O45">
        <v>10</v>
      </c>
      <c r="P45" t="s">
        <v>907</v>
      </c>
      <c r="Q45" t="s">
        <v>291</v>
      </c>
      <c r="T45" s="108" t="s">
        <v>903</v>
      </c>
      <c r="U45">
        <v>2119</v>
      </c>
      <c r="V45" s="107" t="s">
        <v>290</v>
      </c>
    </row>
    <row r="46" spans="1:22" x14ac:dyDescent="0.25">
      <c r="A46" t="s">
        <v>288</v>
      </c>
      <c r="H46" t="s">
        <v>281</v>
      </c>
      <c r="I46" s="26">
        <v>3578933.5341913002</v>
      </c>
      <c r="J46" s="89">
        <v>523105.87988853001</v>
      </c>
      <c r="K46" s="89"/>
      <c r="L46" t="s">
        <v>662</v>
      </c>
      <c r="M46" t="s">
        <v>288</v>
      </c>
      <c r="N46">
        <v>53</v>
      </c>
      <c r="O46">
        <v>5</v>
      </c>
      <c r="P46" t="s">
        <v>908</v>
      </c>
      <c r="Q46" t="s">
        <v>284</v>
      </c>
      <c r="T46" s="108" t="s">
        <v>169</v>
      </c>
      <c r="U46" s="36">
        <v>4038</v>
      </c>
      <c r="V46" s="107" t="s">
        <v>223</v>
      </c>
    </row>
    <row r="47" spans="1:22" x14ac:dyDescent="0.25">
      <c r="A47" t="s">
        <v>287</v>
      </c>
      <c r="H47" t="s">
        <v>281</v>
      </c>
      <c r="I47" s="26">
        <v>3578968.1795690702</v>
      </c>
      <c r="J47" s="89">
        <v>523032.68041885598</v>
      </c>
      <c r="K47" s="89"/>
      <c r="L47" t="s">
        <v>662</v>
      </c>
      <c r="M47" t="s">
        <v>287</v>
      </c>
      <c r="N47">
        <v>47</v>
      </c>
      <c r="O47">
        <v>20</v>
      </c>
      <c r="P47" t="s">
        <v>908</v>
      </c>
      <c r="Q47" t="s">
        <v>284</v>
      </c>
      <c r="T47" s="108" t="s">
        <v>169</v>
      </c>
      <c r="U47" s="36">
        <v>4038</v>
      </c>
      <c r="V47" s="107" t="s">
        <v>219</v>
      </c>
    </row>
    <row r="48" spans="1:22" x14ac:dyDescent="0.25">
      <c r="A48" t="s">
        <v>285</v>
      </c>
      <c r="H48" t="s">
        <v>281</v>
      </c>
      <c r="I48" s="26">
        <v>3579134.4995479202</v>
      </c>
      <c r="J48" s="89">
        <v>523098.36171721999</v>
      </c>
      <c r="K48" s="89"/>
      <c r="L48" t="s">
        <v>662</v>
      </c>
      <c r="M48" t="s">
        <v>285</v>
      </c>
      <c r="N48">
        <v>51</v>
      </c>
      <c r="O48">
        <v>12</v>
      </c>
      <c r="P48" t="s">
        <v>908</v>
      </c>
      <c r="Q48" t="s">
        <v>286</v>
      </c>
      <c r="R48" t="s">
        <v>904</v>
      </c>
      <c r="T48" s="108" t="s">
        <v>172</v>
      </c>
      <c r="U48">
        <v>4035</v>
      </c>
      <c r="V48" s="107" t="s">
        <v>194</v>
      </c>
    </row>
    <row r="49" spans="1:22" x14ac:dyDescent="0.25">
      <c r="A49" t="s">
        <v>280</v>
      </c>
      <c r="H49" t="s">
        <v>281</v>
      </c>
      <c r="I49" s="26">
        <v>3579151.70804343</v>
      </c>
      <c r="J49" s="89">
        <v>523082.67630101001</v>
      </c>
      <c r="K49" s="89"/>
      <c r="L49" t="s">
        <v>662</v>
      </c>
      <c r="M49" t="s">
        <v>280</v>
      </c>
      <c r="N49">
        <v>307</v>
      </c>
      <c r="O49">
        <v>15</v>
      </c>
      <c r="P49" t="s">
        <v>907</v>
      </c>
      <c r="Q49" t="s">
        <v>283</v>
      </c>
      <c r="T49" s="108" t="s">
        <v>282</v>
      </c>
      <c r="U49">
        <v>2120</v>
      </c>
      <c r="V49" s="107" t="s">
        <v>177</v>
      </c>
    </row>
    <row r="50" spans="1:22" x14ac:dyDescent="0.25">
      <c r="A50" t="s">
        <v>280</v>
      </c>
      <c r="H50" t="s">
        <v>281</v>
      </c>
      <c r="I50" s="26">
        <v>3579151.70804343</v>
      </c>
      <c r="J50" s="89">
        <v>523082.67630101001</v>
      </c>
      <c r="K50" s="89"/>
      <c r="L50" t="s">
        <v>662</v>
      </c>
      <c r="M50" t="s">
        <v>280</v>
      </c>
      <c r="N50">
        <v>56</v>
      </c>
      <c r="O50">
        <v>14</v>
      </c>
      <c r="P50" t="s">
        <v>908</v>
      </c>
      <c r="Q50" t="s">
        <v>284</v>
      </c>
      <c r="T50" s="108" t="s">
        <v>176</v>
      </c>
      <c r="U50">
        <v>2149</v>
      </c>
      <c r="V50" s="107" t="s">
        <v>177</v>
      </c>
    </row>
  </sheetData>
  <dataValidations count="9">
    <dataValidation type="custom" allowBlank="1" showInputMessage="1" sqref="A14:B14" xr:uid="{79CF9D2E-9EA3-4D04-AA88-7E19093FC621}">
      <formula1>COUNTIF(C410:C1048491,A14)=1</formula1>
    </dataValidation>
    <dataValidation type="custom" operator="greaterThan" showInputMessage="1" sqref="J2:J14" xr:uid="{1D276860-24BA-475C-A99A-2C5085419D78}">
      <formula1>IF(COUNT(H2)=1,IF(LEN(J2)&gt;0,1,2)=1,1)=1</formula1>
    </dataValidation>
    <dataValidation type="custom" operator="greaterThan" showInputMessage="1" sqref="H2:I14" xr:uid="{5EB652AA-8068-4218-89F8-E3A25A25E05F}">
      <formula1>IF(COUNT(G2)=1,IF(LEN(H2)&gt;0,1,2)=1,1)=1</formula1>
    </dataValidation>
    <dataValidation type="whole" allowBlank="1" sqref="O2:O14" xr:uid="{44A40E37-6AFF-483E-969E-B575A89FC869}">
      <formula1>0</formula1>
      <formula2>90</formula2>
    </dataValidation>
    <dataValidation type="whole" allowBlank="1" sqref="N2:N14" xr:uid="{24FB9010-C121-43C9-861C-E5C472E482B5}">
      <formula1>0</formula1>
      <formula2>360</formula2>
    </dataValidation>
    <dataValidation allowBlank="1" sqref="P2:P14" xr:uid="{F8CE9CCD-1F35-4477-9C36-26A0789E07F1}"/>
    <dataValidation type="custom" operator="greaterThan" showInputMessage="1" sqref="C14" xr:uid="{A752607E-06ED-4D42-8FA5-E045C5FC0913}">
      <formula1>IF(COUNT(#REF!)=1,IF(LEN(C14)&gt;0,1,2)=1,1)=1</formula1>
    </dataValidation>
    <dataValidation type="custom" allowBlank="1" showInputMessage="1" sqref="E14:F14" xr:uid="{3D894D75-69D5-4A8F-95B6-C2F5D0BC8E3F}">
      <formula1>ISNUMBER(E14)</formula1>
    </dataValidation>
    <dataValidation type="custom" allowBlank="1" showInputMessage="1" sqref="M14" xr:uid="{7DF83827-7EAC-416A-A7B2-856C8DB46C58}">
      <formula1>COUNTIF(N15:N181,M14)=1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4E82B-E572-4214-ACC9-8F5BA8BBDB4D}">
  <sheetPr codeName="Sheet10">
    <tabColor theme="4"/>
  </sheetPr>
  <dimension ref="A1:M17"/>
  <sheetViews>
    <sheetView topLeftCell="B1" workbookViewId="0">
      <selection activeCell="I28" sqref="I28"/>
    </sheetView>
  </sheetViews>
  <sheetFormatPr defaultRowHeight="15" x14ac:dyDescent="0.25"/>
  <cols>
    <col min="1" max="1" width="10.42578125" customWidth="1"/>
    <col min="6" max="6" width="11.42578125" customWidth="1"/>
    <col min="7" max="7" width="10.5703125" customWidth="1"/>
    <col min="8" max="8" width="12.28515625" customWidth="1"/>
    <col min="9" max="9" width="18.42578125" customWidth="1"/>
    <col min="10" max="10" width="12.42578125" customWidth="1"/>
    <col min="13" max="13" width="18.5703125" customWidth="1"/>
  </cols>
  <sheetData>
    <row r="1" spans="1:13" ht="15.75" thickBot="1" x14ac:dyDescent="0.3">
      <c r="A1" s="2" t="s">
        <v>5</v>
      </c>
      <c r="B1" s="2" t="s">
        <v>10</v>
      </c>
      <c r="C1" s="2" t="s">
        <v>11</v>
      </c>
      <c r="D1" s="2" t="s">
        <v>2</v>
      </c>
      <c r="E1" s="2" t="s">
        <v>3</v>
      </c>
      <c r="F1" s="2" t="s">
        <v>12</v>
      </c>
      <c r="G1" s="2" t="s">
        <v>1</v>
      </c>
      <c r="H1" s="2" t="s">
        <v>0</v>
      </c>
      <c r="I1" s="2" t="s">
        <v>120</v>
      </c>
      <c r="J1" s="2" t="s">
        <v>271</v>
      </c>
      <c r="K1" s="2" t="s">
        <v>272</v>
      </c>
      <c r="L1" s="23" t="s">
        <v>273</v>
      </c>
      <c r="M1" s="23" t="s">
        <v>274</v>
      </c>
    </row>
    <row r="2" spans="1:13" ht="15.75" thickTop="1" x14ac:dyDescent="0.25">
      <c r="A2" s="46" t="s">
        <v>248</v>
      </c>
      <c r="B2" s="49">
        <v>32.2514063112</v>
      </c>
      <c r="C2" s="49">
        <v>-110.6652554219</v>
      </c>
      <c r="D2" s="51">
        <v>3568351.8930000002</v>
      </c>
      <c r="E2" s="51">
        <v>531531.91299999994</v>
      </c>
      <c r="F2" s="22" t="s">
        <v>41</v>
      </c>
      <c r="G2" s="1" t="s">
        <v>26</v>
      </c>
      <c r="H2" s="21">
        <v>38062</v>
      </c>
      <c r="I2" s="32" t="s">
        <v>249</v>
      </c>
      <c r="J2" s="5" t="s">
        <v>248</v>
      </c>
      <c r="K2" s="1">
        <v>260</v>
      </c>
      <c r="L2" s="1">
        <v>20</v>
      </c>
      <c r="M2" s="1" t="s">
        <v>13</v>
      </c>
    </row>
    <row r="3" spans="1:13" x14ac:dyDescent="0.25">
      <c r="A3" s="46" t="s">
        <v>250</v>
      </c>
      <c r="B3" s="49">
        <v>32.251386347299999</v>
      </c>
      <c r="C3" s="49">
        <v>-110.6645336087</v>
      </c>
      <c r="D3" s="51">
        <v>3568349.8930000002</v>
      </c>
      <c r="E3" s="51">
        <v>531599.91299999994</v>
      </c>
      <c r="F3" s="22" t="s">
        <v>41</v>
      </c>
      <c r="G3" s="1" t="s">
        <v>26</v>
      </c>
      <c r="H3" s="21">
        <v>38062</v>
      </c>
      <c r="I3" s="32" t="s">
        <v>249</v>
      </c>
      <c r="J3" s="5" t="s">
        <v>250</v>
      </c>
      <c r="K3" s="1">
        <v>80</v>
      </c>
      <c r="L3" s="1">
        <v>7</v>
      </c>
      <c r="M3" s="1" t="s">
        <v>13</v>
      </c>
    </row>
    <row r="4" spans="1:13" x14ac:dyDescent="0.25">
      <c r="A4" s="46" t="s">
        <v>251</v>
      </c>
      <c r="B4" s="49">
        <v>32.256373827700003</v>
      </c>
      <c r="C4" s="49">
        <v>-110.6540155988</v>
      </c>
      <c r="D4" s="51">
        <v>3568905.8879999998</v>
      </c>
      <c r="E4" s="51">
        <v>532588.90099999995</v>
      </c>
      <c r="F4" s="22" t="s">
        <v>41</v>
      </c>
      <c r="G4" s="1" t="s">
        <v>26</v>
      </c>
      <c r="H4" s="21">
        <v>38062</v>
      </c>
      <c r="I4" s="32" t="s">
        <v>249</v>
      </c>
      <c r="J4" s="5" t="s">
        <v>251</v>
      </c>
      <c r="K4" s="1">
        <v>76</v>
      </c>
      <c r="L4" s="1">
        <v>11</v>
      </c>
      <c r="M4" s="1" t="s">
        <v>13</v>
      </c>
    </row>
    <row r="5" spans="1:13" x14ac:dyDescent="0.25">
      <c r="A5" s="46" t="s">
        <v>252</v>
      </c>
      <c r="B5" s="49">
        <v>32.256112119999997</v>
      </c>
      <c r="C5" s="49">
        <v>-110.65398473650001</v>
      </c>
      <c r="D5" s="51">
        <v>3568876.8879999998</v>
      </c>
      <c r="E5" s="51">
        <v>532591.902</v>
      </c>
      <c r="F5" s="22" t="s">
        <v>41</v>
      </c>
      <c r="G5" s="1" t="s">
        <v>26</v>
      </c>
      <c r="H5" s="21">
        <v>38062</v>
      </c>
      <c r="I5" s="32" t="s">
        <v>249</v>
      </c>
      <c r="J5" s="5" t="s">
        <v>252</v>
      </c>
      <c r="K5" s="1">
        <v>254</v>
      </c>
      <c r="L5" s="1">
        <v>22</v>
      </c>
      <c r="M5" s="1" t="s">
        <v>13</v>
      </c>
    </row>
    <row r="6" spans="1:13" x14ac:dyDescent="0.25">
      <c r="A6" s="46" t="s">
        <v>253</v>
      </c>
      <c r="B6" s="49">
        <v>32.2561298416</v>
      </c>
      <c r="C6" s="49">
        <v>-110.6538678878</v>
      </c>
      <c r="D6" s="51">
        <v>3568878.8879999998</v>
      </c>
      <c r="E6" s="51">
        <v>532602.902</v>
      </c>
      <c r="F6" s="22" t="s">
        <v>41</v>
      </c>
      <c r="G6" s="1" t="s">
        <v>26</v>
      </c>
      <c r="H6" s="21">
        <v>38062</v>
      </c>
      <c r="I6" s="32" t="s">
        <v>249</v>
      </c>
      <c r="J6" s="5" t="s">
        <v>253</v>
      </c>
      <c r="K6" s="1">
        <v>235</v>
      </c>
      <c r="L6" s="1">
        <v>17</v>
      </c>
      <c r="M6" s="1" t="s">
        <v>13</v>
      </c>
    </row>
    <row r="7" spans="1:13" x14ac:dyDescent="0.25">
      <c r="A7" s="46" t="s">
        <v>254</v>
      </c>
      <c r="B7" s="49">
        <v>32.255672432899999</v>
      </c>
      <c r="C7" s="49">
        <v>-110.6548463299</v>
      </c>
      <c r="D7" s="51">
        <v>3568827.8879999998</v>
      </c>
      <c r="E7" s="51">
        <v>532510.90300000005</v>
      </c>
      <c r="F7" s="22" t="s">
        <v>41</v>
      </c>
      <c r="G7" s="1" t="s">
        <v>26</v>
      </c>
      <c r="H7" s="21">
        <v>38062</v>
      </c>
      <c r="I7" s="32" t="s">
        <v>249</v>
      </c>
      <c r="J7" s="5" t="s">
        <v>254</v>
      </c>
      <c r="K7" s="1">
        <v>71</v>
      </c>
      <c r="L7" s="1">
        <v>28</v>
      </c>
      <c r="M7" s="1" t="s">
        <v>13</v>
      </c>
    </row>
    <row r="8" spans="1:13" x14ac:dyDescent="0.25">
      <c r="A8" s="46" t="s">
        <v>255</v>
      </c>
      <c r="B8" s="49">
        <v>32.255654098900003</v>
      </c>
      <c r="C8" s="49">
        <v>-110.6547402341</v>
      </c>
      <c r="D8" s="51">
        <v>3568825.8879999998</v>
      </c>
      <c r="E8" s="51">
        <v>532520.90300000005</v>
      </c>
      <c r="F8" s="22" t="s">
        <v>41</v>
      </c>
      <c r="G8" s="1" t="s">
        <v>26</v>
      </c>
      <c r="H8" s="21">
        <v>38062</v>
      </c>
      <c r="I8" s="32" t="s">
        <v>249</v>
      </c>
      <c r="J8" s="5" t="s">
        <v>255</v>
      </c>
      <c r="K8" s="1">
        <v>74</v>
      </c>
      <c r="L8" s="1">
        <v>25</v>
      </c>
      <c r="M8" s="1" t="s">
        <v>13</v>
      </c>
    </row>
    <row r="9" spans="1:13" x14ac:dyDescent="0.25">
      <c r="A9" s="46" t="s">
        <v>256</v>
      </c>
      <c r="B9" s="49">
        <v>32.2599814756</v>
      </c>
      <c r="C9" s="49">
        <v>-110.65367286119999</v>
      </c>
      <c r="D9" s="51">
        <v>3569305.892</v>
      </c>
      <c r="E9" s="51">
        <v>532619.89399999997</v>
      </c>
      <c r="F9" s="22" t="s">
        <v>41</v>
      </c>
      <c r="G9" s="1" t="s">
        <v>26</v>
      </c>
      <c r="H9" s="21">
        <v>38062</v>
      </c>
      <c r="I9" s="32" t="s">
        <v>249</v>
      </c>
      <c r="J9" s="5" t="s">
        <v>256</v>
      </c>
      <c r="K9" s="1">
        <v>266</v>
      </c>
      <c r="L9" s="1">
        <v>6</v>
      </c>
      <c r="M9" s="1" t="s">
        <v>13</v>
      </c>
    </row>
    <row r="10" spans="1:13" x14ac:dyDescent="0.25">
      <c r="A10" s="46" t="s">
        <v>257</v>
      </c>
      <c r="B10" s="49">
        <v>32.260006990199997</v>
      </c>
      <c r="C10" s="49">
        <v>-110.6531100648</v>
      </c>
      <c r="D10" s="51">
        <v>3569308.892</v>
      </c>
      <c r="E10" s="51">
        <v>532672.89399999997</v>
      </c>
      <c r="F10" s="22" t="s">
        <v>41</v>
      </c>
      <c r="G10" s="1" t="s">
        <v>26</v>
      </c>
      <c r="H10" s="21">
        <v>38062</v>
      </c>
      <c r="I10" s="32" t="s">
        <v>249</v>
      </c>
      <c r="J10" s="5" t="s">
        <v>257</v>
      </c>
      <c r="K10" s="1">
        <v>83</v>
      </c>
      <c r="L10" s="1">
        <v>4</v>
      </c>
      <c r="M10" s="1" t="s">
        <v>13</v>
      </c>
    </row>
    <row r="11" spans="1:13" x14ac:dyDescent="0.25">
      <c r="A11" s="46" t="s">
        <v>258</v>
      </c>
      <c r="B11" s="49">
        <v>32.256828188699998</v>
      </c>
      <c r="C11" s="49">
        <v>-110.6552135618</v>
      </c>
      <c r="D11" s="51">
        <v>3568955.89</v>
      </c>
      <c r="E11" s="51">
        <v>532475.90099999995</v>
      </c>
      <c r="F11" s="22" t="s">
        <v>41</v>
      </c>
      <c r="G11" s="1" t="s">
        <v>26</v>
      </c>
      <c r="H11" s="21">
        <v>38062</v>
      </c>
      <c r="I11" s="32" t="s">
        <v>249</v>
      </c>
      <c r="J11" s="5" t="s">
        <v>258</v>
      </c>
      <c r="K11" s="1">
        <v>69</v>
      </c>
      <c r="L11" s="1">
        <v>5</v>
      </c>
      <c r="M11" s="1" t="s">
        <v>13</v>
      </c>
    </row>
    <row r="12" spans="1:13" x14ac:dyDescent="0.25">
      <c r="A12" s="46" t="s">
        <v>259</v>
      </c>
      <c r="B12" s="49">
        <v>32.256734945799998</v>
      </c>
      <c r="C12" s="49">
        <v>-110.6541097859</v>
      </c>
      <c r="D12" s="51">
        <v>3568945.889</v>
      </c>
      <c r="E12" s="51">
        <v>532579.90099999995</v>
      </c>
      <c r="F12" s="22" t="s">
        <v>41</v>
      </c>
      <c r="G12" s="1" t="s">
        <v>26</v>
      </c>
      <c r="H12" s="21">
        <v>38062</v>
      </c>
      <c r="I12" s="32" t="s">
        <v>249</v>
      </c>
      <c r="J12" s="5" t="s">
        <v>259</v>
      </c>
      <c r="K12" s="1">
        <v>69</v>
      </c>
      <c r="L12" s="1">
        <v>13</v>
      </c>
      <c r="M12" s="1" t="s">
        <v>13</v>
      </c>
    </row>
    <row r="13" spans="1:13" x14ac:dyDescent="0.25">
      <c r="A13" s="46" t="s">
        <v>260</v>
      </c>
      <c r="B13" s="49">
        <v>32.2569946092</v>
      </c>
      <c r="C13" s="49">
        <v>-110.6533974923</v>
      </c>
      <c r="D13" s="51">
        <v>3568974.8879999998</v>
      </c>
      <c r="E13" s="51">
        <v>532646.9</v>
      </c>
      <c r="F13" s="22" t="s">
        <v>41</v>
      </c>
      <c r="G13" s="1" t="s">
        <v>26</v>
      </c>
      <c r="H13" s="21">
        <v>38062</v>
      </c>
      <c r="I13" s="32" t="s">
        <v>249</v>
      </c>
      <c r="J13" s="5" t="s">
        <v>260</v>
      </c>
      <c r="K13" s="1">
        <v>70</v>
      </c>
      <c r="L13" s="1">
        <v>10</v>
      </c>
      <c r="M13" s="1" t="s">
        <v>13</v>
      </c>
    </row>
    <row r="14" spans="1:13" x14ac:dyDescent="0.25">
      <c r="A14" s="46" t="s">
        <v>261</v>
      </c>
      <c r="B14" s="49">
        <v>32.2570485914</v>
      </c>
      <c r="C14" s="49">
        <v>-110.6533442051</v>
      </c>
      <c r="D14" s="51">
        <v>3568980.8879999998</v>
      </c>
      <c r="E14" s="51">
        <v>532651.9</v>
      </c>
      <c r="F14" s="22" t="s">
        <v>41</v>
      </c>
      <c r="G14" s="1" t="s">
        <v>26</v>
      </c>
      <c r="H14" s="21">
        <v>38062</v>
      </c>
      <c r="I14" s="32" t="s">
        <v>249</v>
      </c>
      <c r="J14" s="5" t="s">
        <v>261</v>
      </c>
      <c r="K14" s="1">
        <v>75</v>
      </c>
      <c r="L14" s="1">
        <v>15</v>
      </c>
      <c r="M14" s="1" t="s">
        <v>13</v>
      </c>
    </row>
    <row r="15" spans="1:13" x14ac:dyDescent="0.25">
      <c r="A15" s="46" t="s">
        <v>262</v>
      </c>
      <c r="B15" s="49">
        <v>32.254456404899997</v>
      </c>
      <c r="C15" s="49">
        <v>-110.658842647</v>
      </c>
      <c r="D15" s="51">
        <v>3568691.8909999998</v>
      </c>
      <c r="E15" s="51">
        <v>532134.90599999996</v>
      </c>
      <c r="F15" s="22" t="s">
        <v>41</v>
      </c>
      <c r="G15" s="1" t="s">
        <v>26</v>
      </c>
      <c r="H15" s="21">
        <v>38062</v>
      </c>
      <c r="I15" s="32" t="s">
        <v>249</v>
      </c>
      <c r="J15" s="5" t="s">
        <v>262</v>
      </c>
      <c r="K15" s="1">
        <v>75</v>
      </c>
      <c r="L15" s="1">
        <v>14</v>
      </c>
      <c r="M15" s="1" t="s">
        <v>13</v>
      </c>
    </row>
    <row r="16" spans="1:13" x14ac:dyDescent="0.25">
      <c r="A16" s="46" t="s">
        <v>263</v>
      </c>
      <c r="B16" s="49">
        <v>32.254142323099998</v>
      </c>
      <c r="C16" s="49">
        <v>-110.65945956020001</v>
      </c>
      <c r="D16" s="51">
        <v>3568656.8909999998</v>
      </c>
      <c r="E16" s="51">
        <v>532076.90700000001</v>
      </c>
      <c r="F16" s="22" t="s">
        <v>41</v>
      </c>
      <c r="G16" s="1" t="s">
        <v>26</v>
      </c>
      <c r="H16" s="21">
        <v>38062</v>
      </c>
      <c r="I16" s="32" t="s">
        <v>249</v>
      </c>
      <c r="J16" s="5" t="s">
        <v>263</v>
      </c>
      <c r="K16" s="1">
        <v>61</v>
      </c>
      <c r="L16" s="1">
        <v>2</v>
      </c>
      <c r="M16" s="1" t="s">
        <v>13</v>
      </c>
    </row>
    <row r="17" spans="1:13" x14ac:dyDescent="0.25">
      <c r="A17" s="46" t="s">
        <v>264</v>
      </c>
      <c r="B17" s="49">
        <v>32.255306513599997</v>
      </c>
      <c r="C17" s="49">
        <v>-110.6596144849</v>
      </c>
      <c r="D17" s="51">
        <v>3568785.8930000002</v>
      </c>
      <c r="E17" s="51">
        <v>532061.90399999998</v>
      </c>
      <c r="F17" s="22" t="s">
        <v>41</v>
      </c>
      <c r="G17" s="1" t="s">
        <v>26</v>
      </c>
      <c r="H17" s="21">
        <v>38062</v>
      </c>
      <c r="I17" s="32" t="s">
        <v>249</v>
      </c>
      <c r="J17" s="5" t="s">
        <v>264</v>
      </c>
      <c r="K17" s="1">
        <v>247</v>
      </c>
      <c r="L17" s="1">
        <v>10</v>
      </c>
      <c r="M17" s="1" t="s">
        <v>13</v>
      </c>
    </row>
  </sheetData>
  <dataValidations count="2">
    <dataValidation allowBlank="1" sqref="M2:M17" xr:uid="{3C72FCFC-9513-4CEB-BA01-206C57FC69EC}"/>
    <dataValidation type="custom" operator="greaterThan" showInputMessage="1" sqref="G2:G17" xr:uid="{966FF049-5735-4262-ABFF-D6C863B62038}">
      <formula1>IF(COUNT(F2)=1,IF(LEN(G2)&gt;0,1,2)=1,1)=1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14DD5-6AA7-4915-8B6C-DB43025EC45E}">
  <sheetPr codeName="Sheet11">
    <tabColor theme="3" tint="0.39997558519241921"/>
  </sheetPr>
  <dimension ref="A1:R50"/>
  <sheetViews>
    <sheetView topLeftCell="E1" workbookViewId="0">
      <selection activeCell="J41" sqref="J41:J49"/>
    </sheetView>
  </sheetViews>
  <sheetFormatPr defaultColWidth="9.140625" defaultRowHeight="15" x14ac:dyDescent="0.25"/>
  <cols>
    <col min="1" max="1" width="13.5703125" style="1" customWidth="1"/>
    <col min="2" max="2" width="13.140625" style="1" customWidth="1"/>
    <col min="3" max="3" width="14.140625" style="1" customWidth="1"/>
    <col min="4" max="4" width="10.140625" style="1" customWidth="1"/>
    <col min="5" max="5" width="10.5703125" style="1" bestFit="1" customWidth="1"/>
    <col min="6" max="6" width="9.5703125" style="1" bestFit="1" customWidth="1"/>
    <col min="7" max="7" width="10.7109375" style="1" bestFit="1" customWidth="1"/>
    <col min="8" max="8" width="12.140625" style="1" customWidth="1"/>
    <col min="9" max="9" width="25.140625" style="13" customWidth="1"/>
    <col min="10" max="13" width="14" style="1" customWidth="1"/>
    <col min="14" max="14" width="17.5703125" style="1" customWidth="1"/>
    <col min="15" max="15" width="20.42578125" style="1" customWidth="1"/>
    <col min="16" max="16384" width="9.140625" style="1"/>
  </cols>
  <sheetData>
    <row r="1" spans="1:18" customFormat="1" ht="15.75" thickBot="1" x14ac:dyDescent="0.3">
      <c r="A1" s="2" t="s">
        <v>5</v>
      </c>
      <c r="B1" s="2" t="s">
        <v>10</v>
      </c>
      <c r="C1" s="2" t="s">
        <v>11</v>
      </c>
      <c r="D1" s="2" t="s">
        <v>2</v>
      </c>
      <c r="E1" s="2" t="s">
        <v>3</v>
      </c>
      <c r="F1" s="2" t="s">
        <v>12</v>
      </c>
      <c r="G1" s="2" t="s">
        <v>1</v>
      </c>
      <c r="H1" s="2" t="s">
        <v>0</v>
      </c>
      <c r="I1" s="2" t="s">
        <v>120</v>
      </c>
      <c r="J1" s="23" t="s">
        <v>265</v>
      </c>
      <c r="K1" s="23" t="s">
        <v>266</v>
      </c>
      <c r="L1" s="23" t="s">
        <v>1020</v>
      </c>
      <c r="M1" s="23" t="s">
        <v>267</v>
      </c>
      <c r="N1" s="23" t="s">
        <v>8</v>
      </c>
      <c r="O1" s="23" t="s">
        <v>268</v>
      </c>
      <c r="P1" s="23" t="s">
        <v>269</v>
      </c>
      <c r="Q1" s="177" t="s">
        <v>1018</v>
      </c>
      <c r="R1" s="177" t="s">
        <v>1019</v>
      </c>
    </row>
    <row r="2" spans="1:18" s="26" customFormat="1" ht="15.75" thickTop="1" x14ac:dyDescent="0.25">
      <c r="A2" s="1" t="s">
        <v>237</v>
      </c>
      <c r="B2" s="1">
        <v>32.370676046500002</v>
      </c>
      <c r="C2" s="1">
        <v>-110.71169773930001</v>
      </c>
      <c r="D2" s="11">
        <v>3581560.074</v>
      </c>
      <c r="E2" s="11">
        <v>527121.61300000001</v>
      </c>
      <c r="F2" s="8" t="s">
        <v>41</v>
      </c>
      <c r="G2" s="1" t="s">
        <v>26</v>
      </c>
      <c r="H2" s="28">
        <v>38471</v>
      </c>
      <c r="I2" s="13" t="s">
        <v>121</v>
      </c>
      <c r="J2" s="1" t="s">
        <v>237</v>
      </c>
      <c r="K2" s="1">
        <v>40</v>
      </c>
      <c r="L2" s="1">
        <f>K2 + 180</f>
        <v>220</v>
      </c>
      <c r="M2" s="1">
        <v>7</v>
      </c>
      <c r="N2" s="1" t="s">
        <v>13</v>
      </c>
      <c r="O2" s="1"/>
      <c r="P2" s="1"/>
      <c r="R2" s="89">
        <f>D2+E2</f>
        <v>4108681.6869999999</v>
      </c>
    </row>
    <row r="3" spans="1:18" s="26" customFormat="1" x14ac:dyDescent="0.25">
      <c r="A3" s="1" t="s">
        <v>238</v>
      </c>
      <c r="B3" s="1">
        <v>32.3707219307</v>
      </c>
      <c r="C3" s="1">
        <v>-110.7120377584</v>
      </c>
      <c r="D3" s="11">
        <v>3581565.074</v>
      </c>
      <c r="E3" s="11">
        <v>527089.61199999996</v>
      </c>
      <c r="F3" s="8" t="s">
        <v>41</v>
      </c>
      <c r="G3" s="1" t="s">
        <v>26</v>
      </c>
      <c r="H3" s="28">
        <v>38471</v>
      </c>
      <c r="I3" s="13" t="s">
        <v>121</v>
      </c>
      <c r="J3" s="1" t="s">
        <v>238</v>
      </c>
      <c r="K3" s="1">
        <v>40</v>
      </c>
      <c r="L3" s="1">
        <f t="shared" ref="L3:L49" si="0">K3 + 180</f>
        <v>220</v>
      </c>
      <c r="M3" s="1">
        <v>5</v>
      </c>
      <c r="N3" s="1" t="s">
        <v>13</v>
      </c>
      <c r="O3" s="1"/>
      <c r="P3" s="1"/>
      <c r="R3" s="89">
        <f t="shared" ref="R3:R49" si="1">D3+E3</f>
        <v>4108654.6859999998</v>
      </c>
    </row>
    <row r="4" spans="1:18" s="26" customFormat="1" x14ac:dyDescent="0.25">
      <c r="A4" s="1" t="s">
        <v>239</v>
      </c>
      <c r="B4" s="1">
        <v>32.369669639500003</v>
      </c>
      <c r="C4" s="1">
        <v>-110.7134442208</v>
      </c>
      <c r="D4" s="11">
        <v>3581448.0729999999</v>
      </c>
      <c r="E4" s="11">
        <v>526957.61399999994</v>
      </c>
      <c r="F4" s="8" t="s">
        <v>41</v>
      </c>
      <c r="G4" s="1" t="s">
        <v>26</v>
      </c>
      <c r="H4" s="28">
        <v>38471</v>
      </c>
      <c r="I4" s="13" t="s">
        <v>121</v>
      </c>
      <c r="J4" s="1" t="s">
        <v>239</v>
      </c>
      <c r="K4" s="1">
        <v>43</v>
      </c>
      <c r="L4" s="1">
        <f t="shared" si="0"/>
        <v>223</v>
      </c>
      <c r="M4" s="1">
        <v>2</v>
      </c>
      <c r="N4" s="1" t="s">
        <v>13</v>
      </c>
      <c r="O4" s="1"/>
      <c r="P4" s="1"/>
      <c r="R4" s="89">
        <f t="shared" si="1"/>
        <v>4108405.6869999999</v>
      </c>
    </row>
    <row r="5" spans="1:18" s="36" customFormat="1" x14ac:dyDescent="0.25">
      <c r="A5" s="1" t="s">
        <v>240</v>
      </c>
      <c r="B5" s="1">
        <v>32.369733513200003</v>
      </c>
      <c r="C5" s="1">
        <v>-110.7137629209</v>
      </c>
      <c r="D5" s="11">
        <v>3581455.0729999999</v>
      </c>
      <c r="E5" s="11">
        <v>526927.61300000001</v>
      </c>
      <c r="F5" s="8" t="s">
        <v>41</v>
      </c>
      <c r="G5" s="1" t="s">
        <v>26</v>
      </c>
      <c r="H5" s="28">
        <v>38471</v>
      </c>
      <c r="I5" s="13" t="s">
        <v>121</v>
      </c>
      <c r="J5" s="1" t="s">
        <v>240</v>
      </c>
      <c r="K5" s="1">
        <v>44</v>
      </c>
      <c r="L5" s="1">
        <f t="shared" si="0"/>
        <v>224</v>
      </c>
      <c r="M5" s="1">
        <v>8</v>
      </c>
      <c r="N5" s="1" t="s">
        <v>13</v>
      </c>
      <c r="O5" s="1"/>
      <c r="P5" s="1"/>
      <c r="R5" s="89">
        <f t="shared" si="1"/>
        <v>4108382.6859999998</v>
      </c>
    </row>
    <row r="6" spans="1:18" customFormat="1" x14ac:dyDescent="0.25">
      <c r="A6" s="1" t="s">
        <v>241</v>
      </c>
      <c r="B6" s="1">
        <v>32.369347213899999</v>
      </c>
      <c r="C6" s="1">
        <v>-110.7144763331</v>
      </c>
      <c r="D6" s="11">
        <v>3581412.0720000002</v>
      </c>
      <c r="E6" s="11">
        <v>526860.61300000001</v>
      </c>
      <c r="F6" s="8" t="s">
        <v>41</v>
      </c>
      <c r="G6" s="1" t="s">
        <v>26</v>
      </c>
      <c r="H6" s="28">
        <v>38471</v>
      </c>
      <c r="I6" s="13" t="s">
        <v>121</v>
      </c>
      <c r="J6" s="1" t="s">
        <v>241</v>
      </c>
      <c r="K6" s="1">
        <v>43</v>
      </c>
      <c r="L6" s="1">
        <f t="shared" si="0"/>
        <v>223</v>
      </c>
      <c r="M6" s="1">
        <v>1</v>
      </c>
      <c r="N6" s="1" t="s">
        <v>13</v>
      </c>
      <c r="O6" s="1"/>
      <c r="P6" s="1"/>
      <c r="Q6" s="1"/>
      <c r="R6" s="89">
        <f t="shared" si="1"/>
        <v>4108272.6850000001</v>
      </c>
    </row>
    <row r="7" spans="1:18" s="36" customFormat="1" x14ac:dyDescent="0.25">
      <c r="A7" s="1" t="s">
        <v>242</v>
      </c>
      <c r="B7" s="1">
        <v>32.368642686500003</v>
      </c>
      <c r="C7" s="1">
        <v>-110.7140958514</v>
      </c>
      <c r="D7" s="11">
        <v>3581334.071</v>
      </c>
      <c r="E7" s="11">
        <v>526896.61600000004</v>
      </c>
      <c r="F7" s="8" t="s">
        <v>41</v>
      </c>
      <c r="G7" s="1" t="s">
        <v>26</v>
      </c>
      <c r="H7" s="28">
        <v>38471</v>
      </c>
      <c r="I7" s="13" t="s">
        <v>121</v>
      </c>
      <c r="J7" s="1" t="s">
        <v>242</v>
      </c>
      <c r="K7" s="1">
        <v>38</v>
      </c>
      <c r="L7" s="1">
        <f t="shared" si="0"/>
        <v>218</v>
      </c>
      <c r="M7" s="1">
        <v>2</v>
      </c>
      <c r="N7" s="1" t="s">
        <v>13</v>
      </c>
      <c r="O7" s="1"/>
      <c r="P7" s="1"/>
      <c r="Q7" s="136"/>
      <c r="R7" s="89">
        <f t="shared" si="1"/>
        <v>4108230.6869999999</v>
      </c>
    </row>
    <row r="8" spans="1:18" customFormat="1" x14ac:dyDescent="0.25">
      <c r="A8" s="1" t="s">
        <v>243</v>
      </c>
      <c r="B8" s="1">
        <v>32.368158424800001</v>
      </c>
      <c r="C8" s="1">
        <v>-110.7153729378</v>
      </c>
      <c r="D8" s="11">
        <v>3581280.071</v>
      </c>
      <c r="E8" s="11">
        <v>526776.61499999999</v>
      </c>
      <c r="F8" s="8" t="s">
        <v>41</v>
      </c>
      <c r="G8" s="1" t="s">
        <v>26</v>
      </c>
      <c r="H8" s="28">
        <v>38471</v>
      </c>
      <c r="I8" s="13" t="s">
        <v>121</v>
      </c>
      <c r="J8" s="1" t="s">
        <v>243</v>
      </c>
      <c r="K8" s="1">
        <v>43</v>
      </c>
      <c r="L8" s="1">
        <f t="shared" si="0"/>
        <v>223</v>
      </c>
      <c r="M8" s="1">
        <v>2</v>
      </c>
      <c r="N8" s="1" t="s">
        <v>13</v>
      </c>
      <c r="O8" s="1"/>
      <c r="P8" s="1"/>
      <c r="Q8" s="1"/>
      <c r="R8" s="89">
        <f t="shared" si="1"/>
        <v>4108056.6859999998</v>
      </c>
    </row>
    <row r="9" spans="1:18" customFormat="1" x14ac:dyDescent="0.25">
      <c r="A9" s="1" t="s">
        <v>244</v>
      </c>
      <c r="B9" s="1">
        <v>32.368420713799999</v>
      </c>
      <c r="C9" s="1">
        <v>-110.7156697593</v>
      </c>
      <c r="D9" s="11">
        <v>3581309.071</v>
      </c>
      <c r="E9" s="11">
        <v>526748.61399999994</v>
      </c>
      <c r="F9" s="8" t="s">
        <v>41</v>
      </c>
      <c r="G9" s="1" t="s">
        <v>26</v>
      </c>
      <c r="H9" s="28">
        <v>38471</v>
      </c>
      <c r="I9" s="13" t="s">
        <v>121</v>
      </c>
      <c r="J9" s="1" t="s">
        <v>244</v>
      </c>
      <c r="K9" s="1">
        <v>44</v>
      </c>
      <c r="L9" s="1">
        <f t="shared" si="0"/>
        <v>224</v>
      </c>
      <c r="M9" s="1">
        <v>2</v>
      </c>
      <c r="N9" s="1" t="s">
        <v>13</v>
      </c>
      <c r="O9" s="1"/>
      <c r="P9" s="1"/>
      <c r="Q9" s="1"/>
      <c r="R9" s="89">
        <f t="shared" si="1"/>
        <v>4108057.6850000001</v>
      </c>
    </row>
    <row r="10" spans="1:18" x14ac:dyDescent="0.25">
      <c r="A10" s="1" t="s">
        <v>245</v>
      </c>
      <c r="B10" s="1">
        <v>32.368610520200001</v>
      </c>
      <c r="C10" s="1">
        <v>-110.71582861890001</v>
      </c>
      <c r="D10" s="11">
        <v>3581330.0720000002</v>
      </c>
      <c r="E10" s="11">
        <v>526733.61300000001</v>
      </c>
      <c r="F10" s="8" t="s">
        <v>41</v>
      </c>
      <c r="G10" s="1" t="s">
        <v>26</v>
      </c>
      <c r="H10" s="28">
        <v>38471</v>
      </c>
      <c r="I10" s="13" t="s">
        <v>121</v>
      </c>
      <c r="J10" s="1" t="s">
        <v>245</v>
      </c>
      <c r="K10" s="1">
        <v>44</v>
      </c>
      <c r="L10" s="1">
        <f t="shared" si="0"/>
        <v>224</v>
      </c>
      <c r="M10" s="1">
        <v>4</v>
      </c>
      <c r="N10" s="1" t="s">
        <v>13</v>
      </c>
      <c r="R10" s="89">
        <f t="shared" si="1"/>
        <v>4108063.6850000001</v>
      </c>
    </row>
    <row r="11" spans="1:18" x14ac:dyDescent="0.25">
      <c r="A11" s="1" t="s">
        <v>246</v>
      </c>
      <c r="B11" s="1">
        <v>32.372755177899997</v>
      </c>
      <c r="C11" s="1">
        <v>-110.7096076535</v>
      </c>
      <c r="D11" s="11">
        <v>3581791.0759999999</v>
      </c>
      <c r="E11" s="11">
        <v>527317.61</v>
      </c>
      <c r="F11" s="8" t="s">
        <v>41</v>
      </c>
      <c r="G11" s="1" t="s">
        <v>26</v>
      </c>
      <c r="H11" s="28">
        <v>38471</v>
      </c>
      <c r="I11" s="13" t="s">
        <v>121</v>
      </c>
      <c r="J11" s="1" t="s">
        <v>246</v>
      </c>
      <c r="K11" s="1">
        <v>45</v>
      </c>
      <c r="L11" s="1">
        <f t="shared" si="0"/>
        <v>225</v>
      </c>
      <c r="M11" s="1">
        <v>3</v>
      </c>
      <c r="N11" s="1" t="s">
        <v>13</v>
      </c>
      <c r="R11" s="89">
        <f t="shared" si="1"/>
        <v>4109108.6859999998</v>
      </c>
    </row>
    <row r="12" spans="1:18" x14ac:dyDescent="0.25">
      <c r="A12" s="1" t="s">
        <v>247</v>
      </c>
      <c r="B12" s="1">
        <v>32.373295768299997</v>
      </c>
      <c r="C12" s="1">
        <v>-110.7093082894</v>
      </c>
      <c r="D12" s="11">
        <v>3581851.077</v>
      </c>
      <c r="E12" s="11">
        <v>527345.60900000005</v>
      </c>
      <c r="F12" s="8" t="s">
        <v>41</v>
      </c>
      <c r="G12" s="1" t="s">
        <v>26</v>
      </c>
      <c r="H12" s="28">
        <v>38471</v>
      </c>
      <c r="I12" s="13" t="s">
        <v>121</v>
      </c>
      <c r="J12" s="1" t="s">
        <v>247</v>
      </c>
      <c r="K12" s="1">
        <v>42</v>
      </c>
      <c r="L12" s="1">
        <f t="shared" si="0"/>
        <v>222</v>
      </c>
      <c r="M12" s="1">
        <v>6</v>
      </c>
      <c r="N12" s="1" t="s">
        <v>13</v>
      </c>
      <c r="R12" s="89">
        <f t="shared" si="1"/>
        <v>4109196.6860000002</v>
      </c>
    </row>
    <row r="13" spans="1:18" s="136" customFormat="1" x14ac:dyDescent="0.25">
      <c r="A13" s="20" t="s">
        <v>247</v>
      </c>
      <c r="B13" s="20">
        <v>32.373295768299997</v>
      </c>
      <c r="C13" s="20">
        <v>-110.7093082894</v>
      </c>
      <c r="D13" s="132">
        <v>3581851.077</v>
      </c>
      <c r="E13" s="132">
        <v>527345.60900000005</v>
      </c>
      <c r="F13" s="89" t="s">
        <v>41</v>
      </c>
      <c r="G13" s="20" t="s">
        <v>26</v>
      </c>
      <c r="H13" s="133">
        <v>38471</v>
      </c>
      <c r="I13" s="134" t="s">
        <v>121</v>
      </c>
      <c r="J13" s="20" t="s">
        <v>247</v>
      </c>
      <c r="K13" s="20">
        <v>16</v>
      </c>
      <c r="L13" s="1">
        <f t="shared" si="0"/>
        <v>196</v>
      </c>
      <c r="M13" s="20">
        <v>10</v>
      </c>
      <c r="N13" s="20" t="s">
        <v>42</v>
      </c>
      <c r="O13" s="20"/>
      <c r="P13" s="20"/>
      <c r="R13" s="89">
        <f t="shared" si="1"/>
        <v>4109196.6860000002</v>
      </c>
    </row>
    <row r="14" spans="1:18" x14ac:dyDescent="0.25">
      <c r="A14" t="s">
        <v>88</v>
      </c>
      <c r="B14">
        <v>32.382390000000001</v>
      </c>
      <c r="C14">
        <v>-110.718681</v>
      </c>
      <c r="D14" s="8">
        <v>3582856.8016400002</v>
      </c>
      <c r="E14" s="8">
        <v>526461.28503200004</v>
      </c>
      <c r="F14" s="8" t="s">
        <v>41</v>
      </c>
      <c r="G14" s="1" t="s">
        <v>26</v>
      </c>
      <c r="H14" s="12">
        <v>38899</v>
      </c>
      <c r="I14" s="4" t="s">
        <v>89</v>
      </c>
      <c r="J14" t="s">
        <v>88</v>
      </c>
      <c r="K14" s="1">
        <v>230</v>
      </c>
      <c r="L14" s="1">
        <f>K14</f>
        <v>230</v>
      </c>
      <c r="M14" s="1">
        <v>8</v>
      </c>
      <c r="N14" s="1" t="s">
        <v>13</v>
      </c>
      <c r="O14" s="1" t="s">
        <v>43</v>
      </c>
      <c r="P14"/>
      <c r="R14" s="89">
        <f t="shared" si="1"/>
        <v>4109318.0866720001</v>
      </c>
    </row>
    <row r="15" spans="1:18" x14ac:dyDescent="0.25">
      <c r="A15" t="s">
        <v>90</v>
      </c>
      <c r="B15">
        <v>32.381880000000002</v>
      </c>
      <c r="C15">
        <v>-110.718858</v>
      </c>
      <c r="D15" s="8">
        <v>3582800.2666239999</v>
      </c>
      <c r="E15" s="8">
        <v>526444.78174300003</v>
      </c>
      <c r="F15" s="8" t="s">
        <v>41</v>
      </c>
      <c r="G15" s="1" t="s">
        <v>26</v>
      </c>
      <c r="H15" s="12">
        <v>38899</v>
      </c>
      <c r="I15" s="4" t="s">
        <v>89</v>
      </c>
      <c r="J15" t="s">
        <v>90</v>
      </c>
      <c r="K15" s="1">
        <v>44</v>
      </c>
      <c r="L15" s="1">
        <f t="shared" si="0"/>
        <v>224</v>
      </c>
      <c r="M15" s="1">
        <v>4</v>
      </c>
      <c r="N15" s="1" t="s">
        <v>13</v>
      </c>
      <c r="O15" s="1" t="s">
        <v>43</v>
      </c>
      <c r="P15"/>
      <c r="R15" s="89">
        <f t="shared" si="1"/>
        <v>4109245.0483670002</v>
      </c>
    </row>
    <row r="16" spans="1:18" x14ac:dyDescent="0.25">
      <c r="A16" t="s">
        <v>91</v>
      </c>
      <c r="B16">
        <v>32.381633999999998</v>
      </c>
      <c r="C16">
        <v>-110.719126</v>
      </c>
      <c r="D16" s="8">
        <v>3582772.8470760002</v>
      </c>
      <c r="E16" s="8">
        <v>526419.62418100005</v>
      </c>
      <c r="F16" s="8" t="s">
        <v>41</v>
      </c>
      <c r="G16" s="1" t="s">
        <v>26</v>
      </c>
      <c r="H16" s="12">
        <v>38899</v>
      </c>
      <c r="I16" s="4" t="s">
        <v>89</v>
      </c>
      <c r="J16" t="s">
        <v>91</v>
      </c>
      <c r="K16" s="1">
        <v>49</v>
      </c>
      <c r="L16" s="1">
        <f t="shared" si="0"/>
        <v>229</v>
      </c>
      <c r="M16" s="1">
        <v>18</v>
      </c>
      <c r="N16" s="1" t="s">
        <v>13</v>
      </c>
      <c r="O16" s="1" t="s">
        <v>43</v>
      </c>
      <c r="P16"/>
      <c r="R16" s="89">
        <f t="shared" si="1"/>
        <v>4109192.4712570002</v>
      </c>
    </row>
    <row r="17" spans="1:18" x14ac:dyDescent="0.25">
      <c r="A17" t="s">
        <v>92</v>
      </c>
      <c r="B17">
        <v>32.38129</v>
      </c>
      <c r="C17">
        <v>-110.719534</v>
      </c>
      <c r="D17" s="8">
        <v>3582734.6895400002</v>
      </c>
      <c r="E17" s="8">
        <v>526381.37467000005</v>
      </c>
      <c r="F17" s="8" t="s">
        <v>41</v>
      </c>
      <c r="G17" s="1" t="s">
        <v>26</v>
      </c>
      <c r="H17" s="12">
        <v>38899</v>
      </c>
      <c r="I17" s="4" t="s">
        <v>89</v>
      </c>
      <c r="J17" t="s">
        <v>92</v>
      </c>
      <c r="K17" s="1">
        <v>223</v>
      </c>
      <c r="L17" s="1">
        <f>K17</f>
        <v>223</v>
      </c>
      <c r="M17" s="1">
        <v>5</v>
      </c>
      <c r="N17" s="1" t="s">
        <v>13</v>
      </c>
      <c r="O17" s="1" t="s">
        <v>43</v>
      </c>
      <c r="P17"/>
      <c r="R17" s="89">
        <f t="shared" si="1"/>
        <v>4109116.0642100004</v>
      </c>
    </row>
    <row r="18" spans="1:18" x14ac:dyDescent="0.25">
      <c r="A18" t="s">
        <v>93</v>
      </c>
      <c r="B18">
        <v>32.381895999999998</v>
      </c>
      <c r="C18">
        <v>-110.720129</v>
      </c>
      <c r="D18" s="8">
        <v>3582801.737745</v>
      </c>
      <c r="E18" s="8">
        <v>526325.18916099996</v>
      </c>
      <c r="F18" s="8" t="s">
        <v>41</v>
      </c>
      <c r="G18" s="1" t="s">
        <v>26</v>
      </c>
      <c r="H18" s="12">
        <v>38899</v>
      </c>
      <c r="I18" s="4" t="s">
        <v>89</v>
      </c>
      <c r="J18" t="s">
        <v>93</v>
      </c>
      <c r="K18" s="1">
        <v>41</v>
      </c>
      <c r="L18" s="1">
        <f t="shared" si="0"/>
        <v>221</v>
      </c>
      <c r="M18" s="1">
        <v>4</v>
      </c>
      <c r="N18" s="1" t="s">
        <v>13</v>
      </c>
      <c r="O18" s="1" t="s">
        <v>43</v>
      </c>
      <c r="P18"/>
      <c r="R18" s="89">
        <f t="shared" si="1"/>
        <v>4109126.9269059999</v>
      </c>
    </row>
    <row r="19" spans="1:18" x14ac:dyDescent="0.25">
      <c r="A19" t="s">
        <v>94</v>
      </c>
      <c r="B19">
        <v>32.398242000000003</v>
      </c>
      <c r="C19">
        <v>-110.68772300000001</v>
      </c>
      <c r="D19" s="8">
        <v>3584622.059256</v>
      </c>
      <c r="E19" s="8">
        <v>529368.12374499999</v>
      </c>
      <c r="F19" s="8" t="s">
        <v>41</v>
      </c>
      <c r="G19" s="1" t="s">
        <v>26</v>
      </c>
      <c r="H19" s="12">
        <v>39320</v>
      </c>
      <c r="I19" s="4" t="s">
        <v>95</v>
      </c>
      <c r="J19" t="s">
        <v>94</v>
      </c>
      <c r="K19" s="1">
        <v>33</v>
      </c>
      <c r="L19" s="1">
        <f t="shared" si="0"/>
        <v>213</v>
      </c>
      <c r="M19" s="1">
        <v>3</v>
      </c>
      <c r="N19" s="1" t="s">
        <v>13</v>
      </c>
      <c r="O19" s="1" t="s">
        <v>43</v>
      </c>
      <c r="R19" s="89">
        <f t="shared" si="1"/>
        <v>4113990.183001</v>
      </c>
    </row>
    <row r="20" spans="1:18" x14ac:dyDescent="0.25">
      <c r="A20" t="s">
        <v>96</v>
      </c>
      <c r="B20">
        <v>32.397834000000003</v>
      </c>
      <c r="C20">
        <v>-110.68726100000001</v>
      </c>
      <c r="D20" s="8">
        <v>3584576.9924460002</v>
      </c>
      <c r="E20" s="8">
        <v>529411.64282299997</v>
      </c>
      <c r="F20" s="8" t="s">
        <v>41</v>
      </c>
      <c r="G20" s="1" t="s">
        <v>26</v>
      </c>
      <c r="H20" s="12">
        <v>39320</v>
      </c>
      <c r="I20" s="4" t="s">
        <v>95</v>
      </c>
      <c r="J20" t="s">
        <v>96</v>
      </c>
      <c r="K20" s="1">
        <v>24</v>
      </c>
      <c r="L20" s="1">
        <f t="shared" si="0"/>
        <v>204</v>
      </c>
      <c r="M20" s="1">
        <v>1</v>
      </c>
      <c r="N20" s="1" t="s">
        <v>13</v>
      </c>
      <c r="O20" s="1" t="s">
        <v>43</v>
      </c>
      <c r="R20" s="89">
        <f t="shared" si="1"/>
        <v>4113988.6352690002</v>
      </c>
    </row>
    <row r="21" spans="1:18" x14ac:dyDescent="0.25">
      <c r="A21" t="s">
        <v>97</v>
      </c>
      <c r="B21">
        <v>32.397297999999999</v>
      </c>
      <c r="C21">
        <v>-110.686988</v>
      </c>
      <c r="D21" s="8">
        <v>3584517.6032770001</v>
      </c>
      <c r="E21" s="8">
        <v>529437.54688000004</v>
      </c>
      <c r="F21" s="8" t="s">
        <v>41</v>
      </c>
      <c r="G21" s="1" t="s">
        <v>26</v>
      </c>
      <c r="H21" s="12">
        <v>39320</v>
      </c>
      <c r="I21" s="4" t="s">
        <v>95</v>
      </c>
      <c r="J21" t="s">
        <v>97</v>
      </c>
      <c r="K21" s="1">
        <v>192</v>
      </c>
      <c r="L21" s="1">
        <f>K21</f>
        <v>192</v>
      </c>
      <c r="M21" s="1">
        <v>12</v>
      </c>
      <c r="N21" s="1" t="s">
        <v>13</v>
      </c>
      <c r="O21" s="1" t="s">
        <v>43</v>
      </c>
      <c r="R21" s="89">
        <f t="shared" si="1"/>
        <v>4113955.1501569999</v>
      </c>
    </row>
    <row r="22" spans="1:18" x14ac:dyDescent="0.25">
      <c r="A22" t="s">
        <v>98</v>
      </c>
      <c r="B22">
        <v>32.397227999999998</v>
      </c>
      <c r="C22">
        <v>-110.686607</v>
      </c>
      <c r="D22" s="8">
        <v>3584509.9774989998</v>
      </c>
      <c r="E22" s="8">
        <v>529473.38898199995</v>
      </c>
      <c r="F22" s="8" t="s">
        <v>41</v>
      </c>
      <c r="G22" s="1" t="s">
        <v>26</v>
      </c>
      <c r="H22" s="12">
        <v>39320</v>
      </c>
      <c r="I22" s="4" t="s">
        <v>95</v>
      </c>
      <c r="J22" t="s">
        <v>98</v>
      </c>
      <c r="K22" s="1">
        <v>24</v>
      </c>
      <c r="L22" s="1">
        <f t="shared" si="0"/>
        <v>204</v>
      </c>
      <c r="M22" s="1">
        <v>6</v>
      </c>
      <c r="N22" s="1" t="s">
        <v>13</v>
      </c>
      <c r="O22" s="1" t="s">
        <v>43</v>
      </c>
      <c r="R22" s="89">
        <f t="shared" si="1"/>
        <v>4113983.3664809996</v>
      </c>
    </row>
    <row r="23" spans="1:18" x14ac:dyDescent="0.25">
      <c r="A23" s="26" t="s">
        <v>99</v>
      </c>
      <c r="B23" s="26">
        <v>32.405574999999999</v>
      </c>
      <c r="C23" s="26">
        <v>-110.698768</v>
      </c>
      <c r="D23" s="89">
        <v>3585431.9614300001</v>
      </c>
      <c r="E23" s="89">
        <v>528327.07137400005</v>
      </c>
      <c r="F23" s="89" t="s">
        <v>41</v>
      </c>
      <c r="G23" s="20" t="s">
        <v>26</v>
      </c>
      <c r="H23" s="113">
        <v>39327</v>
      </c>
      <c r="I23" s="114" t="s">
        <v>100</v>
      </c>
      <c r="J23" s="26" t="s">
        <v>99</v>
      </c>
      <c r="K23" s="20">
        <v>279</v>
      </c>
      <c r="L23" s="1">
        <f>K23</f>
        <v>279</v>
      </c>
      <c r="M23" s="20">
        <v>33</v>
      </c>
      <c r="N23" s="20" t="s">
        <v>42</v>
      </c>
      <c r="O23" s="20"/>
      <c r="P23" s="20"/>
      <c r="R23" s="89">
        <f t="shared" si="1"/>
        <v>4113759.0328040002</v>
      </c>
    </row>
    <row r="24" spans="1:18" x14ac:dyDescent="0.25">
      <c r="A24" s="36" t="s">
        <v>99</v>
      </c>
      <c r="B24" s="36">
        <v>32.405574999999999</v>
      </c>
      <c r="C24" s="36">
        <v>-110.698768</v>
      </c>
      <c r="D24" s="135">
        <v>3585431.9614300001</v>
      </c>
      <c r="E24" s="135">
        <v>528327.07137400005</v>
      </c>
      <c r="F24" s="135" t="s">
        <v>41</v>
      </c>
      <c r="G24" s="136" t="s">
        <v>26</v>
      </c>
      <c r="H24" s="137">
        <v>39327</v>
      </c>
      <c r="I24" s="138" t="s">
        <v>100</v>
      </c>
      <c r="J24" s="36" t="s">
        <v>99</v>
      </c>
      <c r="K24" s="136">
        <v>37</v>
      </c>
      <c r="L24" s="1">
        <f t="shared" si="0"/>
        <v>217</v>
      </c>
      <c r="M24" s="136">
        <v>33</v>
      </c>
      <c r="N24" s="136" t="s">
        <v>13</v>
      </c>
      <c r="O24" s="136" t="s">
        <v>43</v>
      </c>
      <c r="P24" s="136"/>
      <c r="R24" s="89">
        <f t="shared" si="1"/>
        <v>4113759.0328040002</v>
      </c>
    </row>
    <row r="25" spans="1:18" x14ac:dyDescent="0.25">
      <c r="A25" t="s">
        <v>101</v>
      </c>
      <c r="B25">
        <v>32.402920000000002</v>
      </c>
      <c r="C25">
        <v>-110.698049</v>
      </c>
      <c r="D25" s="8">
        <v>3585137.8015740002</v>
      </c>
      <c r="E25" s="8">
        <v>528395.49983500002</v>
      </c>
      <c r="F25" s="8" t="s">
        <v>41</v>
      </c>
      <c r="G25" s="1" t="s">
        <v>26</v>
      </c>
      <c r="H25" s="12">
        <v>39327</v>
      </c>
      <c r="I25" s="4" t="s">
        <v>100</v>
      </c>
      <c r="J25" t="s">
        <v>101</v>
      </c>
      <c r="K25" s="1">
        <v>27</v>
      </c>
      <c r="L25" s="1">
        <f t="shared" si="0"/>
        <v>207</v>
      </c>
      <c r="M25" s="1">
        <v>18</v>
      </c>
      <c r="N25" s="1" t="s">
        <v>13</v>
      </c>
      <c r="O25" s="1" t="s">
        <v>43</v>
      </c>
      <c r="R25" s="89">
        <f t="shared" si="1"/>
        <v>4113533.3014090001</v>
      </c>
    </row>
    <row r="26" spans="1:18" x14ac:dyDescent="0.25">
      <c r="A26" s="26" t="s">
        <v>102</v>
      </c>
      <c r="B26" s="26">
        <v>32.402206</v>
      </c>
      <c r="C26" s="26">
        <v>-110.698763</v>
      </c>
      <c r="D26" s="89">
        <v>3585058.5240389998</v>
      </c>
      <c r="E26" s="89">
        <v>528328.62757300003</v>
      </c>
      <c r="F26" s="89" t="s">
        <v>41</v>
      </c>
      <c r="G26" s="20" t="s">
        <v>26</v>
      </c>
      <c r="H26" s="113">
        <v>39327</v>
      </c>
      <c r="I26" s="114" t="s">
        <v>100</v>
      </c>
      <c r="J26" s="26" t="s">
        <v>102</v>
      </c>
      <c r="K26" s="20">
        <v>312</v>
      </c>
      <c r="L26" s="1">
        <f>K26</f>
        <v>312</v>
      </c>
      <c r="M26" s="20">
        <v>24</v>
      </c>
      <c r="N26" s="20" t="s">
        <v>42</v>
      </c>
      <c r="O26" s="20"/>
      <c r="P26" s="20"/>
      <c r="R26" s="89">
        <f t="shared" si="1"/>
        <v>4113387.1516119996</v>
      </c>
    </row>
    <row r="27" spans="1:18" x14ac:dyDescent="0.25">
      <c r="A27" s="36" t="s">
        <v>102</v>
      </c>
      <c r="B27" s="36">
        <v>32.402206</v>
      </c>
      <c r="C27" s="36">
        <v>-110.698763</v>
      </c>
      <c r="D27" s="135">
        <v>3585058.5240389998</v>
      </c>
      <c r="E27" s="135">
        <v>528328.62757300003</v>
      </c>
      <c r="F27" s="135" t="s">
        <v>41</v>
      </c>
      <c r="G27" s="136" t="s">
        <v>26</v>
      </c>
      <c r="H27" s="137">
        <v>39327</v>
      </c>
      <c r="I27" s="138" t="s">
        <v>100</v>
      </c>
      <c r="J27" s="36" t="s">
        <v>102</v>
      </c>
      <c r="K27" s="136">
        <v>33</v>
      </c>
      <c r="L27" s="1">
        <f t="shared" si="0"/>
        <v>213</v>
      </c>
      <c r="M27" s="136">
        <v>17</v>
      </c>
      <c r="N27" s="136" t="s">
        <v>13</v>
      </c>
      <c r="O27" s="136" t="s">
        <v>43</v>
      </c>
      <c r="P27" s="136"/>
      <c r="R27" s="89">
        <f t="shared" si="1"/>
        <v>4113387.1516119996</v>
      </c>
    </row>
    <row r="28" spans="1:18" x14ac:dyDescent="0.25">
      <c r="A28" t="s">
        <v>103</v>
      </c>
      <c r="B28">
        <v>32.403274000000003</v>
      </c>
      <c r="C28">
        <v>-110.696579</v>
      </c>
      <c r="D28" s="8">
        <v>3585177.439396</v>
      </c>
      <c r="E28" s="8">
        <v>528533.61391099996</v>
      </c>
      <c r="F28" s="8" t="s">
        <v>41</v>
      </c>
      <c r="G28" s="1" t="s">
        <v>26</v>
      </c>
      <c r="H28" s="12">
        <v>39327</v>
      </c>
      <c r="I28" s="4" t="s">
        <v>100</v>
      </c>
      <c r="J28" t="s">
        <v>103</v>
      </c>
      <c r="K28" s="1">
        <v>27</v>
      </c>
      <c r="L28" s="1">
        <f t="shared" si="0"/>
        <v>207</v>
      </c>
      <c r="M28" s="1">
        <v>8</v>
      </c>
      <c r="N28" s="1" t="s">
        <v>13</v>
      </c>
      <c r="O28" s="1" t="s">
        <v>43</v>
      </c>
      <c r="R28" s="89">
        <f t="shared" si="1"/>
        <v>4113711.0533070001</v>
      </c>
    </row>
    <row r="29" spans="1:18" x14ac:dyDescent="0.25">
      <c r="A29" t="s">
        <v>104</v>
      </c>
      <c r="B29">
        <v>32.407435999999997</v>
      </c>
      <c r="C29">
        <v>-110.69744799999999</v>
      </c>
      <c r="D29" s="8">
        <v>3585638.654048</v>
      </c>
      <c r="E29" s="8">
        <v>528450.58341800002</v>
      </c>
      <c r="F29" s="8" t="s">
        <v>41</v>
      </c>
      <c r="G29" s="1" t="s">
        <v>26</v>
      </c>
      <c r="H29" s="12">
        <v>39327</v>
      </c>
      <c r="I29" s="4" t="s">
        <v>100</v>
      </c>
      <c r="J29" t="s">
        <v>104</v>
      </c>
      <c r="K29" s="1">
        <v>30</v>
      </c>
      <c r="L29" s="1">
        <f t="shared" si="0"/>
        <v>210</v>
      </c>
      <c r="M29" s="1">
        <v>17</v>
      </c>
      <c r="N29" s="1" t="s">
        <v>13</v>
      </c>
      <c r="O29" s="1" t="s">
        <v>43</v>
      </c>
      <c r="R29" s="89">
        <f t="shared" si="1"/>
        <v>4114089.237466</v>
      </c>
    </row>
    <row r="30" spans="1:18" x14ac:dyDescent="0.25">
      <c r="A30" t="s">
        <v>105</v>
      </c>
      <c r="B30">
        <v>32.408161</v>
      </c>
      <c r="C30">
        <v>-110.696794</v>
      </c>
      <c r="D30" s="8">
        <v>3585719.1061769999</v>
      </c>
      <c r="E30" s="8">
        <v>528511.89842500002</v>
      </c>
      <c r="F30" s="8" t="s">
        <v>41</v>
      </c>
      <c r="G30" s="1" t="s">
        <v>26</v>
      </c>
      <c r="H30" s="12">
        <v>39327</v>
      </c>
      <c r="I30" s="4" t="s">
        <v>100</v>
      </c>
      <c r="J30" t="s">
        <v>105</v>
      </c>
      <c r="K30" s="1">
        <v>215</v>
      </c>
      <c r="L30" s="1">
        <f>K30</f>
        <v>215</v>
      </c>
      <c r="M30" s="1">
        <v>4</v>
      </c>
      <c r="N30" s="1" t="s">
        <v>13</v>
      </c>
      <c r="O30" s="1" t="s">
        <v>43</v>
      </c>
      <c r="R30" s="89">
        <f t="shared" si="1"/>
        <v>4114231.0046020001</v>
      </c>
    </row>
    <row r="31" spans="1:18" x14ac:dyDescent="0.25">
      <c r="A31" t="s">
        <v>106</v>
      </c>
      <c r="B31">
        <v>32.408836000000001</v>
      </c>
      <c r="C31">
        <v>-110.697507</v>
      </c>
      <c r="D31" s="8">
        <v>3585793.840934</v>
      </c>
      <c r="E31" s="8">
        <v>528444.59521000006</v>
      </c>
      <c r="F31" s="8" t="s">
        <v>41</v>
      </c>
      <c r="G31" s="1" t="s">
        <v>26</v>
      </c>
      <c r="H31" s="12">
        <v>39327</v>
      </c>
      <c r="I31" s="4" t="s">
        <v>100</v>
      </c>
      <c r="J31" t="s">
        <v>106</v>
      </c>
      <c r="K31" s="1">
        <v>29</v>
      </c>
      <c r="L31" s="1">
        <f t="shared" si="0"/>
        <v>209</v>
      </c>
      <c r="M31" s="1">
        <v>2</v>
      </c>
      <c r="N31" s="1" t="s">
        <v>13</v>
      </c>
      <c r="O31" s="1" t="s">
        <v>43</v>
      </c>
      <c r="R31" s="89">
        <f t="shared" si="1"/>
        <v>4114238.4361439999</v>
      </c>
    </row>
    <row r="32" spans="1:18" x14ac:dyDescent="0.25">
      <c r="A32" t="s">
        <v>107</v>
      </c>
      <c r="B32">
        <v>32.408901</v>
      </c>
      <c r="C32">
        <v>-110.69929399999999</v>
      </c>
      <c r="D32" s="8">
        <v>3585800.5035660001</v>
      </c>
      <c r="E32" s="8">
        <v>528276.59682800004</v>
      </c>
      <c r="F32" s="8" t="s">
        <v>41</v>
      </c>
      <c r="G32" s="1" t="s">
        <v>26</v>
      </c>
      <c r="H32" s="12">
        <v>39327</v>
      </c>
      <c r="I32" s="4" t="s">
        <v>100</v>
      </c>
      <c r="J32" t="s">
        <v>107</v>
      </c>
      <c r="K32" s="1">
        <v>37</v>
      </c>
      <c r="L32" s="1">
        <f t="shared" si="0"/>
        <v>217</v>
      </c>
      <c r="M32" s="1">
        <v>8</v>
      </c>
      <c r="N32" s="1" t="s">
        <v>13</v>
      </c>
      <c r="O32" s="1" t="s">
        <v>43</v>
      </c>
      <c r="R32" s="89">
        <f t="shared" si="1"/>
        <v>4114077.1003940003</v>
      </c>
    </row>
    <row r="33" spans="1:18" x14ac:dyDescent="0.25">
      <c r="A33" s="26" t="s">
        <v>270</v>
      </c>
      <c r="B33" s="26">
        <v>32.408970590000003</v>
      </c>
      <c r="C33" s="26">
        <v>-110.7004685</v>
      </c>
      <c r="D33" s="89">
        <v>3585807.9230175498</v>
      </c>
      <c r="E33" s="89">
        <v>528166.10367032001</v>
      </c>
      <c r="F33" s="89" t="s">
        <v>41</v>
      </c>
      <c r="G33" s="20" t="s">
        <v>26</v>
      </c>
      <c r="H33" s="113">
        <v>39677</v>
      </c>
      <c r="I33" s="114" t="s">
        <v>100</v>
      </c>
      <c r="J33" s="26" t="s">
        <v>270</v>
      </c>
      <c r="K33" s="20">
        <v>291</v>
      </c>
      <c r="L33" s="1">
        <f>K33</f>
        <v>291</v>
      </c>
      <c r="M33" s="20">
        <v>22</v>
      </c>
      <c r="N33" s="20" t="s">
        <v>42</v>
      </c>
      <c r="O33" s="20"/>
      <c r="P33" s="20"/>
      <c r="R33" s="89">
        <f t="shared" si="1"/>
        <v>4113974.0266878698</v>
      </c>
    </row>
    <row r="34" spans="1:18" x14ac:dyDescent="0.25">
      <c r="A34" s="36" t="s">
        <v>270</v>
      </c>
      <c r="B34" s="36">
        <v>32.408970590000003</v>
      </c>
      <c r="C34" s="36">
        <v>-110.7004685</v>
      </c>
      <c r="D34" s="135">
        <v>3585807.9230175498</v>
      </c>
      <c r="E34" s="135">
        <v>528166.10367032001</v>
      </c>
      <c r="F34" s="135" t="s">
        <v>41</v>
      </c>
      <c r="G34" s="136" t="s">
        <v>26</v>
      </c>
      <c r="H34" s="137">
        <v>39677</v>
      </c>
      <c r="I34" s="138" t="s">
        <v>100</v>
      </c>
      <c r="J34" s="36" t="s">
        <v>270</v>
      </c>
      <c r="K34" s="136">
        <v>37</v>
      </c>
      <c r="L34" s="1">
        <f t="shared" si="0"/>
        <v>217</v>
      </c>
      <c r="M34" s="136">
        <v>22</v>
      </c>
      <c r="N34" s="136" t="s">
        <v>13</v>
      </c>
      <c r="O34" s="136" t="s">
        <v>43</v>
      </c>
      <c r="P34" s="136"/>
      <c r="R34" s="89">
        <f t="shared" si="1"/>
        <v>4113974.0266878698</v>
      </c>
    </row>
    <row r="35" spans="1:18" x14ac:dyDescent="0.25">
      <c r="A35" t="s">
        <v>108</v>
      </c>
      <c r="B35">
        <v>32.368433000000003</v>
      </c>
      <c r="C35">
        <v>-110.71732</v>
      </c>
      <c r="D35" s="8">
        <v>3581310.0529570002</v>
      </c>
      <c r="E35" s="8">
        <v>526593.36290900002</v>
      </c>
      <c r="F35" s="8" t="s">
        <v>41</v>
      </c>
      <c r="G35" s="1" t="s">
        <v>26</v>
      </c>
      <c r="H35" s="12">
        <v>40383</v>
      </c>
      <c r="I35" s="4" t="s">
        <v>121</v>
      </c>
      <c r="J35" t="s">
        <v>108</v>
      </c>
      <c r="K35" s="1">
        <v>40</v>
      </c>
      <c r="L35" s="1">
        <f t="shared" si="0"/>
        <v>220</v>
      </c>
      <c r="M35" s="1">
        <v>1</v>
      </c>
      <c r="N35" s="1" t="s">
        <v>13</v>
      </c>
      <c r="O35" s="1" t="s">
        <v>43</v>
      </c>
      <c r="R35" s="89">
        <f t="shared" si="1"/>
        <v>4107903.4158660001</v>
      </c>
    </row>
    <row r="36" spans="1:18" s="141" customFormat="1" x14ac:dyDescent="0.25">
      <c r="A36" s="139" t="s">
        <v>109</v>
      </c>
      <c r="B36" s="139">
        <v>32.368124999999999</v>
      </c>
      <c r="C36" s="139">
        <v>-110.718051</v>
      </c>
      <c r="D36" s="140">
        <v>3581275.697658</v>
      </c>
      <c r="E36" s="140">
        <v>526524.64562199998</v>
      </c>
      <c r="F36" s="140" t="s">
        <v>41</v>
      </c>
      <c r="G36" s="141" t="s">
        <v>26</v>
      </c>
      <c r="H36" s="142">
        <v>40383</v>
      </c>
      <c r="I36" s="143" t="s">
        <v>121</v>
      </c>
      <c r="J36" s="139" t="s">
        <v>109</v>
      </c>
      <c r="K36" s="141">
        <v>40</v>
      </c>
      <c r="L36" s="1">
        <f t="shared" si="0"/>
        <v>220</v>
      </c>
      <c r="M36" s="141">
        <v>1</v>
      </c>
      <c r="N36" s="141" t="s">
        <v>14</v>
      </c>
      <c r="O36" s="141" t="s">
        <v>43</v>
      </c>
      <c r="P36" s="141" t="s">
        <v>162</v>
      </c>
      <c r="R36" s="89">
        <f t="shared" si="1"/>
        <v>4107800.3432800001</v>
      </c>
    </row>
    <row r="37" spans="1:18" s="141" customFormat="1" x14ac:dyDescent="0.25">
      <c r="A37" s="139" t="s">
        <v>110</v>
      </c>
      <c r="B37" s="139">
        <v>32.367852999999997</v>
      </c>
      <c r="C37" s="139">
        <v>-110.71825800000001</v>
      </c>
      <c r="D37" s="140">
        <v>3581245.4687640001</v>
      </c>
      <c r="E37" s="140">
        <v>526505.27192700002</v>
      </c>
      <c r="F37" s="140" t="s">
        <v>41</v>
      </c>
      <c r="G37" s="141" t="s">
        <v>26</v>
      </c>
      <c r="H37" s="142">
        <v>40383</v>
      </c>
      <c r="I37" s="143" t="s">
        <v>121</v>
      </c>
      <c r="J37" s="139" t="s">
        <v>110</v>
      </c>
      <c r="K37" s="141">
        <v>43</v>
      </c>
      <c r="L37" s="1">
        <f t="shared" si="0"/>
        <v>223</v>
      </c>
      <c r="M37" s="141">
        <v>2</v>
      </c>
      <c r="N37" s="141" t="s">
        <v>14</v>
      </c>
      <c r="O37" s="141" t="s">
        <v>43</v>
      </c>
      <c r="P37" s="141" t="s">
        <v>162</v>
      </c>
      <c r="R37" s="89">
        <f t="shared" si="1"/>
        <v>4107750.7406910001</v>
      </c>
    </row>
    <row r="38" spans="1:18" x14ac:dyDescent="0.25">
      <c r="A38" t="s">
        <v>111</v>
      </c>
      <c r="B38">
        <v>32.367556999999998</v>
      </c>
      <c r="C38">
        <v>-110.718397</v>
      </c>
      <c r="D38" s="8">
        <v>3581212.6639</v>
      </c>
      <c r="E38" s="8">
        <v>526492.27583699999</v>
      </c>
      <c r="F38" s="8" t="s">
        <v>41</v>
      </c>
      <c r="G38" s="1" t="s">
        <v>26</v>
      </c>
      <c r="H38" s="12">
        <v>40383</v>
      </c>
      <c r="I38" s="4" t="s">
        <v>121</v>
      </c>
      <c r="J38" t="s">
        <v>111</v>
      </c>
      <c r="K38" s="1">
        <v>37</v>
      </c>
      <c r="L38" s="1">
        <f t="shared" si="0"/>
        <v>217</v>
      </c>
      <c r="M38" s="1">
        <v>2</v>
      </c>
      <c r="N38" s="1" t="s">
        <v>13</v>
      </c>
      <c r="O38" s="1" t="s">
        <v>43</v>
      </c>
      <c r="R38" s="89">
        <f t="shared" si="1"/>
        <v>4107704.939737</v>
      </c>
    </row>
    <row r="39" spans="1:18" x14ac:dyDescent="0.25">
      <c r="A39" t="s">
        <v>113</v>
      </c>
      <c r="B39">
        <v>32.386000000000003</v>
      </c>
      <c r="C39">
        <v>-110.690866</v>
      </c>
      <c r="D39" s="8">
        <v>3583264.1998470002</v>
      </c>
      <c r="E39" s="8">
        <v>529076.46511700004</v>
      </c>
      <c r="F39" s="8" t="s">
        <v>41</v>
      </c>
      <c r="G39" s="1" t="s">
        <v>26</v>
      </c>
      <c r="H39" s="12">
        <v>40398</v>
      </c>
      <c r="I39" s="4" t="s">
        <v>982</v>
      </c>
      <c r="J39" t="s">
        <v>113</v>
      </c>
      <c r="K39" s="1">
        <v>35</v>
      </c>
      <c r="L39" s="1">
        <f t="shared" si="0"/>
        <v>215</v>
      </c>
      <c r="M39" s="1">
        <v>5</v>
      </c>
      <c r="N39" s="1" t="s">
        <v>13</v>
      </c>
      <c r="O39" s="1" t="s">
        <v>43</v>
      </c>
      <c r="R39" s="89">
        <f t="shared" si="1"/>
        <v>4112340.6649640002</v>
      </c>
    </row>
    <row r="40" spans="1:18" s="20" customFormat="1" x14ac:dyDescent="0.25">
      <c r="A40" t="s">
        <v>114</v>
      </c>
      <c r="B40">
        <v>32.385027000000001</v>
      </c>
      <c r="C40">
        <v>-110.693445</v>
      </c>
      <c r="D40" s="8">
        <v>3583155.675665</v>
      </c>
      <c r="E40" s="8">
        <v>528834.140977</v>
      </c>
      <c r="F40" s="8" t="s">
        <v>41</v>
      </c>
      <c r="G40" s="1" t="s">
        <v>26</v>
      </c>
      <c r="H40" s="12">
        <v>40398</v>
      </c>
      <c r="I40" s="4" t="s">
        <v>982</v>
      </c>
      <c r="J40" t="s">
        <v>114</v>
      </c>
      <c r="K40" s="1">
        <v>39</v>
      </c>
      <c r="L40" s="1">
        <f t="shared" si="0"/>
        <v>219</v>
      </c>
      <c r="M40" s="1">
        <v>3</v>
      </c>
      <c r="N40" s="1" t="s">
        <v>13</v>
      </c>
      <c r="O40" s="1" t="s">
        <v>43</v>
      </c>
      <c r="P40" s="1"/>
      <c r="R40" s="89">
        <f t="shared" si="1"/>
        <v>4111989.8166419999</v>
      </c>
    </row>
    <row r="41" spans="1:18" x14ac:dyDescent="0.25">
      <c r="A41" s="1" t="s">
        <v>1006</v>
      </c>
      <c r="B41" s="15">
        <v>32.377549999999999</v>
      </c>
      <c r="C41" s="15">
        <v>-110.70283999999999</v>
      </c>
      <c r="D41" s="174">
        <v>3582324</v>
      </c>
      <c r="E41" s="174">
        <v>527954</v>
      </c>
      <c r="F41" s="1" t="s">
        <v>41</v>
      </c>
      <c r="G41" s="1" t="s">
        <v>26</v>
      </c>
      <c r="H41" s="175">
        <v>43596</v>
      </c>
      <c r="I41" s="31" t="s">
        <v>1015</v>
      </c>
      <c r="J41" s="1" t="s">
        <v>1006</v>
      </c>
      <c r="K41" s="1">
        <v>218.7</v>
      </c>
      <c r="L41" s="1">
        <f>K41</f>
        <v>218.7</v>
      </c>
      <c r="M41" s="1">
        <v>3</v>
      </c>
      <c r="N41" s="1" t="s">
        <v>13</v>
      </c>
      <c r="O41" s="1" t="s">
        <v>43</v>
      </c>
      <c r="Q41" s="1" t="s">
        <v>1017</v>
      </c>
      <c r="R41" s="89">
        <f t="shared" si="1"/>
        <v>4110278</v>
      </c>
    </row>
    <row r="42" spans="1:18" x14ac:dyDescent="0.25">
      <c r="A42" s="1" t="s">
        <v>1007</v>
      </c>
      <c r="B42" s="15"/>
      <c r="C42" s="15"/>
      <c r="D42" s="174">
        <v>3582307</v>
      </c>
      <c r="E42" s="174">
        <v>527909</v>
      </c>
      <c r="F42" s="1" t="s">
        <v>41</v>
      </c>
      <c r="G42" s="1" t="s">
        <v>26</v>
      </c>
      <c r="H42" s="175">
        <v>43597</v>
      </c>
      <c r="I42" s="31" t="s">
        <v>1015</v>
      </c>
      <c r="J42" s="1" t="s">
        <v>1007</v>
      </c>
      <c r="K42" s="1">
        <v>223</v>
      </c>
      <c r="L42" s="1">
        <f>K42</f>
        <v>223</v>
      </c>
      <c r="M42" s="1">
        <v>3</v>
      </c>
      <c r="N42" s="1" t="s">
        <v>13</v>
      </c>
      <c r="O42" s="1" t="s">
        <v>43</v>
      </c>
      <c r="R42" s="89">
        <f t="shared" si="1"/>
        <v>4110216</v>
      </c>
    </row>
    <row r="43" spans="1:18" x14ac:dyDescent="0.25">
      <c r="A43" s="1" t="s">
        <v>1008</v>
      </c>
      <c r="B43" s="15"/>
      <c r="C43" s="15"/>
      <c r="D43" s="174">
        <v>3582232</v>
      </c>
      <c r="E43" s="174">
        <v>527882</v>
      </c>
      <c r="F43" s="1" t="s">
        <v>41</v>
      </c>
      <c r="G43" s="1" t="s">
        <v>26</v>
      </c>
      <c r="H43" s="175">
        <v>43598</v>
      </c>
      <c r="I43" s="31" t="s">
        <v>1015</v>
      </c>
      <c r="J43" s="1" t="s">
        <v>1008</v>
      </c>
      <c r="K43" s="1">
        <v>38</v>
      </c>
      <c r="L43" s="1">
        <f t="shared" si="0"/>
        <v>218</v>
      </c>
      <c r="M43" s="1">
        <v>1</v>
      </c>
      <c r="N43" s="1" t="s">
        <v>13</v>
      </c>
      <c r="O43" s="1" t="s">
        <v>43</v>
      </c>
      <c r="R43" s="89">
        <f t="shared" si="1"/>
        <v>4110114</v>
      </c>
    </row>
    <row r="44" spans="1:18" x14ac:dyDescent="0.25">
      <c r="A44" s="1" t="s">
        <v>1009</v>
      </c>
      <c r="B44" s="15"/>
      <c r="C44" s="15"/>
      <c r="D44" s="6">
        <v>3582171</v>
      </c>
      <c r="E44" s="6">
        <v>527863</v>
      </c>
      <c r="F44" s="1" t="s">
        <v>41</v>
      </c>
      <c r="G44" s="1" t="s">
        <v>26</v>
      </c>
      <c r="H44" s="175">
        <v>43599</v>
      </c>
      <c r="I44" s="31" t="s">
        <v>1015</v>
      </c>
      <c r="J44" s="1" t="s">
        <v>1009</v>
      </c>
      <c r="K44" s="1">
        <v>219</v>
      </c>
      <c r="L44" s="1">
        <f>K44</f>
        <v>219</v>
      </c>
      <c r="M44" s="1">
        <v>4</v>
      </c>
      <c r="N44" s="1" t="s">
        <v>13</v>
      </c>
      <c r="O44" s="1" t="s">
        <v>43</v>
      </c>
      <c r="R44" s="89">
        <f t="shared" si="1"/>
        <v>4110034</v>
      </c>
    </row>
    <row r="45" spans="1:18" x14ac:dyDescent="0.25">
      <c r="A45" s="1" t="s">
        <v>1014</v>
      </c>
      <c r="B45" s="15"/>
      <c r="C45" s="15"/>
      <c r="D45" s="6">
        <v>3582602</v>
      </c>
      <c r="E45" s="6">
        <v>528410</v>
      </c>
      <c r="F45" s="1" t="s">
        <v>41</v>
      </c>
      <c r="G45" s="1" t="s">
        <v>26</v>
      </c>
      <c r="H45" s="175">
        <v>43600</v>
      </c>
      <c r="I45" s="31" t="s">
        <v>1015</v>
      </c>
      <c r="J45" s="1" t="s">
        <v>1014</v>
      </c>
      <c r="K45" s="1">
        <v>30.75</v>
      </c>
      <c r="L45" s="1">
        <f t="shared" si="0"/>
        <v>210.75</v>
      </c>
      <c r="M45" s="1">
        <v>2</v>
      </c>
      <c r="N45" s="1" t="s">
        <v>13</v>
      </c>
      <c r="O45" s="1" t="s">
        <v>43</v>
      </c>
      <c r="Q45" s="1" t="s">
        <v>1017</v>
      </c>
      <c r="R45" s="89">
        <f t="shared" si="1"/>
        <v>4111012</v>
      </c>
    </row>
    <row r="46" spans="1:18" x14ac:dyDescent="0.25">
      <c r="A46" s="1" t="s">
        <v>1010</v>
      </c>
      <c r="B46" s="15"/>
      <c r="C46" s="15"/>
      <c r="D46" s="6">
        <v>3582552</v>
      </c>
      <c r="E46" s="6">
        <v>528410</v>
      </c>
      <c r="F46" s="1" t="s">
        <v>41</v>
      </c>
      <c r="G46" s="1" t="s">
        <v>26</v>
      </c>
      <c r="H46" s="175">
        <v>43601</v>
      </c>
      <c r="I46" s="31" t="s">
        <v>1015</v>
      </c>
      <c r="J46" s="1" t="s">
        <v>1010</v>
      </c>
      <c r="K46" s="1">
        <v>212</v>
      </c>
      <c r="L46" s="1">
        <f>K46</f>
        <v>212</v>
      </c>
      <c r="M46" s="1">
        <v>15</v>
      </c>
      <c r="N46" s="1" t="s">
        <v>13</v>
      </c>
      <c r="O46" s="1" t="s">
        <v>43</v>
      </c>
      <c r="R46" s="89">
        <f t="shared" si="1"/>
        <v>4110962</v>
      </c>
    </row>
    <row r="47" spans="1:18" x14ac:dyDescent="0.25">
      <c r="A47" s="1" t="s">
        <v>1011</v>
      </c>
      <c r="B47" s="15"/>
      <c r="C47" s="15"/>
      <c r="D47" s="6">
        <v>3582563</v>
      </c>
      <c r="E47" s="6">
        <v>528484</v>
      </c>
      <c r="F47" s="1" t="s">
        <v>41</v>
      </c>
      <c r="G47" s="1" t="s">
        <v>26</v>
      </c>
      <c r="H47" s="175">
        <v>43602</v>
      </c>
      <c r="I47" s="31" t="s">
        <v>1015</v>
      </c>
      <c r="J47" s="1" t="s">
        <v>1011</v>
      </c>
      <c r="K47" s="1">
        <v>40.5</v>
      </c>
      <c r="L47" s="1">
        <f t="shared" si="0"/>
        <v>220.5</v>
      </c>
      <c r="M47" s="1">
        <v>12</v>
      </c>
      <c r="N47" s="1" t="s">
        <v>13</v>
      </c>
      <c r="O47" s="1" t="s">
        <v>43</v>
      </c>
      <c r="Q47" s="1" t="s">
        <v>1017</v>
      </c>
      <c r="R47" s="89">
        <f t="shared" si="1"/>
        <v>4111047</v>
      </c>
    </row>
    <row r="48" spans="1:18" x14ac:dyDescent="0.25">
      <c r="A48" s="1" t="s">
        <v>1012</v>
      </c>
      <c r="B48" s="15"/>
      <c r="C48" s="15"/>
      <c r="D48" s="6">
        <v>3583477</v>
      </c>
      <c r="E48" s="6">
        <v>527485</v>
      </c>
      <c r="F48" s="1" t="s">
        <v>41</v>
      </c>
      <c r="G48" s="1" t="s">
        <v>26</v>
      </c>
      <c r="H48" s="175">
        <v>43603</v>
      </c>
      <c r="I48" s="31" t="s">
        <v>1016</v>
      </c>
      <c r="J48" s="1" t="s">
        <v>1012</v>
      </c>
      <c r="K48" s="1">
        <v>36</v>
      </c>
      <c r="L48" s="1">
        <f t="shared" si="0"/>
        <v>216</v>
      </c>
      <c r="M48" s="1">
        <v>11</v>
      </c>
      <c r="N48" s="1" t="s">
        <v>13</v>
      </c>
      <c r="O48" s="1" t="s">
        <v>43</v>
      </c>
      <c r="R48" s="89">
        <f t="shared" si="1"/>
        <v>4110962</v>
      </c>
    </row>
    <row r="49" spans="1:18" x14ac:dyDescent="0.25">
      <c r="A49" s="1" t="s">
        <v>1013</v>
      </c>
      <c r="B49" s="15"/>
      <c r="C49" s="15"/>
      <c r="D49" s="174">
        <v>3583522</v>
      </c>
      <c r="E49" s="174">
        <v>527368</v>
      </c>
      <c r="F49" s="1" t="s">
        <v>41</v>
      </c>
      <c r="G49" s="1" t="s">
        <v>26</v>
      </c>
      <c r="H49" s="175">
        <v>43604</v>
      </c>
      <c r="I49" s="31" t="s">
        <v>1016</v>
      </c>
      <c r="J49" s="1" t="s">
        <v>1013</v>
      </c>
      <c r="K49" s="1">
        <v>39</v>
      </c>
      <c r="L49" s="1">
        <f t="shared" si="0"/>
        <v>219</v>
      </c>
      <c r="M49" s="1">
        <v>6.6</v>
      </c>
      <c r="N49" s="1" t="s">
        <v>13</v>
      </c>
      <c r="O49" s="1" t="s">
        <v>43</v>
      </c>
      <c r="Q49" s="1" t="s">
        <v>1017</v>
      </c>
      <c r="R49" s="89">
        <f t="shared" si="1"/>
        <v>4110890</v>
      </c>
    </row>
    <row r="50" spans="1:18" x14ac:dyDescent="0.25">
      <c r="H50" s="174"/>
    </row>
  </sheetData>
  <sheetProtection formatCells="0" formatColumns="0" formatRows="0" insertRows="0" deleteRows="0" selectLockedCells="1" sort="0" autoFilter="0"/>
  <sortState xmlns:xlrd2="http://schemas.microsoft.com/office/spreadsheetml/2017/richdata2" ref="A2:O40">
    <sortCondition ref="A2:A40"/>
  </sortState>
  <dataValidations count="11">
    <dataValidation allowBlank="1" sqref="K2:L2 N2:N28 L3:L49" xr:uid="{24020E42-F2D7-4D13-9E58-04BCB0BCFD69}"/>
    <dataValidation type="custom" allowBlank="1" showInputMessage="1" sqref="A3" xr:uid="{98513882-09C0-46CA-BB19-9067D4408E63}">
      <formula1>COUNTIF(B87:B550,A3)=1</formula1>
    </dataValidation>
    <dataValidation type="custom" allowBlank="1" showInputMessage="1" sqref="A2" xr:uid="{145104B6-8526-4127-A081-79D59FAE1D57}">
      <formula1>COUNTIF(B87:B550,A2)=1</formula1>
    </dataValidation>
    <dataValidation type="custom" operator="greaterThan" showInputMessage="1" sqref="I2:I3 B2:B3" xr:uid="{39AC9D79-D9C6-4C49-99CC-A2ABA95AC92F}">
      <formula1>IF(COUNT(#REF!)=1,IF(LEN(B2)&gt;0,1,2)=1,1)=1</formula1>
    </dataValidation>
    <dataValidation type="custom" allowBlank="1" showInputMessage="1" sqref="D2:E3" xr:uid="{AF3171CD-2A18-427A-80FC-3CB9E09E9716}">
      <formula1>ISNUMBER(D2)</formula1>
    </dataValidation>
    <dataValidation type="custom" allowBlank="1" showInputMessage="1" sqref="J2" xr:uid="{107BF118-69E6-4B59-89C6-F9F52C445B45}">
      <formula1>COUNTIF(K100:K563,J2)=1</formula1>
    </dataValidation>
    <dataValidation type="custom" allowBlank="1" showInputMessage="1" sqref="J3:J4" xr:uid="{C4846888-E38B-4AF5-840E-21B0B01914E2}">
      <formula1>COUNTIF(K99:K562,J3)=1</formula1>
    </dataValidation>
    <dataValidation type="custom" allowBlank="1" showInputMessage="1" sqref="J5" xr:uid="{38BBD7E3-27F2-47DB-A71A-FB56CECED8CF}">
      <formula1>COUNTIF(K100:K563,J5)=1</formula1>
    </dataValidation>
    <dataValidation type="whole" allowBlank="1" sqref="M4:M28" xr:uid="{8AE59438-CB8C-4825-92F4-5DDF3F0E11D9}">
      <formula1>0</formula1>
      <formula2>90</formula2>
    </dataValidation>
    <dataValidation type="whole" allowBlank="1" sqref="K4:K28" xr:uid="{A03AF181-245A-4322-985E-63D629F749A7}">
      <formula1>0</formula1>
      <formula2>360</formula2>
    </dataValidation>
    <dataValidation type="custom" operator="greaterThan" showInputMessage="1" sqref="G2:G28" xr:uid="{C8FB7A3C-1444-4F48-9AB2-D3A5BD5EDADF}">
      <formula1>IF(COUNT(F2)=1,IF(LEN(G2)&gt;0,1,2)=1,1)=1</formula1>
    </dataValidation>
  </dataValidation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311F2-3FD6-4250-8F00-9E28F6E739D3}">
  <sheetPr>
    <tabColor theme="3" tint="0.39997558519241921"/>
  </sheetPr>
  <dimension ref="A1:Q50"/>
  <sheetViews>
    <sheetView workbookViewId="0">
      <selection activeCell="U51" sqref="U51"/>
    </sheetView>
  </sheetViews>
  <sheetFormatPr defaultColWidth="9.140625" defaultRowHeight="15" x14ac:dyDescent="0.25"/>
  <cols>
    <col min="1" max="1" width="13.5703125" style="1" customWidth="1"/>
    <col min="2" max="2" width="13.140625" style="1" customWidth="1"/>
    <col min="3" max="3" width="14.140625" style="1" customWidth="1"/>
    <col min="4" max="4" width="10.140625" style="1" customWidth="1"/>
    <col min="5" max="5" width="10.5703125" style="1" bestFit="1" customWidth="1"/>
    <col min="6" max="6" width="9.5703125" style="1" bestFit="1" customWidth="1"/>
    <col min="7" max="7" width="10.7109375" style="1" bestFit="1" customWidth="1"/>
    <col min="8" max="8" width="12.140625" style="1" customWidth="1"/>
    <col min="9" max="9" width="25.140625" style="13" customWidth="1"/>
    <col min="10" max="12" width="14" style="1" customWidth="1"/>
    <col min="13" max="13" width="17.5703125" style="1" customWidth="1"/>
    <col min="14" max="14" width="20.42578125" style="1" customWidth="1"/>
    <col min="15" max="15" width="9.140625" style="1"/>
    <col min="16" max="16" width="24.5703125" style="1" customWidth="1"/>
    <col min="17" max="16384" width="9.140625" style="1"/>
  </cols>
  <sheetData>
    <row r="1" spans="1:17" customFormat="1" ht="15.75" thickBot="1" x14ac:dyDescent="0.3">
      <c r="A1" s="2" t="s">
        <v>5</v>
      </c>
      <c r="B1" s="2" t="s">
        <v>10</v>
      </c>
      <c r="C1" s="2" t="s">
        <v>11</v>
      </c>
      <c r="D1" s="2" t="s">
        <v>2</v>
      </c>
      <c r="E1" s="2" t="s">
        <v>3</v>
      </c>
      <c r="F1" s="2" t="s">
        <v>12</v>
      </c>
      <c r="G1" s="2" t="s">
        <v>1</v>
      </c>
      <c r="H1" s="2" t="s">
        <v>0</v>
      </c>
      <c r="I1" s="2" t="s">
        <v>120</v>
      </c>
      <c r="J1" s="23" t="s">
        <v>265</v>
      </c>
      <c r="K1" s="23" t="s">
        <v>266</v>
      </c>
      <c r="L1" s="23" t="s">
        <v>267</v>
      </c>
      <c r="M1" s="23" t="s">
        <v>8</v>
      </c>
      <c r="N1" s="23" t="s">
        <v>268</v>
      </c>
      <c r="O1" s="23" t="s">
        <v>269</v>
      </c>
      <c r="P1" s="177" t="s">
        <v>1018</v>
      </c>
      <c r="Q1" s="177" t="s">
        <v>1019</v>
      </c>
    </row>
    <row r="2" spans="1:17" s="26" customFormat="1" ht="15.75" thickTop="1" x14ac:dyDescent="0.25">
      <c r="A2" s="1" t="s">
        <v>237</v>
      </c>
      <c r="B2" s="1">
        <v>32.370676046500002</v>
      </c>
      <c r="C2" s="1">
        <v>-110.71169773930001</v>
      </c>
      <c r="D2" s="11">
        <v>3581560.074</v>
      </c>
      <c r="E2" s="11">
        <v>527121.61300000001</v>
      </c>
      <c r="F2" s="8" t="s">
        <v>41</v>
      </c>
      <c r="G2" s="1" t="s">
        <v>26</v>
      </c>
      <c r="H2" s="28">
        <v>38471</v>
      </c>
      <c r="I2" s="13" t="s">
        <v>121</v>
      </c>
      <c r="J2" s="1" t="s">
        <v>237</v>
      </c>
      <c r="K2" s="1">
        <v>40</v>
      </c>
      <c r="L2" s="1">
        <v>7</v>
      </c>
      <c r="M2" s="1" t="s">
        <v>13</v>
      </c>
      <c r="N2" s="1"/>
      <c r="O2" s="1"/>
      <c r="Q2" s="89">
        <f>D2+E2</f>
        <v>4108681.6869999999</v>
      </c>
    </row>
    <row r="3" spans="1:17" s="26" customFormat="1" x14ac:dyDescent="0.25">
      <c r="A3" s="1" t="s">
        <v>238</v>
      </c>
      <c r="B3" s="1">
        <v>32.3707219307</v>
      </c>
      <c r="C3" s="1">
        <v>-110.7120377584</v>
      </c>
      <c r="D3" s="11">
        <v>3581565.074</v>
      </c>
      <c r="E3" s="11">
        <v>527089.61199999996</v>
      </c>
      <c r="F3" s="8" t="s">
        <v>41</v>
      </c>
      <c r="G3" s="1" t="s">
        <v>26</v>
      </c>
      <c r="H3" s="28">
        <v>38471</v>
      </c>
      <c r="I3" s="13" t="s">
        <v>121</v>
      </c>
      <c r="J3" s="1" t="s">
        <v>238</v>
      </c>
      <c r="K3" s="1">
        <v>40</v>
      </c>
      <c r="L3" s="1">
        <v>5</v>
      </c>
      <c r="M3" s="1" t="s">
        <v>13</v>
      </c>
      <c r="N3" s="1"/>
      <c r="O3" s="1"/>
      <c r="Q3" s="89">
        <f t="shared" ref="Q3:Q49" si="0">D3+E3</f>
        <v>4108654.6859999998</v>
      </c>
    </row>
    <row r="4" spans="1:17" s="26" customFormat="1" x14ac:dyDescent="0.25">
      <c r="A4" s="1" t="s">
        <v>239</v>
      </c>
      <c r="B4" s="1">
        <v>32.369669639500003</v>
      </c>
      <c r="C4" s="1">
        <v>-110.7134442208</v>
      </c>
      <c r="D4" s="11">
        <v>3581448.0729999999</v>
      </c>
      <c r="E4" s="11">
        <v>526957.61399999994</v>
      </c>
      <c r="F4" s="8" t="s">
        <v>41</v>
      </c>
      <c r="G4" s="1" t="s">
        <v>26</v>
      </c>
      <c r="H4" s="28">
        <v>38471</v>
      </c>
      <c r="I4" s="13" t="s">
        <v>121</v>
      </c>
      <c r="J4" s="1" t="s">
        <v>239</v>
      </c>
      <c r="K4" s="1">
        <v>43</v>
      </c>
      <c r="L4" s="1">
        <v>2</v>
      </c>
      <c r="M4" s="1" t="s">
        <v>13</v>
      </c>
      <c r="N4" s="1"/>
      <c r="O4" s="1"/>
      <c r="Q4" s="89">
        <f t="shared" si="0"/>
        <v>4108405.6869999999</v>
      </c>
    </row>
    <row r="5" spans="1:17" s="36" customFormat="1" x14ac:dyDescent="0.25">
      <c r="A5" s="1" t="s">
        <v>240</v>
      </c>
      <c r="B5" s="1">
        <v>32.369733513200003</v>
      </c>
      <c r="C5" s="1">
        <v>-110.7137629209</v>
      </c>
      <c r="D5" s="11">
        <v>3581455.0729999999</v>
      </c>
      <c r="E5" s="11">
        <v>526927.61300000001</v>
      </c>
      <c r="F5" s="8" t="s">
        <v>41</v>
      </c>
      <c r="G5" s="1" t="s">
        <v>26</v>
      </c>
      <c r="H5" s="28">
        <v>38471</v>
      </c>
      <c r="I5" s="13" t="s">
        <v>121</v>
      </c>
      <c r="J5" s="1" t="s">
        <v>240</v>
      </c>
      <c r="K5" s="1">
        <v>44</v>
      </c>
      <c r="L5" s="1">
        <v>8</v>
      </c>
      <c r="M5" s="1" t="s">
        <v>13</v>
      </c>
      <c r="N5" s="1"/>
      <c r="O5" s="1"/>
      <c r="Q5" s="89">
        <f t="shared" si="0"/>
        <v>4108382.6859999998</v>
      </c>
    </row>
    <row r="6" spans="1:17" customFormat="1" x14ac:dyDescent="0.25">
      <c r="A6" s="1" t="s">
        <v>241</v>
      </c>
      <c r="B6" s="1">
        <v>32.369347213899999</v>
      </c>
      <c r="C6" s="1">
        <v>-110.7144763331</v>
      </c>
      <c r="D6" s="11">
        <v>3581412.0720000002</v>
      </c>
      <c r="E6" s="11">
        <v>526860.61300000001</v>
      </c>
      <c r="F6" s="8" t="s">
        <v>41</v>
      </c>
      <c r="G6" s="1" t="s">
        <v>26</v>
      </c>
      <c r="H6" s="28">
        <v>38471</v>
      </c>
      <c r="I6" s="13" t="s">
        <v>121</v>
      </c>
      <c r="J6" s="1" t="s">
        <v>241</v>
      </c>
      <c r="K6" s="1">
        <v>43</v>
      </c>
      <c r="L6" s="1">
        <v>1</v>
      </c>
      <c r="M6" s="1" t="s">
        <v>13</v>
      </c>
      <c r="N6" s="1"/>
      <c r="O6" s="1"/>
      <c r="P6" s="1"/>
      <c r="Q6" s="89">
        <f t="shared" si="0"/>
        <v>4108272.6850000001</v>
      </c>
    </row>
    <row r="7" spans="1:17" s="36" customFormat="1" x14ac:dyDescent="0.25">
      <c r="A7" s="1" t="s">
        <v>242</v>
      </c>
      <c r="B7" s="1">
        <v>32.368642686500003</v>
      </c>
      <c r="C7" s="1">
        <v>-110.7140958514</v>
      </c>
      <c r="D7" s="11">
        <v>3581334.071</v>
      </c>
      <c r="E7" s="11">
        <v>526896.61600000004</v>
      </c>
      <c r="F7" s="8" t="s">
        <v>41</v>
      </c>
      <c r="G7" s="1" t="s">
        <v>26</v>
      </c>
      <c r="H7" s="28">
        <v>38471</v>
      </c>
      <c r="I7" s="13" t="s">
        <v>121</v>
      </c>
      <c r="J7" s="1" t="s">
        <v>242</v>
      </c>
      <c r="K7" s="1">
        <v>38</v>
      </c>
      <c r="L7" s="1">
        <v>2</v>
      </c>
      <c r="M7" s="1" t="s">
        <v>13</v>
      </c>
      <c r="N7" s="1"/>
      <c r="O7" s="1"/>
      <c r="P7" s="136"/>
      <c r="Q7" s="89">
        <f t="shared" si="0"/>
        <v>4108230.6869999999</v>
      </c>
    </row>
    <row r="8" spans="1:17" customFormat="1" x14ac:dyDescent="0.25">
      <c r="A8" s="1" t="s">
        <v>243</v>
      </c>
      <c r="B8" s="1">
        <v>32.368158424800001</v>
      </c>
      <c r="C8" s="1">
        <v>-110.7153729378</v>
      </c>
      <c r="D8" s="11">
        <v>3581280.071</v>
      </c>
      <c r="E8" s="11">
        <v>526776.61499999999</v>
      </c>
      <c r="F8" s="8" t="s">
        <v>41</v>
      </c>
      <c r="G8" s="1" t="s">
        <v>26</v>
      </c>
      <c r="H8" s="28">
        <v>38471</v>
      </c>
      <c r="I8" s="13" t="s">
        <v>121</v>
      </c>
      <c r="J8" s="1" t="s">
        <v>243</v>
      </c>
      <c r="K8" s="1">
        <v>43</v>
      </c>
      <c r="L8" s="1">
        <v>2</v>
      </c>
      <c r="M8" s="1" t="s">
        <v>13</v>
      </c>
      <c r="N8" s="1"/>
      <c r="O8" s="1"/>
      <c r="P8" s="1"/>
      <c r="Q8" s="89">
        <f t="shared" si="0"/>
        <v>4108056.6859999998</v>
      </c>
    </row>
    <row r="9" spans="1:17" customFormat="1" x14ac:dyDescent="0.25">
      <c r="A9" s="1" t="s">
        <v>244</v>
      </c>
      <c r="B9" s="1">
        <v>32.368420713799999</v>
      </c>
      <c r="C9" s="1">
        <v>-110.7156697593</v>
      </c>
      <c r="D9" s="11">
        <v>3581309.071</v>
      </c>
      <c r="E9" s="11">
        <v>526748.61399999994</v>
      </c>
      <c r="F9" s="8" t="s">
        <v>41</v>
      </c>
      <c r="G9" s="1" t="s">
        <v>26</v>
      </c>
      <c r="H9" s="28">
        <v>38471</v>
      </c>
      <c r="I9" s="13" t="s">
        <v>121</v>
      </c>
      <c r="J9" s="1" t="s">
        <v>244</v>
      </c>
      <c r="K9" s="1">
        <v>44</v>
      </c>
      <c r="L9" s="1">
        <v>2</v>
      </c>
      <c r="M9" s="1" t="s">
        <v>13</v>
      </c>
      <c r="N9" s="1"/>
      <c r="O9" s="1"/>
      <c r="P9" s="1"/>
      <c r="Q9" s="89">
        <f t="shared" si="0"/>
        <v>4108057.6850000001</v>
      </c>
    </row>
    <row r="10" spans="1:17" x14ac:dyDescent="0.25">
      <c r="A10" s="1" t="s">
        <v>245</v>
      </c>
      <c r="B10" s="1">
        <v>32.368610520200001</v>
      </c>
      <c r="C10" s="1">
        <v>-110.71582861890001</v>
      </c>
      <c r="D10" s="11">
        <v>3581330.0720000002</v>
      </c>
      <c r="E10" s="11">
        <v>526733.61300000001</v>
      </c>
      <c r="F10" s="8" t="s">
        <v>41</v>
      </c>
      <c r="G10" s="1" t="s">
        <v>26</v>
      </c>
      <c r="H10" s="28">
        <v>38471</v>
      </c>
      <c r="I10" s="13" t="s">
        <v>121</v>
      </c>
      <c r="J10" s="1" t="s">
        <v>245</v>
      </c>
      <c r="K10" s="1">
        <v>44</v>
      </c>
      <c r="L10" s="1">
        <v>4</v>
      </c>
      <c r="M10" s="1" t="s">
        <v>13</v>
      </c>
      <c r="Q10" s="89">
        <f t="shared" si="0"/>
        <v>4108063.6850000001</v>
      </c>
    </row>
    <row r="11" spans="1:17" x14ac:dyDescent="0.25">
      <c r="A11" s="1" t="s">
        <v>246</v>
      </c>
      <c r="B11" s="1">
        <v>32.372755177899997</v>
      </c>
      <c r="C11" s="1">
        <v>-110.7096076535</v>
      </c>
      <c r="D11" s="11">
        <v>3581791.0759999999</v>
      </c>
      <c r="E11" s="11">
        <v>527317.61</v>
      </c>
      <c r="F11" s="8" t="s">
        <v>41</v>
      </c>
      <c r="G11" s="1" t="s">
        <v>26</v>
      </c>
      <c r="H11" s="28">
        <v>38471</v>
      </c>
      <c r="I11" s="13" t="s">
        <v>121</v>
      </c>
      <c r="J11" s="1" t="s">
        <v>246</v>
      </c>
      <c r="K11" s="1">
        <v>45</v>
      </c>
      <c r="L11" s="1">
        <v>3</v>
      </c>
      <c r="M11" s="1" t="s">
        <v>13</v>
      </c>
      <c r="Q11" s="89">
        <f t="shared" si="0"/>
        <v>4109108.6859999998</v>
      </c>
    </row>
    <row r="12" spans="1:17" x14ac:dyDescent="0.25">
      <c r="A12" s="1" t="s">
        <v>247</v>
      </c>
      <c r="B12" s="1">
        <v>32.373295768299997</v>
      </c>
      <c r="C12" s="1">
        <v>-110.7093082894</v>
      </c>
      <c r="D12" s="11">
        <v>3581851.077</v>
      </c>
      <c r="E12" s="11">
        <v>527345.60900000005</v>
      </c>
      <c r="F12" s="8" t="s">
        <v>41</v>
      </c>
      <c r="G12" s="1" t="s">
        <v>26</v>
      </c>
      <c r="H12" s="28">
        <v>38471</v>
      </c>
      <c r="I12" s="13" t="s">
        <v>121</v>
      </c>
      <c r="J12" s="1" t="s">
        <v>247</v>
      </c>
      <c r="K12" s="1">
        <v>42</v>
      </c>
      <c r="L12" s="1">
        <v>6</v>
      </c>
      <c r="M12" s="1" t="s">
        <v>13</v>
      </c>
      <c r="Q12" s="89">
        <f t="shared" si="0"/>
        <v>4109196.6860000002</v>
      </c>
    </row>
    <row r="13" spans="1:17" s="136" customFormat="1" x14ac:dyDescent="0.25">
      <c r="A13" s="20" t="s">
        <v>247</v>
      </c>
      <c r="B13" s="20">
        <v>32.373295768299997</v>
      </c>
      <c r="C13" s="20">
        <v>-110.7093082894</v>
      </c>
      <c r="D13" s="132">
        <v>3581851.077</v>
      </c>
      <c r="E13" s="132">
        <v>527345.60900000005</v>
      </c>
      <c r="F13" s="89" t="s">
        <v>41</v>
      </c>
      <c r="G13" s="20" t="s">
        <v>26</v>
      </c>
      <c r="H13" s="133">
        <v>38471</v>
      </c>
      <c r="I13" s="134" t="s">
        <v>121</v>
      </c>
      <c r="J13" s="20" t="s">
        <v>247</v>
      </c>
      <c r="K13" s="20">
        <v>16</v>
      </c>
      <c r="L13" s="20">
        <v>10</v>
      </c>
      <c r="M13" s="20" t="s">
        <v>42</v>
      </c>
      <c r="N13" s="20"/>
      <c r="O13" s="20"/>
      <c r="Q13" s="89">
        <f t="shared" si="0"/>
        <v>4109196.6860000002</v>
      </c>
    </row>
    <row r="14" spans="1:17" x14ac:dyDescent="0.25">
      <c r="A14" t="s">
        <v>88</v>
      </c>
      <c r="B14">
        <v>32.382390000000001</v>
      </c>
      <c r="C14">
        <v>-110.718681</v>
      </c>
      <c r="D14" s="8">
        <v>3582856.8016400002</v>
      </c>
      <c r="E14" s="8">
        <v>526461.28503200004</v>
      </c>
      <c r="F14" s="8" t="s">
        <v>41</v>
      </c>
      <c r="G14" s="1" t="s">
        <v>26</v>
      </c>
      <c r="H14" s="12">
        <v>38899</v>
      </c>
      <c r="I14" s="4" t="s">
        <v>89</v>
      </c>
      <c r="J14" t="s">
        <v>88</v>
      </c>
      <c r="K14" s="1">
        <v>230</v>
      </c>
      <c r="L14" s="1">
        <v>8</v>
      </c>
      <c r="M14" s="1" t="s">
        <v>13</v>
      </c>
      <c r="N14" s="1" t="s">
        <v>43</v>
      </c>
      <c r="O14"/>
      <c r="Q14" s="89">
        <f t="shared" si="0"/>
        <v>4109318.0866720001</v>
      </c>
    </row>
    <row r="15" spans="1:17" x14ac:dyDescent="0.25">
      <c r="A15" t="s">
        <v>90</v>
      </c>
      <c r="B15">
        <v>32.381880000000002</v>
      </c>
      <c r="C15">
        <v>-110.718858</v>
      </c>
      <c r="D15" s="8">
        <v>3582800.2666239999</v>
      </c>
      <c r="E15" s="8">
        <v>526444.78174300003</v>
      </c>
      <c r="F15" s="8" t="s">
        <v>41</v>
      </c>
      <c r="G15" s="1" t="s">
        <v>26</v>
      </c>
      <c r="H15" s="12">
        <v>38899</v>
      </c>
      <c r="I15" s="4" t="s">
        <v>89</v>
      </c>
      <c r="J15" t="s">
        <v>90</v>
      </c>
      <c r="K15" s="1">
        <v>44</v>
      </c>
      <c r="L15" s="1">
        <v>4</v>
      </c>
      <c r="M15" s="1" t="s">
        <v>13</v>
      </c>
      <c r="N15" s="1" t="s">
        <v>43</v>
      </c>
      <c r="O15"/>
      <c r="Q15" s="89">
        <f t="shared" si="0"/>
        <v>4109245.0483670002</v>
      </c>
    </row>
    <row r="16" spans="1:17" x14ac:dyDescent="0.25">
      <c r="A16" t="s">
        <v>91</v>
      </c>
      <c r="B16">
        <v>32.381633999999998</v>
      </c>
      <c r="C16">
        <v>-110.719126</v>
      </c>
      <c r="D16" s="8">
        <v>3582772.8470760002</v>
      </c>
      <c r="E16" s="8">
        <v>526419.62418100005</v>
      </c>
      <c r="F16" s="8" t="s">
        <v>41</v>
      </c>
      <c r="G16" s="1" t="s">
        <v>26</v>
      </c>
      <c r="H16" s="12">
        <v>38899</v>
      </c>
      <c r="I16" s="4" t="s">
        <v>89</v>
      </c>
      <c r="J16" t="s">
        <v>91</v>
      </c>
      <c r="K16" s="1">
        <v>49</v>
      </c>
      <c r="L16" s="1">
        <v>18</v>
      </c>
      <c r="M16" s="1" t="s">
        <v>13</v>
      </c>
      <c r="N16" s="1" t="s">
        <v>43</v>
      </c>
      <c r="O16"/>
      <c r="Q16" s="89">
        <f t="shared" si="0"/>
        <v>4109192.4712570002</v>
      </c>
    </row>
    <row r="17" spans="1:17" x14ac:dyDescent="0.25">
      <c r="A17" t="s">
        <v>92</v>
      </c>
      <c r="B17">
        <v>32.38129</v>
      </c>
      <c r="C17">
        <v>-110.719534</v>
      </c>
      <c r="D17" s="8">
        <v>3582734.6895400002</v>
      </c>
      <c r="E17" s="8">
        <v>526381.37467000005</v>
      </c>
      <c r="F17" s="8" t="s">
        <v>41</v>
      </c>
      <c r="G17" s="1" t="s">
        <v>26</v>
      </c>
      <c r="H17" s="12">
        <v>38899</v>
      </c>
      <c r="I17" s="4" t="s">
        <v>89</v>
      </c>
      <c r="J17" t="s">
        <v>92</v>
      </c>
      <c r="K17" s="1">
        <v>223</v>
      </c>
      <c r="L17" s="1">
        <v>5</v>
      </c>
      <c r="M17" s="1" t="s">
        <v>13</v>
      </c>
      <c r="N17" s="1" t="s">
        <v>43</v>
      </c>
      <c r="O17"/>
      <c r="Q17" s="89">
        <f t="shared" si="0"/>
        <v>4109116.0642100004</v>
      </c>
    </row>
    <row r="18" spans="1:17" x14ac:dyDescent="0.25">
      <c r="A18" t="s">
        <v>93</v>
      </c>
      <c r="B18">
        <v>32.381895999999998</v>
      </c>
      <c r="C18">
        <v>-110.720129</v>
      </c>
      <c r="D18" s="8">
        <v>3582801.737745</v>
      </c>
      <c r="E18" s="8">
        <v>526325.18916099996</v>
      </c>
      <c r="F18" s="8" t="s">
        <v>41</v>
      </c>
      <c r="G18" s="1" t="s">
        <v>26</v>
      </c>
      <c r="H18" s="12">
        <v>38899</v>
      </c>
      <c r="I18" s="4" t="s">
        <v>89</v>
      </c>
      <c r="J18" t="s">
        <v>93</v>
      </c>
      <c r="K18" s="1">
        <v>41</v>
      </c>
      <c r="L18" s="1">
        <v>4</v>
      </c>
      <c r="M18" s="1" t="s">
        <v>13</v>
      </c>
      <c r="N18" s="1" t="s">
        <v>43</v>
      </c>
      <c r="O18"/>
      <c r="Q18" s="89">
        <f t="shared" si="0"/>
        <v>4109126.9269059999</v>
      </c>
    </row>
    <row r="19" spans="1:17" x14ac:dyDescent="0.25">
      <c r="A19" t="s">
        <v>94</v>
      </c>
      <c r="B19">
        <v>32.398242000000003</v>
      </c>
      <c r="C19">
        <v>-110.68772300000001</v>
      </c>
      <c r="D19" s="8">
        <v>3584622.059256</v>
      </c>
      <c r="E19" s="8">
        <v>529368.12374499999</v>
      </c>
      <c r="F19" s="8" t="s">
        <v>41</v>
      </c>
      <c r="G19" s="1" t="s">
        <v>26</v>
      </c>
      <c r="H19" s="12">
        <v>39320</v>
      </c>
      <c r="I19" s="4" t="s">
        <v>95</v>
      </c>
      <c r="J19" t="s">
        <v>94</v>
      </c>
      <c r="K19" s="1">
        <v>33</v>
      </c>
      <c r="L19" s="1">
        <v>3</v>
      </c>
      <c r="M19" s="1" t="s">
        <v>13</v>
      </c>
      <c r="N19" s="1" t="s">
        <v>43</v>
      </c>
      <c r="Q19" s="89">
        <f t="shared" si="0"/>
        <v>4113990.183001</v>
      </c>
    </row>
    <row r="20" spans="1:17" x14ac:dyDescent="0.25">
      <c r="A20" t="s">
        <v>96</v>
      </c>
      <c r="B20">
        <v>32.397834000000003</v>
      </c>
      <c r="C20">
        <v>-110.68726100000001</v>
      </c>
      <c r="D20" s="8">
        <v>3584576.9924460002</v>
      </c>
      <c r="E20" s="8">
        <v>529411.64282299997</v>
      </c>
      <c r="F20" s="8" t="s">
        <v>41</v>
      </c>
      <c r="G20" s="1" t="s">
        <v>26</v>
      </c>
      <c r="H20" s="12">
        <v>39320</v>
      </c>
      <c r="I20" s="4" t="s">
        <v>95</v>
      </c>
      <c r="J20" t="s">
        <v>96</v>
      </c>
      <c r="K20" s="1">
        <v>24</v>
      </c>
      <c r="L20" s="1">
        <v>1</v>
      </c>
      <c r="M20" s="1" t="s">
        <v>13</v>
      </c>
      <c r="N20" s="1" t="s">
        <v>43</v>
      </c>
      <c r="Q20" s="89">
        <f t="shared" si="0"/>
        <v>4113988.6352690002</v>
      </c>
    </row>
    <row r="21" spans="1:17" x14ac:dyDescent="0.25">
      <c r="A21" t="s">
        <v>97</v>
      </c>
      <c r="B21">
        <v>32.397297999999999</v>
      </c>
      <c r="C21">
        <v>-110.686988</v>
      </c>
      <c r="D21" s="8">
        <v>3584517.6032770001</v>
      </c>
      <c r="E21" s="8">
        <v>529437.54688000004</v>
      </c>
      <c r="F21" s="8" t="s">
        <v>41</v>
      </c>
      <c r="G21" s="1" t="s">
        <v>26</v>
      </c>
      <c r="H21" s="12">
        <v>39320</v>
      </c>
      <c r="I21" s="4" t="s">
        <v>95</v>
      </c>
      <c r="J21" t="s">
        <v>97</v>
      </c>
      <c r="K21" s="1">
        <v>192</v>
      </c>
      <c r="L21" s="1">
        <v>12</v>
      </c>
      <c r="M21" s="1" t="s">
        <v>13</v>
      </c>
      <c r="N21" s="1" t="s">
        <v>43</v>
      </c>
      <c r="Q21" s="89">
        <f t="shared" si="0"/>
        <v>4113955.1501569999</v>
      </c>
    </row>
    <row r="22" spans="1:17" x14ac:dyDescent="0.25">
      <c r="A22" t="s">
        <v>98</v>
      </c>
      <c r="B22">
        <v>32.397227999999998</v>
      </c>
      <c r="C22">
        <v>-110.686607</v>
      </c>
      <c r="D22" s="8">
        <v>3584509.9774989998</v>
      </c>
      <c r="E22" s="8">
        <v>529473.38898199995</v>
      </c>
      <c r="F22" s="8" t="s">
        <v>41</v>
      </c>
      <c r="G22" s="1" t="s">
        <v>26</v>
      </c>
      <c r="H22" s="12">
        <v>39320</v>
      </c>
      <c r="I22" s="4" t="s">
        <v>95</v>
      </c>
      <c r="J22" t="s">
        <v>98</v>
      </c>
      <c r="K22" s="1">
        <v>24</v>
      </c>
      <c r="L22" s="1">
        <v>6</v>
      </c>
      <c r="M22" s="1" t="s">
        <v>13</v>
      </c>
      <c r="N22" s="1" t="s">
        <v>43</v>
      </c>
      <c r="Q22" s="89">
        <f t="shared" si="0"/>
        <v>4113983.3664809996</v>
      </c>
    </row>
    <row r="23" spans="1:17" x14ac:dyDescent="0.25">
      <c r="A23" s="26" t="s">
        <v>99</v>
      </c>
      <c r="B23" s="26">
        <v>32.405574999999999</v>
      </c>
      <c r="C23" s="26">
        <v>-110.698768</v>
      </c>
      <c r="D23" s="89">
        <v>3585431.9614300001</v>
      </c>
      <c r="E23" s="89">
        <v>528327.07137400005</v>
      </c>
      <c r="F23" s="89" t="s">
        <v>41</v>
      </c>
      <c r="G23" s="20" t="s">
        <v>26</v>
      </c>
      <c r="H23" s="113">
        <v>39327</v>
      </c>
      <c r="I23" s="114" t="s">
        <v>100</v>
      </c>
      <c r="J23" s="26" t="s">
        <v>99</v>
      </c>
      <c r="K23" s="20">
        <v>279</v>
      </c>
      <c r="L23" s="20">
        <v>33</v>
      </c>
      <c r="M23" s="20" t="s">
        <v>42</v>
      </c>
      <c r="N23" s="20"/>
      <c r="O23" s="20"/>
      <c r="Q23" s="89">
        <f t="shared" si="0"/>
        <v>4113759.0328040002</v>
      </c>
    </row>
    <row r="24" spans="1:17" x14ac:dyDescent="0.25">
      <c r="A24" s="36" t="s">
        <v>99</v>
      </c>
      <c r="B24" s="36">
        <v>32.405574999999999</v>
      </c>
      <c r="C24" s="36">
        <v>-110.698768</v>
      </c>
      <c r="D24" s="135">
        <v>3585431.9614300001</v>
      </c>
      <c r="E24" s="135">
        <v>528327.07137400005</v>
      </c>
      <c r="F24" s="135" t="s">
        <v>41</v>
      </c>
      <c r="G24" s="136" t="s">
        <v>26</v>
      </c>
      <c r="H24" s="137">
        <v>39327</v>
      </c>
      <c r="I24" s="138" t="s">
        <v>100</v>
      </c>
      <c r="J24" s="36" t="s">
        <v>99</v>
      </c>
      <c r="K24" s="136">
        <v>37</v>
      </c>
      <c r="L24" s="136">
        <v>33</v>
      </c>
      <c r="M24" s="136" t="s">
        <v>13</v>
      </c>
      <c r="N24" s="136" t="s">
        <v>43</v>
      </c>
      <c r="O24" s="136"/>
      <c r="Q24" s="89">
        <f t="shared" si="0"/>
        <v>4113759.0328040002</v>
      </c>
    </row>
    <row r="25" spans="1:17" x14ac:dyDescent="0.25">
      <c r="A25" t="s">
        <v>101</v>
      </c>
      <c r="B25">
        <v>32.402920000000002</v>
      </c>
      <c r="C25">
        <v>-110.698049</v>
      </c>
      <c r="D25" s="8">
        <v>3585137.8015740002</v>
      </c>
      <c r="E25" s="8">
        <v>528395.49983500002</v>
      </c>
      <c r="F25" s="8" t="s">
        <v>41</v>
      </c>
      <c r="G25" s="1" t="s">
        <v>26</v>
      </c>
      <c r="H25" s="12">
        <v>39327</v>
      </c>
      <c r="I25" s="4" t="s">
        <v>100</v>
      </c>
      <c r="J25" t="s">
        <v>101</v>
      </c>
      <c r="K25" s="1">
        <v>27</v>
      </c>
      <c r="L25" s="1">
        <v>18</v>
      </c>
      <c r="M25" s="1" t="s">
        <v>13</v>
      </c>
      <c r="N25" s="1" t="s">
        <v>43</v>
      </c>
      <c r="Q25" s="89">
        <f t="shared" si="0"/>
        <v>4113533.3014090001</v>
      </c>
    </row>
    <row r="26" spans="1:17" x14ac:dyDescent="0.25">
      <c r="A26" s="26" t="s">
        <v>102</v>
      </c>
      <c r="B26" s="26">
        <v>32.402206</v>
      </c>
      <c r="C26" s="26">
        <v>-110.698763</v>
      </c>
      <c r="D26" s="89">
        <v>3585058.5240389998</v>
      </c>
      <c r="E26" s="89">
        <v>528328.62757300003</v>
      </c>
      <c r="F26" s="89" t="s">
        <v>41</v>
      </c>
      <c r="G26" s="20" t="s">
        <v>26</v>
      </c>
      <c r="H26" s="113">
        <v>39327</v>
      </c>
      <c r="I26" s="114" t="s">
        <v>100</v>
      </c>
      <c r="J26" s="26" t="s">
        <v>102</v>
      </c>
      <c r="K26" s="20">
        <v>312</v>
      </c>
      <c r="L26" s="20">
        <v>24</v>
      </c>
      <c r="M26" s="20" t="s">
        <v>42</v>
      </c>
      <c r="N26" s="20"/>
      <c r="O26" s="20"/>
      <c r="Q26" s="89">
        <f t="shared" si="0"/>
        <v>4113387.1516119996</v>
      </c>
    </row>
    <row r="27" spans="1:17" x14ac:dyDescent="0.25">
      <c r="A27" s="36" t="s">
        <v>102</v>
      </c>
      <c r="B27" s="36">
        <v>32.402206</v>
      </c>
      <c r="C27" s="36">
        <v>-110.698763</v>
      </c>
      <c r="D27" s="135">
        <v>3585058.5240389998</v>
      </c>
      <c r="E27" s="135">
        <v>528328.62757300003</v>
      </c>
      <c r="F27" s="135" t="s">
        <v>41</v>
      </c>
      <c r="G27" s="136" t="s">
        <v>26</v>
      </c>
      <c r="H27" s="137">
        <v>39327</v>
      </c>
      <c r="I27" s="138" t="s">
        <v>100</v>
      </c>
      <c r="J27" s="36" t="s">
        <v>102</v>
      </c>
      <c r="K27" s="136">
        <v>33</v>
      </c>
      <c r="L27" s="136">
        <v>17</v>
      </c>
      <c r="M27" s="136" t="s">
        <v>13</v>
      </c>
      <c r="N27" s="136" t="s">
        <v>43</v>
      </c>
      <c r="O27" s="136"/>
      <c r="Q27" s="89">
        <f t="shared" si="0"/>
        <v>4113387.1516119996</v>
      </c>
    </row>
    <row r="28" spans="1:17" x14ac:dyDescent="0.25">
      <c r="A28" t="s">
        <v>103</v>
      </c>
      <c r="B28">
        <v>32.403274000000003</v>
      </c>
      <c r="C28">
        <v>-110.696579</v>
      </c>
      <c r="D28" s="8">
        <v>3585177.439396</v>
      </c>
      <c r="E28" s="8">
        <v>528533.61391099996</v>
      </c>
      <c r="F28" s="8" t="s">
        <v>41</v>
      </c>
      <c r="G28" s="1" t="s">
        <v>26</v>
      </c>
      <c r="H28" s="12">
        <v>39327</v>
      </c>
      <c r="I28" s="4" t="s">
        <v>100</v>
      </c>
      <c r="J28" t="s">
        <v>103</v>
      </c>
      <c r="K28" s="1">
        <v>27</v>
      </c>
      <c r="L28" s="1">
        <v>8</v>
      </c>
      <c r="M28" s="1" t="s">
        <v>13</v>
      </c>
      <c r="N28" s="1" t="s">
        <v>43</v>
      </c>
      <c r="Q28" s="89">
        <f t="shared" si="0"/>
        <v>4113711.0533070001</v>
      </c>
    </row>
    <row r="29" spans="1:17" x14ac:dyDescent="0.25">
      <c r="A29" t="s">
        <v>104</v>
      </c>
      <c r="B29">
        <v>32.407435999999997</v>
      </c>
      <c r="C29">
        <v>-110.69744799999999</v>
      </c>
      <c r="D29" s="8">
        <v>3585638.654048</v>
      </c>
      <c r="E29" s="8">
        <v>528450.58341800002</v>
      </c>
      <c r="F29" s="8" t="s">
        <v>41</v>
      </c>
      <c r="G29" s="1" t="s">
        <v>26</v>
      </c>
      <c r="H29" s="12">
        <v>39327</v>
      </c>
      <c r="I29" s="4" t="s">
        <v>100</v>
      </c>
      <c r="J29" t="s">
        <v>104</v>
      </c>
      <c r="K29" s="1">
        <v>30</v>
      </c>
      <c r="L29" s="1">
        <v>17</v>
      </c>
      <c r="M29" s="1" t="s">
        <v>13</v>
      </c>
      <c r="N29" s="1" t="s">
        <v>43</v>
      </c>
      <c r="Q29" s="89">
        <f t="shared" si="0"/>
        <v>4114089.237466</v>
      </c>
    </row>
    <row r="30" spans="1:17" x14ac:dyDescent="0.25">
      <c r="A30" t="s">
        <v>105</v>
      </c>
      <c r="B30">
        <v>32.408161</v>
      </c>
      <c r="C30">
        <v>-110.696794</v>
      </c>
      <c r="D30" s="8">
        <v>3585719.1061769999</v>
      </c>
      <c r="E30" s="8">
        <v>528511.89842500002</v>
      </c>
      <c r="F30" s="8" t="s">
        <v>41</v>
      </c>
      <c r="G30" s="1" t="s">
        <v>26</v>
      </c>
      <c r="H30" s="12">
        <v>39327</v>
      </c>
      <c r="I30" s="4" t="s">
        <v>100</v>
      </c>
      <c r="J30" t="s">
        <v>105</v>
      </c>
      <c r="K30" s="1">
        <v>215</v>
      </c>
      <c r="L30" s="1">
        <v>4</v>
      </c>
      <c r="M30" s="1" t="s">
        <v>13</v>
      </c>
      <c r="N30" s="1" t="s">
        <v>43</v>
      </c>
      <c r="Q30" s="89">
        <f t="shared" si="0"/>
        <v>4114231.0046020001</v>
      </c>
    </row>
    <row r="31" spans="1:17" x14ac:dyDescent="0.25">
      <c r="A31" t="s">
        <v>106</v>
      </c>
      <c r="B31">
        <v>32.408836000000001</v>
      </c>
      <c r="C31">
        <v>-110.697507</v>
      </c>
      <c r="D31" s="8">
        <v>3585793.840934</v>
      </c>
      <c r="E31" s="8">
        <v>528444.59521000006</v>
      </c>
      <c r="F31" s="8" t="s">
        <v>41</v>
      </c>
      <c r="G31" s="1" t="s">
        <v>26</v>
      </c>
      <c r="H31" s="12">
        <v>39327</v>
      </c>
      <c r="I31" s="4" t="s">
        <v>100</v>
      </c>
      <c r="J31" t="s">
        <v>106</v>
      </c>
      <c r="K31" s="1">
        <v>29</v>
      </c>
      <c r="L31" s="1">
        <v>2</v>
      </c>
      <c r="M31" s="1" t="s">
        <v>13</v>
      </c>
      <c r="N31" s="1" t="s">
        <v>43</v>
      </c>
      <c r="Q31" s="89">
        <f t="shared" si="0"/>
        <v>4114238.4361439999</v>
      </c>
    </row>
    <row r="32" spans="1:17" x14ac:dyDescent="0.25">
      <c r="A32" t="s">
        <v>107</v>
      </c>
      <c r="B32">
        <v>32.408901</v>
      </c>
      <c r="C32">
        <v>-110.69929399999999</v>
      </c>
      <c r="D32" s="8">
        <v>3585800.5035660001</v>
      </c>
      <c r="E32" s="8">
        <v>528276.59682800004</v>
      </c>
      <c r="F32" s="8" t="s">
        <v>41</v>
      </c>
      <c r="G32" s="1" t="s">
        <v>26</v>
      </c>
      <c r="H32" s="12">
        <v>39327</v>
      </c>
      <c r="I32" s="4" t="s">
        <v>100</v>
      </c>
      <c r="J32" t="s">
        <v>107</v>
      </c>
      <c r="K32" s="1">
        <v>37</v>
      </c>
      <c r="L32" s="1">
        <v>8</v>
      </c>
      <c r="M32" s="1" t="s">
        <v>13</v>
      </c>
      <c r="N32" s="1" t="s">
        <v>43</v>
      </c>
      <c r="Q32" s="89">
        <f t="shared" si="0"/>
        <v>4114077.1003940003</v>
      </c>
    </row>
    <row r="33" spans="1:17" x14ac:dyDescent="0.25">
      <c r="A33" s="26" t="s">
        <v>270</v>
      </c>
      <c r="B33" s="26">
        <v>32.408970590000003</v>
      </c>
      <c r="C33" s="26">
        <v>-110.7004685</v>
      </c>
      <c r="D33" s="89">
        <v>3585807.9230175498</v>
      </c>
      <c r="E33" s="89">
        <v>528166.10367032001</v>
      </c>
      <c r="F33" s="89" t="s">
        <v>41</v>
      </c>
      <c r="G33" s="20" t="s">
        <v>26</v>
      </c>
      <c r="H33" s="113">
        <v>39677</v>
      </c>
      <c r="I33" s="114" t="s">
        <v>100</v>
      </c>
      <c r="J33" s="26" t="s">
        <v>270</v>
      </c>
      <c r="K33" s="20">
        <v>291</v>
      </c>
      <c r="L33" s="20">
        <v>22</v>
      </c>
      <c r="M33" s="20" t="s">
        <v>42</v>
      </c>
      <c r="N33" s="20"/>
      <c r="O33" s="20"/>
      <c r="Q33" s="89">
        <f t="shared" si="0"/>
        <v>4113974.0266878698</v>
      </c>
    </row>
    <row r="34" spans="1:17" x14ac:dyDescent="0.25">
      <c r="A34" s="36" t="s">
        <v>270</v>
      </c>
      <c r="B34" s="36">
        <v>32.408970590000003</v>
      </c>
      <c r="C34" s="36">
        <v>-110.7004685</v>
      </c>
      <c r="D34" s="135">
        <v>3585807.9230175498</v>
      </c>
      <c r="E34" s="135">
        <v>528166.10367032001</v>
      </c>
      <c r="F34" s="135" t="s">
        <v>41</v>
      </c>
      <c r="G34" s="136" t="s">
        <v>26</v>
      </c>
      <c r="H34" s="137">
        <v>39677</v>
      </c>
      <c r="I34" s="138" t="s">
        <v>100</v>
      </c>
      <c r="J34" s="36" t="s">
        <v>270</v>
      </c>
      <c r="K34" s="136">
        <v>37</v>
      </c>
      <c r="L34" s="136">
        <v>22</v>
      </c>
      <c r="M34" s="136" t="s">
        <v>13</v>
      </c>
      <c r="N34" s="136" t="s">
        <v>43</v>
      </c>
      <c r="O34" s="136"/>
      <c r="Q34" s="89">
        <f t="shared" si="0"/>
        <v>4113974.0266878698</v>
      </c>
    </row>
    <row r="35" spans="1:17" x14ac:dyDescent="0.25">
      <c r="A35" t="s">
        <v>108</v>
      </c>
      <c r="B35">
        <v>32.368433000000003</v>
      </c>
      <c r="C35">
        <v>-110.71732</v>
      </c>
      <c r="D35" s="8">
        <v>3581310.0529570002</v>
      </c>
      <c r="E35" s="8">
        <v>526593.36290900002</v>
      </c>
      <c r="F35" s="8" t="s">
        <v>41</v>
      </c>
      <c r="G35" s="1" t="s">
        <v>26</v>
      </c>
      <c r="H35" s="12">
        <v>40383</v>
      </c>
      <c r="I35" s="4" t="s">
        <v>121</v>
      </c>
      <c r="J35" t="s">
        <v>108</v>
      </c>
      <c r="K35" s="1">
        <v>40</v>
      </c>
      <c r="L35" s="1">
        <v>1</v>
      </c>
      <c r="M35" s="1" t="s">
        <v>13</v>
      </c>
      <c r="N35" s="1" t="s">
        <v>43</v>
      </c>
      <c r="Q35" s="89">
        <f t="shared" si="0"/>
        <v>4107903.4158660001</v>
      </c>
    </row>
    <row r="36" spans="1:17" s="141" customFormat="1" x14ac:dyDescent="0.25">
      <c r="A36" s="139" t="s">
        <v>109</v>
      </c>
      <c r="B36" s="139">
        <v>32.368124999999999</v>
      </c>
      <c r="C36" s="139">
        <v>-110.718051</v>
      </c>
      <c r="D36" s="140">
        <v>3581275.697658</v>
      </c>
      <c r="E36" s="140">
        <v>526524.64562199998</v>
      </c>
      <c r="F36" s="140" t="s">
        <v>41</v>
      </c>
      <c r="G36" s="141" t="s">
        <v>26</v>
      </c>
      <c r="H36" s="142">
        <v>40383</v>
      </c>
      <c r="I36" s="143" t="s">
        <v>121</v>
      </c>
      <c r="J36" s="139" t="s">
        <v>109</v>
      </c>
      <c r="K36" s="141">
        <v>40</v>
      </c>
      <c r="L36" s="141">
        <v>1</v>
      </c>
      <c r="M36" s="141" t="s">
        <v>14</v>
      </c>
      <c r="N36" s="141" t="s">
        <v>43</v>
      </c>
      <c r="O36" s="141" t="s">
        <v>162</v>
      </c>
      <c r="Q36" s="89">
        <f t="shared" si="0"/>
        <v>4107800.3432800001</v>
      </c>
    </row>
    <row r="37" spans="1:17" s="141" customFormat="1" x14ac:dyDescent="0.25">
      <c r="A37" s="139" t="s">
        <v>110</v>
      </c>
      <c r="B37" s="139">
        <v>32.367852999999997</v>
      </c>
      <c r="C37" s="139">
        <v>-110.71825800000001</v>
      </c>
      <c r="D37" s="140">
        <v>3581245.4687640001</v>
      </c>
      <c r="E37" s="140">
        <v>526505.27192700002</v>
      </c>
      <c r="F37" s="140" t="s">
        <v>41</v>
      </c>
      <c r="G37" s="141" t="s">
        <v>26</v>
      </c>
      <c r="H37" s="142">
        <v>40383</v>
      </c>
      <c r="I37" s="143" t="s">
        <v>121</v>
      </c>
      <c r="J37" s="139" t="s">
        <v>110</v>
      </c>
      <c r="K37" s="141">
        <v>43</v>
      </c>
      <c r="L37" s="141">
        <v>2</v>
      </c>
      <c r="M37" s="141" t="s">
        <v>14</v>
      </c>
      <c r="N37" s="141" t="s">
        <v>43</v>
      </c>
      <c r="O37" s="141" t="s">
        <v>162</v>
      </c>
      <c r="Q37" s="89">
        <f t="shared" si="0"/>
        <v>4107750.7406910001</v>
      </c>
    </row>
    <row r="38" spans="1:17" x14ac:dyDescent="0.25">
      <c r="A38" t="s">
        <v>111</v>
      </c>
      <c r="B38">
        <v>32.367556999999998</v>
      </c>
      <c r="C38">
        <v>-110.718397</v>
      </c>
      <c r="D38" s="8">
        <v>3581212.6639</v>
      </c>
      <c r="E38" s="8">
        <v>526492.27583699999</v>
      </c>
      <c r="F38" s="8" t="s">
        <v>41</v>
      </c>
      <c r="G38" s="1" t="s">
        <v>26</v>
      </c>
      <c r="H38" s="12">
        <v>40383</v>
      </c>
      <c r="I38" s="4" t="s">
        <v>121</v>
      </c>
      <c r="J38" t="s">
        <v>111</v>
      </c>
      <c r="K38" s="1">
        <v>37</v>
      </c>
      <c r="L38" s="1">
        <v>2</v>
      </c>
      <c r="M38" s="1" t="s">
        <v>13</v>
      </c>
      <c r="N38" s="1" t="s">
        <v>43</v>
      </c>
      <c r="Q38" s="89">
        <f t="shared" si="0"/>
        <v>4107704.939737</v>
      </c>
    </row>
    <row r="39" spans="1:17" x14ac:dyDescent="0.25">
      <c r="A39" t="s">
        <v>113</v>
      </c>
      <c r="B39">
        <v>32.386000000000003</v>
      </c>
      <c r="C39">
        <v>-110.690866</v>
      </c>
      <c r="D39" s="8">
        <v>3583264.1998470002</v>
      </c>
      <c r="E39" s="8">
        <v>529076.46511700004</v>
      </c>
      <c r="F39" s="8" t="s">
        <v>41</v>
      </c>
      <c r="G39" s="1" t="s">
        <v>26</v>
      </c>
      <c r="H39" s="12">
        <v>40398</v>
      </c>
      <c r="I39" s="4" t="s">
        <v>982</v>
      </c>
      <c r="J39" t="s">
        <v>113</v>
      </c>
      <c r="K39" s="1">
        <v>35</v>
      </c>
      <c r="L39" s="1">
        <v>5</v>
      </c>
      <c r="M39" s="1" t="s">
        <v>13</v>
      </c>
      <c r="N39" s="1" t="s">
        <v>43</v>
      </c>
      <c r="Q39" s="89">
        <f t="shared" si="0"/>
        <v>4112340.6649640002</v>
      </c>
    </row>
    <row r="40" spans="1:17" s="20" customFormat="1" x14ac:dyDescent="0.25">
      <c r="A40" t="s">
        <v>114</v>
      </c>
      <c r="B40">
        <v>32.385027000000001</v>
      </c>
      <c r="C40">
        <v>-110.693445</v>
      </c>
      <c r="D40" s="8">
        <v>3583155.675665</v>
      </c>
      <c r="E40" s="8">
        <v>528834.140977</v>
      </c>
      <c r="F40" s="8" t="s">
        <v>41</v>
      </c>
      <c r="G40" s="1" t="s">
        <v>26</v>
      </c>
      <c r="H40" s="12">
        <v>40398</v>
      </c>
      <c r="I40" s="4" t="s">
        <v>982</v>
      </c>
      <c r="J40" t="s">
        <v>114</v>
      </c>
      <c r="K40" s="1">
        <v>39</v>
      </c>
      <c r="L40" s="1">
        <v>3</v>
      </c>
      <c r="M40" s="1" t="s">
        <v>13</v>
      </c>
      <c r="N40" s="1" t="s">
        <v>43</v>
      </c>
      <c r="O40" s="1"/>
      <c r="Q40" s="89">
        <f t="shared" si="0"/>
        <v>4111989.8166419999</v>
      </c>
    </row>
    <row r="41" spans="1:17" x14ac:dyDescent="0.25">
      <c r="A41" s="1" t="s">
        <v>1006</v>
      </c>
      <c r="B41" s="15">
        <v>32.377549999999999</v>
      </c>
      <c r="C41" s="15">
        <v>-110.70283999999999</v>
      </c>
      <c r="D41" s="174">
        <v>3582324</v>
      </c>
      <c r="E41" s="174">
        <v>527954</v>
      </c>
      <c r="F41" s="1" t="s">
        <v>41</v>
      </c>
      <c r="G41" s="1" t="s">
        <v>26</v>
      </c>
      <c r="H41" s="175">
        <v>43596</v>
      </c>
      <c r="I41" s="31" t="s">
        <v>1015</v>
      </c>
      <c r="J41" s="1" t="s">
        <v>1006</v>
      </c>
      <c r="K41" s="1">
        <v>218.7</v>
      </c>
      <c r="L41" s="1">
        <v>3</v>
      </c>
      <c r="M41" s="1" t="s">
        <v>13</v>
      </c>
      <c r="N41" s="1" t="s">
        <v>43</v>
      </c>
      <c r="P41" s="1" t="s">
        <v>1017</v>
      </c>
      <c r="Q41" s="89">
        <f t="shared" si="0"/>
        <v>4110278</v>
      </c>
    </row>
    <row r="42" spans="1:17" x14ac:dyDescent="0.25">
      <c r="A42" s="1" t="s">
        <v>1007</v>
      </c>
      <c r="B42" s="15"/>
      <c r="C42" s="15"/>
      <c r="D42" s="174">
        <v>3582307</v>
      </c>
      <c r="E42" s="174">
        <v>527909</v>
      </c>
      <c r="F42" s="1" t="s">
        <v>41</v>
      </c>
      <c r="G42" s="1" t="s">
        <v>26</v>
      </c>
      <c r="H42" s="175">
        <v>43596</v>
      </c>
      <c r="I42" s="31" t="s">
        <v>1015</v>
      </c>
      <c r="J42" s="1" t="s">
        <v>1007</v>
      </c>
      <c r="K42" s="1">
        <v>223</v>
      </c>
      <c r="L42" s="1">
        <v>3</v>
      </c>
      <c r="M42" s="1" t="s">
        <v>13</v>
      </c>
      <c r="N42" s="1" t="s">
        <v>43</v>
      </c>
      <c r="Q42" s="89">
        <f t="shared" si="0"/>
        <v>4110216</v>
      </c>
    </row>
    <row r="43" spans="1:17" x14ac:dyDescent="0.25">
      <c r="A43" s="1" t="s">
        <v>1008</v>
      </c>
      <c r="B43" s="15"/>
      <c r="C43" s="15"/>
      <c r="D43" s="174">
        <v>3582232</v>
      </c>
      <c r="E43" s="174">
        <v>527882</v>
      </c>
      <c r="F43" s="1" t="s">
        <v>41</v>
      </c>
      <c r="G43" s="1" t="s">
        <v>26</v>
      </c>
      <c r="H43" s="175">
        <v>43596</v>
      </c>
      <c r="I43" s="31" t="s">
        <v>1015</v>
      </c>
      <c r="J43" s="1" t="s">
        <v>1008</v>
      </c>
      <c r="K43" s="1">
        <v>38</v>
      </c>
      <c r="L43" s="1">
        <v>1</v>
      </c>
      <c r="M43" s="1" t="s">
        <v>13</v>
      </c>
      <c r="N43" s="1" t="s">
        <v>43</v>
      </c>
      <c r="Q43" s="89">
        <f t="shared" si="0"/>
        <v>4110114</v>
      </c>
    </row>
    <row r="44" spans="1:17" x14ac:dyDescent="0.25">
      <c r="A44" s="1" t="s">
        <v>1009</v>
      </c>
      <c r="B44" s="15"/>
      <c r="C44" s="15"/>
      <c r="D44" s="6">
        <v>3582171</v>
      </c>
      <c r="E44" s="6">
        <v>527863</v>
      </c>
      <c r="F44" s="1" t="s">
        <v>41</v>
      </c>
      <c r="G44" s="1" t="s">
        <v>26</v>
      </c>
      <c r="H44" s="175">
        <v>43596</v>
      </c>
      <c r="I44" s="31" t="s">
        <v>1015</v>
      </c>
      <c r="J44" s="1" t="s">
        <v>1009</v>
      </c>
      <c r="K44" s="1">
        <v>219</v>
      </c>
      <c r="L44" s="1">
        <v>4</v>
      </c>
      <c r="M44" s="1" t="s">
        <v>13</v>
      </c>
      <c r="N44" s="1" t="s">
        <v>43</v>
      </c>
      <c r="Q44" s="89">
        <f t="shared" si="0"/>
        <v>4110034</v>
      </c>
    </row>
    <row r="45" spans="1:17" x14ac:dyDescent="0.25">
      <c r="A45" s="1" t="s">
        <v>1014</v>
      </c>
      <c r="B45" s="15"/>
      <c r="C45" s="15"/>
      <c r="D45" s="6">
        <v>3582602</v>
      </c>
      <c r="E45" s="6">
        <v>528410</v>
      </c>
      <c r="F45" s="1" t="s">
        <v>41</v>
      </c>
      <c r="G45" s="1" t="s">
        <v>26</v>
      </c>
      <c r="H45" s="175">
        <v>43596</v>
      </c>
      <c r="I45" s="31" t="s">
        <v>1015</v>
      </c>
      <c r="J45" s="1" t="s">
        <v>1014</v>
      </c>
      <c r="K45" s="1">
        <v>30.75</v>
      </c>
      <c r="L45" s="1">
        <v>2</v>
      </c>
      <c r="M45" s="1" t="s">
        <v>13</v>
      </c>
      <c r="N45" s="1" t="s">
        <v>43</v>
      </c>
      <c r="P45" s="1" t="s">
        <v>1017</v>
      </c>
      <c r="Q45" s="89">
        <f t="shared" si="0"/>
        <v>4111012</v>
      </c>
    </row>
    <row r="46" spans="1:17" x14ac:dyDescent="0.25">
      <c r="A46" s="1" t="s">
        <v>1010</v>
      </c>
      <c r="B46" s="15"/>
      <c r="C46" s="15"/>
      <c r="D46" s="6">
        <v>3582552</v>
      </c>
      <c r="E46" s="6">
        <v>528410</v>
      </c>
      <c r="F46" s="1" t="s">
        <v>41</v>
      </c>
      <c r="G46" s="1" t="s">
        <v>26</v>
      </c>
      <c r="H46" s="175">
        <v>43596</v>
      </c>
      <c r="I46" s="31" t="s">
        <v>1015</v>
      </c>
      <c r="J46" s="1" t="s">
        <v>1010</v>
      </c>
      <c r="K46" s="1">
        <v>212</v>
      </c>
      <c r="L46" s="1">
        <v>15</v>
      </c>
      <c r="M46" s="1" t="s">
        <v>13</v>
      </c>
      <c r="N46" s="1" t="s">
        <v>43</v>
      </c>
      <c r="Q46" s="89">
        <f t="shared" si="0"/>
        <v>4110962</v>
      </c>
    </row>
    <row r="47" spans="1:17" x14ac:dyDescent="0.25">
      <c r="A47" s="1" t="s">
        <v>1011</v>
      </c>
      <c r="B47" s="15"/>
      <c r="C47" s="15"/>
      <c r="D47" s="6">
        <v>3582563</v>
      </c>
      <c r="E47" s="6">
        <v>528484</v>
      </c>
      <c r="F47" s="1" t="s">
        <v>41</v>
      </c>
      <c r="G47" s="1" t="s">
        <v>26</v>
      </c>
      <c r="H47" s="175">
        <v>43596</v>
      </c>
      <c r="I47" s="31" t="s">
        <v>1015</v>
      </c>
      <c r="J47" s="1" t="s">
        <v>1011</v>
      </c>
      <c r="K47" s="1">
        <v>40.5</v>
      </c>
      <c r="L47" s="1">
        <v>12</v>
      </c>
      <c r="M47" s="1" t="s">
        <v>13</v>
      </c>
      <c r="N47" s="1" t="s">
        <v>43</v>
      </c>
      <c r="P47" s="1" t="s">
        <v>1017</v>
      </c>
      <c r="Q47" s="89">
        <f t="shared" si="0"/>
        <v>4111047</v>
      </c>
    </row>
    <row r="48" spans="1:17" x14ac:dyDescent="0.25">
      <c r="A48" s="1" t="s">
        <v>1012</v>
      </c>
      <c r="B48" s="15"/>
      <c r="C48" s="15"/>
      <c r="D48" s="6">
        <v>3583477</v>
      </c>
      <c r="E48" s="6">
        <v>527485</v>
      </c>
      <c r="F48" s="1" t="s">
        <v>41</v>
      </c>
      <c r="G48" s="1" t="s">
        <v>26</v>
      </c>
      <c r="H48" s="175">
        <v>43596</v>
      </c>
      <c r="I48" s="31" t="s">
        <v>1016</v>
      </c>
      <c r="J48" s="1" t="s">
        <v>1012</v>
      </c>
      <c r="K48" s="1">
        <v>36</v>
      </c>
      <c r="L48" s="1">
        <v>11</v>
      </c>
      <c r="M48" s="1" t="s">
        <v>13</v>
      </c>
      <c r="N48" s="1" t="s">
        <v>43</v>
      </c>
      <c r="Q48" s="89">
        <f t="shared" si="0"/>
        <v>4110962</v>
      </c>
    </row>
    <row r="49" spans="1:17" x14ac:dyDescent="0.25">
      <c r="A49" s="1" t="s">
        <v>1013</v>
      </c>
      <c r="B49" s="15"/>
      <c r="C49" s="15"/>
      <c r="D49" s="174">
        <v>3583522</v>
      </c>
      <c r="E49" s="174">
        <v>527368</v>
      </c>
      <c r="F49" s="1" t="s">
        <v>41</v>
      </c>
      <c r="G49" s="1" t="s">
        <v>26</v>
      </c>
      <c r="H49" s="175">
        <v>43596</v>
      </c>
      <c r="I49" s="31" t="s">
        <v>1016</v>
      </c>
      <c r="J49" s="1" t="s">
        <v>1013</v>
      </c>
      <c r="K49" s="1">
        <v>39</v>
      </c>
      <c r="L49" s="1">
        <v>6.6</v>
      </c>
      <c r="M49" s="1" t="s">
        <v>13</v>
      </c>
      <c r="N49" s="1" t="s">
        <v>43</v>
      </c>
      <c r="P49" s="1" t="s">
        <v>1017</v>
      </c>
      <c r="Q49" s="89">
        <f t="shared" si="0"/>
        <v>4110890</v>
      </c>
    </row>
    <row r="50" spans="1:17" x14ac:dyDescent="0.25">
      <c r="H50" s="174"/>
    </row>
  </sheetData>
  <sheetProtection formatCells="0" formatColumns="0" formatRows="0" insertRows="0" deleteRows="0" selectLockedCells="1" sort="0" autoFilter="0"/>
  <dataValidations count="11">
    <dataValidation type="custom" operator="greaterThan" showInputMessage="1" sqref="G2:G28" xr:uid="{A4B42501-78B0-4942-B2F3-1F16726268F4}">
      <formula1>IF(COUNT(F2)=1,IF(LEN(G2)&gt;0,1,2)=1,1)=1</formula1>
    </dataValidation>
    <dataValidation type="whole" allowBlank="1" sqref="K4:K28" xr:uid="{9AE0F902-5854-4308-A2A2-1808589CF987}">
      <formula1>0</formula1>
      <formula2>360</formula2>
    </dataValidation>
    <dataValidation type="whole" allowBlank="1" sqref="L4:L28" xr:uid="{7222A2AE-2D13-4603-86EE-F8638E336640}">
      <formula1>0</formula1>
      <formula2>90</formula2>
    </dataValidation>
    <dataValidation type="custom" allowBlank="1" showInputMessage="1" sqref="J5" xr:uid="{B83BFD0E-2BC0-49E4-A164-D344BC37A440}">
      <formula1>COUNTIF(K100:K563,J5)=1</formula1>
    </dataValidation>
    <dataValidation type="custom" allowBlank="1" showInputMessage="1" sqref="J3:J4" xr:uid="{63277FEA-D175-46CA-9A20-949D5ACC2B43}">
      <formula1>COUNTIF(K99:K562,J3)=1</formula1>
    </dataValidation>
    <dataValidation type="custom" allowBlank="1" showInputMessage="1" sqref="J2" xr:uid="{ADC06AB9-3162-44C3-B458-1B3540F56106}">
      <formula1>COUNTIF(K100:K563,J2)=1</formula1>
    </dataValidation>
    <dataValidation type="custom" allowBlank="1" showInputMessage="1" sqref="D2:E3" xr:uid="{27359BE0-735D-4E3F-8248-F1833B7B26FA}">
      <formula1>ISNUMBER(D2)</formula1>
    </dataValidation>
    <dataValidation type="custom" operator="greaterThan" showInputMessage="1" sqref="I2:I3 B2:B3" xr:uid="{04840048-F587-4D71-A982-243517D5D99D}">
      <formula1>IF(COUNT(#REF!)=1,IF(LEN(B2)&gt;0,1,2)=1,1)=1</formula1>
    </dataValidation>
    <dataValidation type="custom" allowBlank="1" showInputMessage="1" sqref="A2" xr:uid="{68747334-E630-4151-9684-480442907719}">
      <formula1>COUNTIF(B87:B550,A2)=1</formula1>
    </dataValidation>
    <dataValidation type="custom" allowBlank="1" showInputMessage="1" sqref="A3" xr:uid="{63F6C029-ED34-4F1B-AB52-BCCAC82B6354}">
      <formula1>COUNTIF(B87:B550,A3)=1</formula1>
    </dataValidation>
    <dataValidation allowBlank="1" sqref="K2 M2:M28" xr:uid="{37E37A89-A3C9-4FE4-86EE-4097C689981B}"/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1C768-1929-4695-BEE0-746A4659624B}">
  <sheetPr>
    <tabColor theme="3" tint="0.39997558519241921"/>
  </sheetPr>
  <dimension ref="B2:L10"/>
  <sheetViews>
    <sheetView workbookViewId="0">
      <selection activeCell="R20" sqref="R20"/>
    </sheetView>
  </sheetViews>
  <sheetFormatPr defaultRowHeight="15" x14ac:dyDescent="0.25"/>
  <cols>
    <col min="6" max="6" width="11.5703125" customWidth="1"/>
    <col min="11" max="11" width="11.140625" customWidth="1"/>
  </cols>
  <sheetData>
    <row r="2" spans="2:12" x14ac:dyDescent="0.25">
      <c r="B2" t="s">
        <v>1006</v>
      </c>
      <c r="D2" t="s">
        <v>1012</v>
      </c>
      <c r="F2" t="s">
        <v>1013</v>
      </c>
      <c r="G2" t="s">
        <v>1013</v>
      </c>
      <c r="I2" t="s">
        <v>1014</v>
      </c>
      <c r="K2" t="s">
        <v>1011</v>
      </c>
      <c r="L2" t="s">
        <v>1011</v>
      </c>
    </row>
    <row r="3" spans="2:12" x14ac:dyDescent="0.25">
      <c r="B3">
        <v>36</v>
      </c>
      <c r="D3">
        <v>41</v>
      </c>
      <c r="F3">
        <v>37</v>
      </c>
      <c r="G3">
        <v>12</v>
      </c>
      <c r="I3">
        <v>31</v>
      </c>
      <c r="K3">
        <v>37</v>
      </c>
      <c r="L3">
        <v>12</v>
      </c>
    </row>
    <row r="4" spans="2:12" x14ac:dyDescent="0.25">
      <c r="B4">
        <v>33</v>
      </c>
      <c r="D4">
        <v>37</v>
      </c>
      <c r="F4">
        <v>43</v>
      </c>
      <c r="G4">
        <v>15</v>
      </c>
      <c r="I4">
        <v>33</v>
      </c>
      <c r="K4">
        <v>43</v>
      </c>
      <c r="L4">
        <v>15</v>
      </c>
    </row>
    <row r="5" spans="2:12" x14ac:dyDescent="0.25">
      <c r="B5">
        <v>41</v>
      </c>
      <c r="D5">
        <v>30</v>
      </c>
      <c r="F5">
        <v>43</v>
      </c>
      <c r="G5">
        <v>9</v>
      </c>
      <c r="I5">
        <v>30</v>
      </c>
      <c r="K5">
        <v>43</v>
      </c>
      <c r="L5">
        <v>9</v>
      </c>
    </row>
    <row r="6" spans="2:12" x14ac:dyDescent="0.25">
      <c r="B6">
        <v>39</v>
      </c>
      <c r="D6">
        <v>37</v>
      </c>
      <c r="F6">
        <v>35</v>
      </c>
      <c r="G6">
        <v>-7</v>
      </c>
      <c r="I6">
        <v>29</v>
      </c>
      <c r="K6">
        <v>39</v>
      </c>
      <c r="L6" s="16">
        <f>AVERAGE(L3:L5)</f>
        <v>12</v>
      </c>
    </row>
    <row r="7" spans="2:12" x14ac:dyDescent="0.25">
      <c r="B7">
        <v>42</v>
      </c>
      <c r="D7">
        <v>35</v>
      </c>
      <c r="F7">
        <v>37</v>
      </c>
      <c r="G7">
        <v>4</v>
      </c>
      <c r="I7" s="16">
        <f>AVERAGE(I3:I6)</f>
        <v>30.75</v>
      </c>
      <c r="K7" s="16">
        <f>AVERAGE(K3:K6)</f>
        <v>40.5</v>
      </c>
    </row>
    <row r="8" spans="2:12" x14ac:dyDescent="0.25">
      <c r="B8">
        <v>42</v>
      </c>
      <c r="D8" s="16">
        <f>AVERAGE(D3:D7)</f>
        <v>36</v>
      </c>
      <c r="F8" s="16">
        <f>AVERAGE(F3:F7)</f>
        <v>39</v>
      </c>
      <c r="G8" s="16">
        <f>AVERAGE(G3:G7)</f>
        <v>6.6</v>
      </c>
    </row>
    <row r="9" spans="2:12" x14ac:dyDescent="0.25">
      <c r="B9">
        <v>38</v>
      </c>
    </row>
    <row r="10" spans="2:12" x14ac:dyDescent="0.25">
      <c r="B10" s="176">
        <f>AVERAGE(B3:B9)</f>
        <v>38.714285714285715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D0AB4-C7F7-409E-A4CE-CCC453F96C42}">
  <sheetPr codeName="Sheet12">
    <tabColor theme="3" tint="0.39997558519241921"/>
  </sheetPr>
  <dimension ref="A1:Q43"/>
  <sheetViews>
    <sheetView topLeftCell="B1" workbookViewId="0">
      <selection activeCell="S17" sqref="S17"/>
    </sheetView>
  </sheetViews>
  <sheetFormatPr defaultColWidth="9.140625" defaultRowHeight="15" x14ac:dyDescent="0.25"/>
  <cols>
    <col min="1" max="1" width="41.5703125" style="1" hidden="1" customWidth="1"/>
    <col min="2" max="2" width="13.5703125" style="1" customWidth="1"/>
    <col min="3" max="3" width="13.140625" style="1" customWidth="1"/>
    <col min="4" max="4" width="14.140625" style="1" customWidth="1"/>
    <col min="5" max="5" width="10.140625" style="1" customWidth="1"/>
    <col min="6" max="6" width="10.5703125" style="1" bestFit="1" customWidth="1"/>
    <col min="7" max="7" width="9.5703125" style="1" bestFit="1" customWidth="1"/>
    <col min="8" max="8" width="10.7109375" style="1" bestFit="1" customWidth="1"/>
    <col min="9" max="9" width="12.140625" style="1" customWidth="1"/>
    <col min="10" max="10" width="21.85546875" style="13" customWidth="1"/>
    <col min="11" max="12" width="13" style="1" customWidth="1"/>
    <col min="13" max="13" width="10.85546875" style="1" customWidth="1"/>
    <col min="14" max="14" width="18.7109375" style="1" customWidth="1"/>
    <col min="15" max="15" width="21" style="1" customWidth="1"/>
    <col min="16" max="16" width="11.7109375" style="1" customWidth="1"/>
    <col min="17" max="16384" width="9.140625" style="1"/>
  </cols>
  <sheetData>
    <row r="1" spans="1:17" customFormat="1" ht="15.75" thickBot="1" x14ac:dyDescent="0.3">
      <c r="A1" s="2" t="s">
        <v>4</v>
      </c>
      <c r="B1" s="2" t="s">
        <v>5</v>
      </c>
      <c r="C1" s="2" t="s">
        <v>10</v>
      </c>
      <c r="D1" s="2" t="s">
        <v>11</v>
      </c>
      <c r="E1" s="2" t="s">
        <v>2</v>
      </c>
      <c r="F1" s="2" t="s">
        <v>3</v>
      </c>
      <c r="G1" s="2" t="s">
        <v>12</v>
      </c>
      <c r="H1" s="2" t="s">
        <v>1</v>
      </c>
      <c r="I1" s="2" t="s">
        <v>0</v>
      </c>
      <c r="J1" s="2" t="s">
        <v>120</v>
      </c>
      <c r="K1" s="23" t="s">
        <v>265</v>
      </c>
      <c r="L1" s="23" t="s">
        <v>266</v>
      </c>
      <c r="M1" s="23" t="s">
        <v>267</v>
      </c>
      <c r="N1" s="23" t="s">
        <v>8</v>
      </c>
      <c r="O1" s="23" t="s">
        <v>268</v>
      </c>
      <c r="P1" s="23" t="s">
        <v>269</v>
      </c>
    </row>
    <row r="2" spans="1:17" ht="15.75" thickTop="1" x14ac:dyDescent="0.25">
      <c r="B2" t="s">
        <v>19</v>
      </c>
      <c r="C2">
        <v>32.284642660000003</v>
      </c>
      <c r="D2">
        <v>-110.72195309999999</v>
      </c>
      <c r="E2" s="8">
        <v>3572020.8263987</v>
      </c>
      <c r="F2" s="8">
        <v>526181.60223384702</v>
      </c>
      <c r="G2" s="8" t="s">
        <v>17</v>
      </c>
      <c r="H2" s="1" t="s">
        <v>26</v>
      </c>
      <c r="I2" s="9">
        <v>41269</v>
      </c>
      <c r="J2" s="13" t="s">
        <v>888</v>
      </c>
      <c r="K2" t="s">
        <v>19</v>
      </c>
      <c r="L2" s="1">
        <v>227</v>
      </c>
      <c r="M2" s="1">
        <v>37</v>
      </c>
      <c r="N2" s="1" t="s">
        <v>42</v>
      </c>
      <c r="Q2" s="70" t="s">
        <v>890</v>
      </c>
    </row>
    <row r="3" spans="1:17" x14ac:dyDescent="0.25">
      <c r="B3" t="s">
        <v>19</v>
      </c>
      <c r="C3">
        <v>32.284642660000003</v>
      </c>
      <c r="D3">
        <v>-110.72195309999999</v>
      </c>
      <c r="E3" s="8">
        <v>3572020.8263987</v>
      </c>
      <c r="F3" s="8">
        <v>526181.60223384702</v>
      </c>
      <c r="G3" s="8" t="s">
        <v>17</v>
      </c>
      <c r="H3" s="1" t="s">
        <v>26</v>
      </c>
      <c r="I3" s="9">
        <v>41269</v>
      </c>
      <c r="J3" s="13" t="s">
        <v>888</v>
      </c>
      <c r="K3" t="s">
        <v>19</v>
      </c>
      <c r="L3" s="70">
        <v>285</v>
      </c>
      <c r="M3" s="1">
        <v>27</v>
      </c>
      <c r="N3" s="1" t="s">
        <v>13</v>
      </c>
      <c r="O3" s="1" t="s">
        <v>43</v>
      </c>
      <c r="Q3" s="70" t="s">
        <v>891</v>
      </c>
    </row>
    <row r="4" spans="1:17" x14ac:dyDescent="0.25">
      <c r="B4" t="s">
        <v>20</v>
      </c>
      <c r="C4">
        <v>32.283915950000001</v>
      </c>
      <c r="D4">
        <v>-110.7211994</v>
      </c>
      <c r="E4" s="8">
        <v>3571940.4561405</v>
      </c>
      <c r="F4" s="8">
        <v>526252.78223655897</v>
      </c>
      <c r="G4" s="8" t="s">
        <v>17</v>
      </c>
      <c r="H4" s="1" t="s">
        <v>26</v>
      </c>
      <c r="I4" s="9">
        <v>41269</v>
      </c>
      <c r="J4" s="13" t="s">
        <v>888</v>
      </c>
      <c r="K4" t="s">
        <v>20</v>
      </c>
      <c r="L4" s="1">
        <v>187</v>
      </c>
      <c r="M4" s="1">
        <v>25</v>
      </c>
      <c r="N4" s="1" t="s">
        <v>42</v>
      </c>
    </row>
    <row r="5" spans="1:17" x14ac:dyDescent="0.25">
      <c r="B5" t="s">
        <v>20</v>
      </c>
      <c r="C5">
        <v>32.283915950000001</v>
      </c>
      <c r="D5">
        <v>-110.7211994</v>
      </c>
      <c r="E5" s="8">
        <v>3571940.4561405</v>
      </c>
      <c r="F5" s="8">
        <v>526252.78223655897</v>
      </c>
      <c r="G5" s="8" t="s">
        <v>17</v>
      </c>
      <c r="H5" s="1" t="s">
        <v>26</v>
      </c>
      <c r="I5" s="9">
        <v>41269</v>
      </c>
      <c r="J5" s="13" t="s">
        <v>888</v>
      </c>
      <c r="K5" t="s">
        <v>20</v>
      </c>
      <c r="L5" s="70">
        <v>300</v>
      </c>
      <c r="M5" s="1">
        <v>24</v>
      </c>
      <c r="N5" s="1" t="s">
        <v>13</v>
      </c>
      <c r="O5" s="1" t="s">
        <v>43</v>
      </c>
    </row>
    <row r="6" spans="1:17" x14ac:dyDescent="0.25">
      <c r="B6" t="s">
        <v>21</v>
      </c>
      <c r="C6">
        <v>32.284480139999999</v>
      </c>
      <c r="D6">
        <v>-110.72036249999999</v>
      </c>
      <c r="E6" s="8">
        <v>3572003.2001476502</v>
      </c>
      <c r="F6" s="8">
        <v>526331.41992954002</v>
      </c>
      <c r="G6" s="8" t="s">
        <v>17</v>
      </c>
      <c r="H6" s="1" t="s">
        <v>26</v>
      </c>
      <c r="I6" s="9">
        <v>41269</v>
      </c>
      <c r="J6" s="13" t="s">
        <v>888</v>
      </c>
      <c r="K6" t="s">
        <v>21</v>
      </c>
      <c r="L6" s="1">
        <v>240</v>
      </c>
      <c r="M6" s="1">
        <v>24</v>
      </c>
      <c r="N6" s="1" t="s">
        <v>42</v>
      </c>
    </row>
    <row r="7" spans="1:17" x14ac:dyDescent="0.25">
      <c r="B7" t="s">
        <v>21</v>
      </c>
      <c r="C7">
        <v>32.284480139999999</v>
      </c>
      <c r="D7">
        <v>-110.72036249999999</v>
      </c>
      <c r="E7" s="8">
        <v>3572003.2001476502</v>
      </c>
      <c r="F7" s="8">
        <v>526331.41992954002</v>
      </c>
      <c r="G7" s="8" t="s">
        <v>17</v>
      </c>
      <c r="H7" s="1" t="s">
        <v>26</v>
      </c>
      <c r="I7" s="9">
        <v>41269</v>
      </c>
      <c r="J7" s="13" t="s">
        <v>888</v>
      </c>
      <c r="K7" t="s">
        <v>21</v>
      </c>
      <c r="L7" s="70">
        <v>295</v>
      </c>
      <c r="M7" s="1">
        <v>20</v>
      </c>
      <c r="N7" s="1" t="s">
        <v>13</v>
      </c>
      <c r="O7" s="1" t="s">
        <v>43</v>
      </c>
    </row>
    <row r="8" spans="1:17" x14ac:dyDescent="0.25">
      <c r="B8" t="s">
        <v>22</v>
      </c>
      <c r="C8">
        <v>32.285676909999999</v>
      </c>
      <c r="D8">
        <v>-110.71877000000001</v>
      </c>
      <c r="E8" s="8">
        <v>3572136.2515640901</v>
      </c>
      <c r="F8" s="8">
        <v>526481.03259320499</v>
      </c>
      <c r="G8" s="8" t="s">
        <v>17</v>
      </c>
      <c r="H8" s="1" t="s">
        <v>26</v>
      </c>
      <c r="I8" s="9">
        <v>41269</v>
      </c>
      <c r="J8" s="13" t="s">
        <v>888</v>
      </c>
      <c r="K8" t="s">
        <v>22</v>
      </c>
      <c r="L8" s="1">
        <v>335</v>
      </c>
      <c r="M8" s="1">
        <v>27</v>
      </c>
      <c r="N8" s="1" t="s">
        <v>42</v>
      </c>
    </row>
    <row r="9" spans="1:17" x14ac:dyDescent="0.25">
      <c r="B9" t="s">
        <v>22</v>
      </c>
      <c r="C9">
        <v>32.285676909999999</v>
      </c>
      <c r="D9">
        <v>-110.71877000000001</v>
      </c>
      <c r="E9" s="8">
        <v>3572136.2515640901</v>
      </c>
      <c r="F9" s="8">
        <v>526481.03259320499</v>
      </c>
      <c r="G9" s="8" t="s">
        <v>17</v>
      </c>
      <c r="H9" s="1" t="s">
        <v>26</v>
      </c>
      <c r="I9" s="9">
        <v>41269</v>
      </c>
      <c r="J9" s="13" t="s">
        <v>888</v>
      </c>
      <c r="K9" t="s">
        <v>22</v>
      </c>
      <c r="L9" s="70">
        <v>267</v>
      </c>
      <c r="M9" s="1">
        <v>22</v>
      </c>
      <c r="N9" s="1" t="s">
        <v>13</v>
      </c>
      <c r="O9" s="1" t="s">
        <v>43</v>
      </c>
    </row>
    <row r="10" spans="1:17" x14ac:dyDescent="0.25">
      <c r="B10" t="s">
        <v>23</v>
      </c>
      <c r="C10">
        <v>32.286080159999997</v>
      </c>
      <c r="D10">
        <v>-110.71708270000001</v>
      </c>
      <c r="E10" s="8">
        <v>3572181.3691662899</v>
      </c>
      <c r="F10" s="8">
        <v>526639.79173350194</v>
      </c>
      <c r="G10" s="8" t="s">
        <v>17</v>
      </c>
      <c r="H10" s="1" t="s">
        <v>26</v>
      </c>
      <c r="I10" s="9">
        <v>41269</v>
      </c>
      <c r="J10" s="13" t="s">
        <v>888</v>
      </c>
      <c r="K10" t="s">
        <v>23</v>
      </c>
      <c r="L10" s="1">
        <v>198</v>
      </c>
      <c r="M10" s="1">
        <v>46</v>
      </c>
      <c r="N10" s="1" t="s">
        <v>42</v>
      </c>
    </row>
    <row r="11" spans="1:17" x14ac:dyDescent="0.25">
      <c r="B11" t="s">
        <v>23</v>
      </c>
      <c r="C11">
        <v>32.286080159999997</v>
      </c>
      <c r="D11">
        <v>-110.71708270000001</v>
      </c>
      <c r="E11" s="8">
        <v>3572181.3691662899</v>
      </c>
      <c r="F11" s="8">
        <v>526639.79173350194</v>
      </c>
      <c r="G11" s="8" t="s">
        <v>17</v>
      </c>
      <c r="H11" s="1" t="s">
        <v>26</v>
      </c>
      <c r="I11" s="9">
        <v>41269</v>
      </c>
      <c r="J11" s="13" t="s">
        <v>888</v>
      </c>
      <c r="K11" t="s">
        <v>23</v>
      </c>
      <c r="L11" s="70">
        <v>311</v>
      </c>
      <c r="M11" s="1">
        <v>31</v>
      </c>
      <c r="N11" s="1" t="s">
        <v>13</v>
      </c>
      <c r="O11" s="1" t="s">
        <v>43</v>
      </c>
    </row>
    <row r="12" spans="1:17" x14ac:dyDescent="0.25">
      <c r="B12" t="s">
        <v>24</v>
      </c>
      <c r="C12">
        <v>32.286344110000002</v>
      </c>
      <c r="D12">
        <v>-110.7160775</v>
      </c>
      <c r="E12" s="8">
        <v>3572210.8771492098</v>
      </c>
      <c r="F12" s="8">
        <v>526734.36136121803</v>
      </c>
      <c r="G12" s="8" t="s">
        <v>17</v>
      </c>
      <c r="H12" s="1" t="s">
        <v>26</v>
      </c>
      <c r="I12" s="9">
        <v>41269</v>
      </c>
      <c r="J12" s="13" t="s">
        <v>888</v>
      </c>
      <c r="K12" t="s">
        <v>24</v>
      </c>
      <c r="L12" s="1">
        <v>225</v>
      </c>
      <c r="M12" s="1">
        <v>43</v>
      </c>
      <c r="N12" s="1" t="s">
        <v>42</v>
      </c>
    </row>
    <row r="13" spans="1:17" x14ac:dyDescent="0.25">
      <c r="B13" t="s">
        <v>24</v>
      </c>
      <c r="C13">
        <v>32.286344110000002</v>
      </c>
      <c r="D13">
        <v>-110.7160775</v>
      </c>
      <c r="E13" s="8">
        <v>3572210.8771492098</v>
      </c>
      <c r="F13" s="8">
        <v>526734.36136121803</v>
      </c>
      <c r="G13" s="8" t="s">
        <v>17</v>
      </c>
      <c r="H13" s="1" t="s">
        <v>26</v>
      </c>
      <c r="I13" s="9">
        <v>41269</v>
      </c>
      <c r="J13" s="13" t="s">
        <v>888</v>
      </c>
      <c r="K13" t="s">
        <v>24</v>
      </c>
      <c r="L13" s="70">
        <v>334</v>
      </c>
      <c r="M13" s="1">
        <v>37</v>
      </c>
      <c r="N13" s="1" t="s">
        <v>13</v>
      </c>
      <c r="O13" s="1" t="s">
        <v>43</v>
      </c>
    </row>
    <row r="14" spans="1:17" x14ac:dyDescent="0.25">
      <c r="B14" s="27" t="s">
        <v>25</v>
      </c>
      <c r="C14" s="27">
        <v>32.286429179999999</v>
      </c>
      <c r="D14" s="27">
        <v>-110.7156864</v>
      </c>
      <c r="E14" s="57">
        <v>3572220.40531456</v>
      </c>
      <c r="F14" s="57">
        <v>526771.16268306295</v>
      </c>
      <c r="G14" s="57" t="s">
        <v>17</v>
      </c>
      <c r="H14" s="33" t="s">
        <v>26</v>
      </c>
      <c r="I14" s="71">
        <v>41269</v>
      </c>
      <c r="J14" s="72" t="s">
        <v>888</v>
      </c>
      <c r="K14" s="27" t="s">
        <v>25</v>
      </c>
      <c r="L14" s="33">
        <v>206</v>
      </c>
      <c r="M14" s="33">
        <v>70</v>
      </c>
      <c r="N14" s="33" t="s">
        <v>15</v>
      </c>
      <c r="O14" s="33"/>
    </row>
    <row r="15" spans="1:17" x14ac:dyDescent="0.25">
      <c r="B15" t="s">
        <v>27</v>
      </c>
      <c r="C15">
        <v>32.276473910999997</v>
      </c>
      <c r="D15">
        <v>-110.70620289999999</v>
      </c>
      <c r="E15" s="8">
        <v>3571119.28963082</v>
      </c>
      <c r="F15" s="8">
        <v>527667.16459334898</v>
      </c>
      <c r="G15" s="8" t="s">
        <v>17</v>
      </c>
      <c r="H15" s="1" t="s">
        <v>26</v>
      </c>
      <c r="I15" s="10">
        <v>41362</v>
      </c>
      <c r="J15" s="13" t="s">
        <v>18</v>
      </c>
      <c r="K15" t="s">
        <v>27</v>
      </c>
      <c r="L15" s="1">
        <v>107</v>
      </c>
      <c r="M15" s="1">
        <v>25</v>
      </c>
      <c r="N15" s="1" t="s">
        <v>42</v>
      </c>
    </row>
    <row r="16" spans="1:17" x14ac:dyDescent="0.25">
      <c r="B16" t="s">
        <v>27</v>
      </c>
      <c r="C16">
        <v>32.276473910999997</v>
      </c>
      <c r="D16">
        <v>-110.70620289999999</v>
      </c>
      <c r="E16" s="8">
        <v>3571119.28963082</v>
      </c>
      <c r="F16" s="8">
        <v>527667.16459334898</v>
      </c>
      <c r="G16" s="8" t="s">
        <v>17</v>
      </c>
      <c r="H16" s="1" t="s">
        <v>26</v>
      </c>
      <c r="I16" s="10">
        <v>41362</v>
      </c>
      <c r="J16" s="13" t="s">
        <v>18</v>
      </c>
      <c r="K16" t="s">
        <v>27</v>
      </c>
      <c r="L16" s="1">
        <v>256</v>
      </c>
      <c r="M16" s="1">
        <v>14</v>
      </c>
      <c r="N16" s="1" t="s">
        <v>13</v>
      </c>
      <c r="O16" s="1" t="s">
        <v>43</v>
      </c>
    </row>
    <row r="17" spans="2:15" x14ac:dyDescent="0.25">
      <c r="B17" t="s">
        <v>28</v>
      </c>
      <c r="C17">
        <v>32.276537781999998</v>
      </c>
      <c r="D17">
        <v>-110.705070924</v>
      </c>
      <c r="E17" s="8">
        <v>3571126.6620593001</v>
      </c>
      <c r="F17" s="8">
        <v>527773.74484262301</v>
      </c>
      <c r="G17" s="8" t="s">
        <v>17</v>
      </c>
      <c r="H17" s="1" t="s">
        <v>26</v>
      </c>
      <c r="I17" s="10">
        <v>41362</v>
      </c>
      <c r="J17" s="13" t="s">
        <v>18</v>
      </c>
      <c r="K17" t="s">
        <v>28</v>
      </c>
      <c r="L17" s="1">
        <v>249</v>
      </c>
      <c r="M17" s="1">
        <v>12</v>
      </c>
      <c r="N17" s="1" t="s">
        <v>13</v>
      </c>
    </row>
    <row r="18" spans="2:15" x14ac:dyDescent="0.25">
      <c r="B18" t="s">
        <v>29</v>
      </c>
      <c r="C18">
        <v>32.277705044999998</v>
      </c>
      <c r="D18">
        <v>-110.704247905</v>
      </c>
      <c r="E18" s="8">
        <v>3571256.2641173298</v>
      </c>
      <c r="F18" s="8">
        <v>527850.89293991996</v>
      </c>
      <c r="G18" s="8" t="s">
        <v>17</v>
      </c>
      <c r="H18" s="1" t="s">
        <v>26</v>
      </c>
      <c r="I18" s="10">
        <v>41362</v>
      </c>
      <c r="J18" s="13" t="s">
        <v>18</v>
      </c>
      <c r="K18" t="s">
        <v>29</v>
      </c>
      <c r="L18" s="1">
        <v>253</v>
      </c>
      <c r="M18" s="1">
        <v>9</v>
      </c>
      <c r="N18" s="1" t="s">
        <v>13</v>
      </c>
    </row>
    <row r="19" spans="2:15" x14ac:dyDescent="0.25">
      <c r="B19" t="s">
        <v>30</v>
      </c>
      <c r="C19">
        <v>32.279567169000003</v>
      </c>
      <c r="D19">
        <v>-110.703114923</v>
      </c>
      <c r="E19" s="8">
        <v>3571462.97148077</v>
      </c>
      <c r="F19" s="8">
        <v>527957.01476810302</v>
      </c>
      <c r="G19" s="8" t="s">
        <v>17</v>
      </c>
      <c r="H19" s="1" t="s">
        <v>26</v>
      </c>
      <c r="I19" s="10">
        <v>41362</v>
      </c>
      <c r="J19" s="13" t="s">
        <v>18</v>
      </c>
      <c r="K19" t="s">
        <v>30</v>
      </c>
      <c r="L19" s="1">
        <v>243</v>
      </c>
      <c r="M19" s="1">
        <v>4</v>
      </c>
      <c r="N19" s="1" t="s">
        <v>13</v>
      </c>
    </row>
    <row r="20" spans="2:15" x14ac:dyDescent="0.25">
      <c r="B20" t="s">
        <v>31</v>
      </c>
      <c r="C20">
        <v>32.287895679000002</v>
      </c>
      <c r="D20">
        <v>-110.69511682700001</v>
      </c>
      <c r="E20" s="8">
        <v>3572388.2833613399</v>
      </c>
      <c r="F20" s="8">
        <v>528707.55704105902</v>
      </c>
      <c r="G20" s="8" t="s">
        <v>17</v>
      </c>
      <c r="H20" s="1" t="s">
        <v>26</v>
      </c>
      <c r="I20" s="10">
        <v>41362</v>
      </c>
      <c r="J20" s="13" t="s">
        <v>18</v>
      </c>
      <c r="K20" t="s">
        <v>31</v>
      </c>
      <c r="L20" s="1">
        <v>58</v>
      </c>
      <c r="M20" s="1">
        <v>1</v>
      </c>
      <c r="N20" s="1" t="s">
        <v>13</v>
      </c>
    </row>
    <row r="21" spans="2:15" x14ac:dyDescent="0.25">
      <c r="B21" t="s">
        <v>32</v>
      </c>
      <c r="C21">
        <v>32.288992534999998</v>
      </c>
      <c r="D21">
        <v>-110.692695379</v>
      </c>
      <c r="E21" s="8">
        <v>3572510.5185443098</v>
      </c>
      <c r="F21" s="8">
        <v>528935.21124911902</v>
      </c>
      <c r="G21" s="8" t="s">
        <v>17</v>
      </c>
      <c r="H21" s="1" t="s">
        <v>26</v>
      </c>
      <c r="I21" s="10">
        <v>41362</v>
      </c>
      <c r="J21" s="13" t="s">
        <v>18</v>
      </c>
      <c r="K21" t="s">
        <v>32</v>
      </c>
      <c r="L21" s="1">
        <v>230</v>
      </c>
      <c r="M21" s="1">
        <v>40</v>
      </c>
      <c r="N21" s="1" t="s">
        <v>42</v>
      </c>
    </row>
    <row r="22" spans="2:15" x14ac:dyDescent="0.25">
      <c r="B22" t="s">
        <v>32</v>
      </c>
      <c r="C22">
        <v>32.288992534999998</v>
      </c>
      <c r="D22">
        <v>-110.692695379</v>
      </c>
      <c r="E22" s="8">
        <v>3572510.5185443098</v>
      </c>
      <c r="F22" s="8">
        <v>528935.21124911902</v>
      </c>
      <c r="G22" s="8" t="s">
        <v>17</v>
      </c>
      <c r="H22" s="1" t="s">
        <v>26</v>
      </c>
      <c r="I22" s="10">
        <v>41362</v>
      </c>
      <c r="J22" s="13" t="s">
        <v>18</v>
      </c>
      <c r="K22" t="s">
        <v>32</v>
      </c>
      <c r="L22" s="1">
        <v>70</v>
      </c>
      <c r="M22" s="1">
        <v>20</v>
      </c>
      <c r="N22" s="1" t="s">
        <v>13</v>
      </c>
      <c r="O22" s="1" t="s">
        <v>43</v>
      </c>
    </row>
    <row r="23" spans="2:15" x14ac:dyDescent="0.25">
      <c r="B23" t="s">
        <v>33</v>
      </c>
      <c r="C23">
        <v>32.290894723999997</v>
      </c>
      <c r="D23">
        <v>-110.690619349</v>
      </c>
      <c r="E23" s="8">
        <v>3572721.9348023199</v>
      </c>
      <c r="F23" s="8">
        <v>529130.078829707</v>
      </c>
      <c r="G23" s="8" t="s">
        <v>17</v>
      </c>
      <c r="H23" s="1" t="s">
        <v>26</v>
      </c>
      <c r="I23" s="10">
        <v>41362</v>
      </c>
      <c r="J23" s="13" t="s">
        <v>18</v>
      </c>
      <c r="K23" t="s">
        <v>33</v>
      </c>
      <c r="L23" s="1">
        <v>240</v>
      </c>
      <c r="M23" s="1">
        <v>36</v>
      </c>
      <c r="N23" s="1" t="s">
        <v>15</v>
      </c>
    </row>
    <row r="24" spans="2:15" x14ac:dyDescent="0.25">
      <c r="B24" t="s">
        <v>34</v>
      </c>
      <c r="C24">
        <v>32.293064547999997</v>
      </c>
      <c r="D24">
        <v>-110.690934258</v>
      </c>
      <c r="E24" s="8">
        <v>3572962.37055645</v>
      </c>
      <c r="F24" s="8">
        <v>529099.73496411205</v>
      </c>
      <c r="G24" s="8" t="s">
        <v>17</v>
      </c>
      <c r="H24" s="1" t="s">
        <v>26</v>
      </c>
      <c r="I24" s="10">
        <v>41362</v>
      </c>
      <c r="J24" s="13" t="s">
        <v>18</v>
      </c>
      <c r="K24" t="s">
        <v>34</v>
      </c>
      <c r="L24" s="1">
        <v>262</v>
      </c>
      <c r="M24" s="1">
        <v>46</v>
      </c>
      <c r="N24" s="1" t="s">
        <v>15</v>
      </c>
    </row>
    <row r="25" spans="2:15" x14ac:dyDescent="0.25">
      <c r="B25" t="s">
        <v>35</v>
      </c>
      <c r="C25">
        <v>32.292715106000003</v>
      </c>
      <c r="D25">
        <v>-110.693478333</v>
      </c>
      <c r="E25" s="8">
        <v>3572922.9480395699</v>
      </c>
      <c r="F25" s="8">
        <v>528860.31018124905</v>
      </c>
      <c r="G25" s="8" t="s">
        <v>17</v>
      </c>
      <c r="H25" s="1" t="s">
        <v>26</v>
      </c>
      <c r="I25" s="10">
        <v>41362</v>
      </c>
      <c r="J25" s="13" t="s">
        <v>18</v>
      </c>
      <c r="K25" t="s">
        <v>35</v>
      </c>
      <c r="L25" s="1">
        <v>66</v>
      </c>
      <c r="M25" s="1">
        <v>9</v>
      </c>
      <c r="N25" s="1" t="s">
        <v>13</v>
      </c>
      <c r="O25" s="1" t="s">
        <v>43</v>
      </c>
    </row>
    <row r="26" spans="2:15" x14ac:dyDescent="0.25">
      <c r="B26" t="s">
        <v>36</v>
      </c>
      <c r="C26">
        <v>32.292233566</v>
      </c>
      <c r="D26">
        <v>-110.69743291499999</v>
      </c>
      <c r="E26" s="8">
        <v>3572868.5128322402</v>
      </c>
      <c r="F26" s="8">
        <v>528488.118660426</v>
      </c>
      <c r="G26" s="8" t="s">
        <v>17</v>
      </c>
      <c r="H26" s="1" t="s">
        <v>26</v>
      </c>
      <c r="I26" s="10">
        <v>41362</v>
      </c>
      <c r="J26" s="13" t="s">
        <v>18</v>
      </c>
      <c r="K26" t="s">
        <v>36</v>
      </c>
      <c r="L26" s="1">
        <v>218</v>
      </c>
      <c r="M26" s="1">
        <v>33</v>
      </c>
      <c r="N26" s="1" t="s">
        <v>42</v>
      </c>
    </row>
    <row r="27" spans="2:15" x14ac:dyDescent="0.25">
      <c r="B27" t="s">
        <v>36</v>
      </c>
      <c r="C27">
        <v>32.292233566</v>
      </c>
      <c r="D27">
        <v>-110.69743291499999</v>
      </c>
      <c r="E27" s="8">
        <v>3572868.5128322402</v>
      </c>
      <c r="F27" s="8">
        <v>528488.118660426</v>
      </c>
      <c r="G27" s="8" t="s">
        <v>17</v>
      </c>
      <c r="H27" s="1" t="s">
        <v>26</v>
      </c>
      <c r="I27" s="10">
        <v>41362</v>
      </c>
      <c r="J27" s="13" t="s">
        <v>18</v>
      </c>
      <c r="K27" t="s">
        <v>36</v>
      </c>
      <c r="L27" s="1">
        <v>251</v>
      </c>
      <c r="M27" s="1">
        <v>1</v>
      </c>
      <c r="N27" s="1" t="s">
        <v>13</v>
      </c>
      <c r="O27" s="1" t="s">
        <v>43</v>
      </c>
    </row>
    <row r="28" spans="2:15" x14ac:dyDescent="0.25">
      <c r="B28" t="s">
        <v>37</v>
      </c>
      <c r="C28">
        <v>32.291308706999999</v>
      </c>
      <c r="D28">
        <v>-110.698748287</v>
      </c>
      <c r="E28" s="8">
        <v>3572765.6451988299</v>
      </c>
      <c r="F28" s="8">
        <v>528364.55765351304</v>
      </c>
      <c r="G28" s="8" t="s">
        <v>17</v>
      </c>
      <c r="H28" s="1" t="s">
        <v>26</v>
      </c>
      <c r="I28" s="10">
        <v>41362</v>
      </c>
      <c r="J28" s="13" t="s">
        <v>18</v>
      </c>
      <c r="K28" t="s">
        <v>37</v>
      </c>
      <c r="L28" s="1">
        <v>253</v>
      </c>
      <c r="M28" s="1">
        <v>41</v>
      </c>
      <c r="N28" s="1" t="s">
        <v>15</v>
      </c>
    </row>
    <row r="29" spans="2:15" x14ac:dyDescent="0.25">
      <c r="B29" t="s">
        <v>38</v>
      </c>
      <c r="C29">
        <v>32.290096935000001</v>
      </c>
      <c r="D29">
        <v>-110.70106370400001</v>
      </c>
      <c r="E29" s="8">
        <v>3572630.7124335398</v>
      </c>
      <c r="F29" s="8">
        <v>528146.92154075403</v>
      </c>
      <c r="G29" s="8" t="s">
        <v>17</v>
      </c>
      <c r="H29" s="1" t="s">
        <v>26</v>
      </c>
      <c r="I29" s="10">
        <v>41362</v>
      </c>
      <c r="J29" s="13" t="s">
        <v>18</v>
      </c>
      <c r="K29" t="s">
        <v>38</v>
      </c>
      <c r="L29" s="1">
        <v>62</v>
      </c>
      <c r="M29" s="1">
        <v>12</v>
      </c>
      <c r="N29" s="1" t="s">
        <v>13</v>
      </c>
      <c r="O29" s="1" t="s">
        <v>43</v>
      </c>
    </row>
    <row r="30" spans="2:15" x14ac:dyDescent="0.25">
      <c r="B30" t="s">
        <v>39</v>
      </c>
      <c r="C30">
        <v>32.288528765000002</v>
      </c>
      <c r="D30">
        <v>-110.704887025</v>
      </c>
      <c r="E30" s="8">
        <v>3572455.8867082298</v>
      </c>
      <c r="F30" s="8">
        <v>527787.40630615305</v>
      </c>
      <c r="G30" s="8" t="s">
        <v>17</v>
      </c>
      <c r="H30" s="1" t="s">
        <v>26</v>
      </c>
      <c r="I30" s="10">
        <v>41362</v>
      </c>
      <c r="J30" s="13" t="s">
        <v>18</v>
      </c>
      <c r="K30" t="s">
        <v>39</v>
      </c>
      <c r="L30" s="1">
        <v>238</v>
      </c>
      <c r="M30" s="1">
        <v>6</v>
      </c>
      <c r="N30" s="1" t="s">
        <v>13</v>
      </c>
      <c r="O30" s="1" t="s">
        <v>43</v>
      </c>
    </row>
    <row r="31" spans="2:15" x14ac:dyDescent="0.25">
      <c r="B31" t="s">
        <v>40</v>
      </c>
      <c r="C31">
        <v>32.287655035</v>
      </c>
      <c r="D31">
        <v>-110.706037357</v>
      </c>
      <c r="E31" s="8">
        <v>3572358.73792618</v>
      </c>
      <c r="F31" s="8">
        <v>527679.35775311501</v>
      </c>
      <c r="G31" s="8" t="s">
        <v>17</v>
      </c>
      <c r="H31" s="1" t="s">
        <v>26</v>
      </c>
      <c r="I31" s="10">
        <v>41362</v>
      </c>
      <c r="J31" s="13" t="s">
        <v>18</v>
      </c>
      <c r="K31" t="s">
        <v>40</v>
      </c>
      <c r="L31" s="1">
        <v>60</v>
      </c>
      <c r="M31" s="1">
        <v>2</v>
      </c>
      <c r="N31" s="1" t="s">
        <v>13</v>
      </c>
      <c r="O31" s="1" t="s">
        <v>43</v>
      </c>
    </row>
    <row r="32" spans="2:15" x14ac:dyDescent="0.25">
      <c r="B32" s="1" t="s">
        <v>44</v>
      </c>
      <c r="C32" s="1">
        <v>32.276472069999997</v>
      </c>
      <c r="D32" s="1">
        <v>-110.70616099999999</v>
      </c>
      <c r="E32" s="11">
        <v>3571119.0959999999</v>
      </c>
      <c r="F32" s="11">
        <v>527671.11179999996</v>
      </c>
      <c r="G32" s="1" t="s">
        <v>17</v>
      </c>
      <c r="H32" s="1" t="s">
        <v>26</v>
      </c>
      <c r="I32" s="9">
        <v>41591</v>
      </c>
      <c r="J32" s="13" t="s">
        <v>18</v>
      </c>
      <c r="K32" s="1" t="s">
        <v>44</v>
      </c>
      <c r="L32" s="1">
        <v>128</v>
      </c>
      <c r="M32" s="1">
        <v>28</v>
      </c>
      <c r="N32" s="1" t="s">
        <v>42</v>
      </c>
    </row>
    <row r="33" spans="2:15" x14ac:dyDescent="0.25">
      <c r="B33" s="1" t="s">
        <v>44</v>
      </c>
      <c r="C33" s="1">
        <v>32.276472069999997</v>
      </c>
      <c r="D33" s="1">
        <v>-110.70616099999999</v>
      </c>
      <c r="E33" s="11">
        <v>3571119.0959999999</v>
      </c>
      <c r="F33" s="11">
        <v>527671.11179999996</v>
      </c>
      <c r="G33" s="1" t="s">
        <v>17</v>
      </c>
      <c r="H33" s="1" t="s">
        <v>26</v>
      </c>
      <c r="I33" s="9">
        <v>41591</v>
      </c>
      <c r="J33" s="13" t="s">
        <v>18</v>
      </c>
      <c r="K33" s="1" t="s">
        <v>44</v>
      </c>
      <c r="L33" s="1">
        <v>65</v>
      </c>
      <c r="M33" s="1">
        <v>4</v>
      </c>
      <c r="N33" s="1" t="s">
        <v>13</v>
      </c>
      <c r="O33" s="1" t="s">
        <v>43</v>
      </c>
    </row>
    <row r="34" spans="2:15" x14ac:dyDescent="0.25">
      <c r="B34" s="1" t="s">
        <v>45</v>
      </c>
      <c r="C34" s="1">
        <v>32.276555719999998</v>
      </c>
      <c r="D34" s="1">
        <v>-110.70502689999999</v>
      </c>
      <c r="E34" s="11">
        <v>3571128.662</v>
      </c>
      <c r="F34" s="11">
        <v>527777.88340000005</v>
      </c>
      <c r="G34" s="1" t="s">
        <v>17</v>
      </c>
      <c r="H34" s="1" t="s">
        <v>26</v>
      </c>
      <c r="I34" s="9">
        <v>41591</v>
      </c>
      <c r="J34" s="13" t="s">
        <v>18</v>
      </c>
      <c r="K34" s="1" t="s">
        <v>45</v>
      </c>
      <c r="L34" s="1">
        <v>244</v>
      </c>
      <c r="M34" s="1">
        <v>16</v>
      </c>
      <c r="N34" s="1" t="s">
        <v>13</v>
      </c>
      <c r="O34" s="1" t="s">
        <v>43</v>
      </c>
    </row>
    <row r="35" spans="2:15" x14ac:dyDescent="0.25">
      <c r="B35" s="1" t="s">
        <v>46</v>
      </c>
      <c r="C35" s="1">
        <v>32.27681698</v>
      </c>
      <c r="D35" s="1">
        <v>-110.7041275</v>
      </c>
      <c r="E35" s="11">
        <v>3571157.8560000001</v>
      </c>
      <c r="F35" s="11">
        <v>527862.50699999998</v>
      </c>
      <c r="G35" s="1" t="s">
        <v>17</v>
      </c>
      <c r="H35" s="1" t="s">
        <v>26</v>
      </c>
      <c r="I35" s="9">
        <v>41591</v>
      </c>
      <c r="J35" s="13" t="s">
        <v>18</v>
      </c>
      <c r="K35" s="1" t="s">
        <v>46</v>
      </c>
      <c r="L35" s="1">
        <v>127</v>
      </c>
      <c r="M35" s="1">
        <v>20</v>
      </c>
      <c r="N35" s="1" t="s">
        <v>42</v>
      </c>
      <c r="O35" s="1" t="s">
        <v>53</v>
      </c>
    </row>
    <row r="36" spans="2:15" x14ac:dyDescent="0.25">
      <c r="B36" s="1" t="s">
        <v>46</v>
      </c>
      <c r="C36" s="1">
        <v>32.27681698</v>
      </c>
      <c r="D36" s="1">
        <v>-110.7041275</v>
      </c>
      <c r="E36" s="11">
        <v>3571157.8560000001</v>
      </c>
      <c r="F36" s="11">
        <v>527862.50699999998</v>
      </c>
      <c r="G36" s="1" t="s">
        <v>17</v>
      </c>
      <c r="H36" s="1" t="s">
        <v>26</v>
      </c>
      <c r="I36" s="9">
        <v>41591</v>
      </c>
      <c r="J36" s="13" t="s">
        <v>18</v>
      </c>
      <c r="K36" s="1" t="s">
        <v>46</v>
      </c>
      <c r="L36" s="1">
        <v>246</v>
      </c>
      <c r="M36" s="1">
        <v>15</v>
      </c>
      <c r="N36" s="1" t="s">
        <v>13</v>
      </c>
      <c r="O36" s="1" t="s">
        <v>43</v>
      </c>
    </row>
    <row r="37" spans="2:15" x14ac:dyDescent="0.25">
      <c r="B37" s="1" t="s">
        <v>47</v>
      </c>
      <c r="C37" s="1">
        <v>32.279538170000002</v>
      </c>
      <c r="D37" s="1">
        <v>-110.70311169999999</v>
      </c>
      <c r="E37" s="11">
        <v>3571459.7579999999</v>
      </c>
      <c r="F37" s="11">
        <v>527957.33149999997</v>
      </c>
      <c r="G37" s="1" t="s">
        <v>17</v>
      </c>
      <c r="H37" s="1" t="s">
        <v>26</v>
      </c>
      <c r="I37" s="9">
        <v>41591</v>
      </c>
      <c r="J37" s="13" t="s">
        <v>18</v>
      </c>
      <c r="K37" s="1" t="s">
        <v>47</v>
      </c>
      <c r="L37" s="1">
        <v>197</v>
      </c>
      <c r="M37" s="1">
        <v>12</v>
      </c>
      <c r="N37" s="1" t="s">
        <v>42</v>
      </c>
    </row>
    <row r="38" spans="2:15" x14ac:dyDescent="0.25">
      <c r="B38" s="1" t="s">
        <v>47</v>
      </c>
      <c r="C38" s="1">
        <v>32.279538170000002</v>
      </c>
      <c r="D38" s="1">
        <v>-110.70311169999999</v>
      </c>
      <c r="E38" s="11">
        <v>3571459.7579999999</v>
      </c>
      <c r="F38" s="11">
        <v>527957.33149999997</v>
      </c>
      <c r="G38" s="1" t="s">
        <v>17</v>
      </c>
      <c r="H38" s="1" t="s">
        <v>26</v>
      </c>
      <c r="I38" s="9">
        <v>41591</v>
      </c>
      <c r="J38" s="13" t="s">
        <v>18</v>
      </c>
      <c r="K38" s="1" t="s">
        <v>47</v>
      </c>
      <c r="L38" s="1">
        <v>242</v>
      </c>
      <c r="M38" s="1">
        <v>8</v>
      </c>
      <c r="N38" s="1" t="s">
        <v>13</v>
      </c>
      <c r="O38" s="1" t="s">
        <v>43</v>
      </c>
    </row>
    <row r="39" spans="2:15" x14ac:dyDescent="0.25">
      <c r="B39" s="1" t="s">
        <v>48</v>
      </c>
      <c r="C39" s="1">
        <v>32.284168919999999</v>
      </c>
      <c r="D39" s="1">
        <v>-110.7030144</v>
      </c>
      <c r="E39" s="11">
        <v>3571973.0929999999</v>
      </c>
      <c r="F39" s="11">
        <v>527965.06640000001</v>
      </c>
      <c r="G39" s="1" t="s">
        <v>17</v>
      </c>
      <c r="H39" s="1" t="s">
        <v>26</v>
      </c>
      <c r="I39" s="9">
        <v>41591</v>
      </c>
      <c r="J39" s="13" t="s">
        <v>18</v>
      </c>
      <c r="K39" s="1" t="s">
        <v>48</v>
      </c>
      <c r="L39" s="1">
        <v>285</v>
      </c>
      <c r="M39" s="1">
        <v>19</v>
      </c>
      <c r="N39" s="1" t="s">
        <v>15</v>
      </c>
    </row>
    <row r="40" spans="2:15" x14ac:dyDescent="0.25">
      <c r="B40" s="1" t="s">
        <v>49</v>
      </c>
      <c r="C40" s="1">
        <v>32.283178509999999</v>
      </c>
      <c r="D40" s="1">
        <v>-110.7054588</v>
      </c>
      <c r="E40" s="11">
        <v>3571862.673</v>
      </c>
      <c r="F40" s="11">
        <v>527735.20129999996</v>
      </c>
      <c r="G40" s="1" t="s">
        <v>17</v>
      </c>
      <c r="H40" s="1" t="s">
        <v>26</v>
      </c>
      <c r="I40" s="9">
        <v>41591</v>
      </c>
      <c r="J40" s="13" t="s">
        <v>18</v>
      </c>
      <c r="K40" s="1" t="s">
        <v>49</v>
      </c>
      <c r="L40" s="1">
        <v>301</v>
      </c>
      <c r="M40" s="1">
        <v>12</v>
      </c>
      <c r="N40" s="1" t="s">
        <v>15</v>
      </c>
    </row>
    <row r="41" spans="2:15" x14ac:dyDescent="0.25">
      <c r="B41" s="1" t="s">
        <v>50</v>
      </c>
      <c r="C41" s="1">
        <v>32.282931499999997</v>
      </c>
      <c r="D41" s="1">
        <v>-110.7067041</v>
      </c>
      <c r="E41" s="11">
        <v>3571834.9709999999</v>
      </c>
      <c r="F41" s="11">
        <v>527618.01329999999</v>
      </c>
      <c r="G41" s="1" t="s">
        <v>17</v>
      </c>
      <c r="H41" s="1" t="s">
        <v>26</v>
      </c>
      <c r="I41" s="9">
        <v>41591</v>
      </c>
      <c r="J41" s="13" t="s">
        <v>18</v>
      </c>
      <c r="K41" s="1" t="s">
        <v>50</v>
      </c>
      <c r="L41" s="1">
        <v>247</v>
      </c>
      <c r="M41" s="1">
        <v>22</v>
      </c>
      <c r="N41" s="1" t="s">
        <v>15</v>
      </c>
    </row>
    <row r="42" spans="2:15" x14ac:dyDescent="0.25">
      <c r="B42" s="1" t="s">
        <v>51</v>
      </c>
      <c r="C42" s="1">
        <v>32.281359889999997</v>
      </c>
      <c r="D42" s="1">
        <v>-110.704832</v>
      </c>
      <c r="E42" s="11">
        <v>3571661.2450000001</v>
      </c>
      <c r="F42" s="11">
        <v>527794.77029999997</v>
      </c>
      <c r="G42" s="1" t="s">
        <v>17</v>
      </c>
      <c r="H42" s="1" t="s">
        <v>26</v>
      </c>
      <c r="I42" s="9">
        <v>41591</v>
      </c>
      <c r="J42" s="13" t="s">
        <v>18</v>
      </c>
      <c r="K42" s="1" t="s">
        <v>51</v>
      </c>
      <c r="L42" s="1">
        <v>273</v>
      </c>
      <c r="M42" s="1">
        <v>17</v>
      </c>
      <c r="N42" s="1" t="s">
        <v>15</v>
      </c>
    </row>
    <row r="43" spans="2:15" x14ac:dyDescent="0.25">
      <c r="B43" s="1" t="s">
        <v>52</v>
      </c>
      <c r="C43" s="1">
        <v>32.280381470000002</v>
      </c>
      <c r="D43" s="1">
        <v>-110.7034548</v>
      </c>
      <c r="E43" s="11">
        <v>3571553.1469999999</v>
      </c>
      <c r="F43" s="11">
        <v>527924.75879999995</v>
      </c>
      <c r="G43" s="1" t="s">
        <v>17</v>
      </c>
      <c r="H43" s="1" t="s">
        <v>26</v>
      </c>
      <c r="I43" s="9">
        <v>41591</v>
      </c>
      <c r="J43" s="13" t="s">
        <v>18</v>
      </c>
      <c r="K43" s="1" t="s">
        <v>52</v>
      </c>
      <c r="L43" s="1">
        <v>245</v>
      </c>
      <c r="M43" s="1">
        <v>12</v>
      </c>
      <c r="N43" s="1" t="s">
        <v>15</v>
      </c>
    </row>
  </sheetData>
  <sheetProtection formatCells="0" formatColumns="0" formatRows="0" insertRows="0" deleteRows="0" selectLockedCells="1" sort="0" autoFilter="0"/>
  <dataValidations count="4">
    <dataValidation type="whole" allowBlank="1" sqref="M2:M43" xr:uid="{FE7079F5-ECA0-4041-92C7-3D697CF96136}">
      <formula1>0</formula1>
      <formula2>90</formula2>
    </dataValidation>
    <dataValidation type="whole" allowBlank="1" sqref="L2:L43" xr:uid="{04E32F6A-01DA-49F6-A0DF-0D606FA5DE53}">
      <formula1>0</formula1>
      <formula2>360</formula2>
    </dataValidation>
    <dataValidation allowBlank="1" sqref="N2:N43" xr:uid="{1A11D2A2-F473-44A5-9E57-8EB42072BFC7}"/>
    <dataValidation type="custom" operator="greaterThan" showInputMessage="1" sqref="H2:H43" xr:uid="{9B536B0E-03EB-435A-AB55-9E5F4265FB47}">
      <formula1>IF(COUNT(G2)=1,IF(LEN(H2)&gt;0,1,2)=1,1)=1</formula1>
    </dataValidation>
  </dataValidation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E340E-4903-4946-A1D1-8B0D367ADB34}">
  <sheetPr codeName="Sheet13">
    <tabColor theme="4"/>
  </sheetPr>
  <dimension ref="A1:S41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11.28515625" customWidth="1"/>
    <col min="3" max="3" width="11.7109375" bestFit="1" customWidth="1"/>
    <col min="4" max="4" width="12.140625" customWidth="1"/>
    <col min="5" max="5" width="10.140625" customWidth="1"/>
    <col min="6" max="6" width="13.42578125" customWidth="1"/>
    <col min="7" max="7" width="9.42578125" customWidth="1"/>
    <col min="8" max="8" width="14.42578125" customWidth="1"/>
    <col min="9" max="9" width="21.28515625" customWidth="1"/>
    <col min="10" max="10" width="17.140625" customWidth="1"/>
    <col min="11" max="11" width="14.42578125" customWidth="1"/>
    <col min="12" max="13" width="9.28515625" bestFit="1" customWidth="1"/>
    <col min="14" max="14" width="35.28515625" customWidth="1"/>
    <col min="15" max="15" width="18.28515625" customWidth="1"/>
    <col min="16" max="17" width="12.7109375" customWidth="1"/>
    <col min="18" max="18" width="14" customWidth="1"/>
    <col min="19" max="19" width="12.42578125" customWidth="1"/>
    <col min="21" max="21" width="15.85546875" customWidth="1"/>
  </cols>
  <sheetData>
    <row r="1" spans="1:19" s="106" customFormat="1" ht="30.75" thickBot="1" x14ac:dyDescent="0.3">
      <c r="A1" s="7" t="s">
        <v>5</v>
      </c>
      <c r="B1" s="7" t="s">
        <v>10</v>
      </c>
      <c r="C1" s="7" t="s">
        <v>11</v>
      </c>
      <c r="D1" s="7" t="s">
        <v>2</v>
      </c>
      <c r="E1" s="7" t="s">
        <v>3</v>
      </c>
      <c r="F1" s="7" t="s">
        <v>12</v>
      </c>
      <c r="G1" s="7" t="s">
        <v>1</v>
      </c>
      <c r="H1" s="7" t="s">
        <v>0</v>
      </c>
      <c r="I1" s="7" t="s">
        <v>54</v>
      </c>
      <c r="J1" s="7" t="s">
        <v>120</v>
      </c>
      <c r="K1" s="7" t="s">
        <v>271</v>
      </c>
      <c r="L1" s="7" t="s">
        <v>272</v>
      </c>
      <c r="M1" s="111" t="s">
        <v>273</v>
      </c>
      <c r="N1" s="111" t="s">
        <v>274</v>
      </c>
      <c r="O1" s="112"/>
      <c r="P1" s="112"/>
      <c r="Q1" s="112"/>
      <c r="R1" s="111" t="s">
        <v>916</v>
      </c>
      <c r="S1" s="112" t="s">
        <v>917</v>
      </c>
    </row>
    <row r="2" spans="1:19" ht="15.75" thickTop="1" x14ac:dyDescent="0.25">
      <c r="A2" t="s">
        <v>55</v>
      </c>
      <c r="B2">
        <v>32.331197000000003</v>
      </c>
      <c r="C2">
        <v>-110.674666</v>
      </c>
      <c r="D2" s="8">
        <v>3577193.8626029999</v>
      </c>
      <c r="E2" s="8">
        <v>530618.66466200002</v>
      </c>
      <c r="F2" s="8" t="s">
        <v>41</v>
      </c>
      <c r="G2" s="1" t="s">
        <v>26</v>
      </c>
      <c r="H2" s="12">
        <v>38822</v>
      </c>
      <c r="I2" s="4" t="s">
        <v>56</v>
      </c>
      <c r="J2" s="4" t="s">
        <v>57</v>
      </c>
      <c r="K2" t="s">
        <v>55</v>
      </c>
      <c r="L2" s="1">
        <v>40</v>
      </c>
      <c r="M2" s="1">
        <v>14</v>
      </c>
      <c r="N2" s="1" t="s">
        <v>16</v>
      </c>
      <c r="O2" s="1" t="s">
        <v>43</v>
      </c>
      <c r="P2" s="1" t="s">
        <v>161</v>
      </c>
      <c r="Q2" s="20"/>
      <c r="R2" s="26"/>
      <c r="S2" s="26"/>
    </row>
    <row r="3" spans="1:19" x14ac:dyDescent="0.25">
      <c r="A3" t="s">
        <v>58</v>
      </c>
      <c r="B3">
        <v>32.331541000000001</v>
      </c>
      <c r="C3">
        <v>-110.673958</v>
      </c>
      <c r="D3" s="8">
        <v>3577232.1130280001</v>
      </c>
      <c r="E3" s="8">
        <v>530685.19162199995</v>
      </c>
      <c r="F3" s="8" t="s">
        <v>41</v>
      </c>
      <c r="G3" s="1" t="s">
        <v>26</v>
      </c>
      <c r="H3" s="12">
        <v>38822</v>
      </c>
      <c r="I3" s="4" t="s">
        <v>56</v>
      </c>
      <c r="J3" s="4" t="s">
        <v>57</v>
      </c>
      <c r="K3" t="s">
        <v>58</v>
      </c>
      <c r="L3" s="1">
        <v>49</v>
      </c>
      <c r="M3" s="1">
        <v>20</v>
      </c>
      <c r="N3" s="1" t="s">
        <v>13</v>
      </c>
      <c r="O3" s="1" t="s">
        <v>43</v>
      </c>
      <c r="P3" s="1"/>
      <c r="Q3" s="1"/>
    </row>
    <row r="4" spans="1:19" x14ac:dyDescent="0.25">
      <c r="A4" t="s">
        <v>59</v>
      </c>
      <c r="B4">
        <v>32.331679999999999</v>
      </c>
      <c r="C4">
        <v>-110.67318</v>
      </c>
      <c r="D4" s="8">
        <v>3577247.8061839999</v>
      </c>
      <c r="E4" s="8">
        <v>530758.35048100003</v>
      </c>
      <c r="F4" s="8" t="s">
        <v>41</v>
      </c>
      <c r="G4" s="1" t="s">
        <v>26</v>
      </c>
      <c r="H4" s="12">
        <v>38822</v>
      </c>
      <c r="I4" s="4" t="s">
        <v>56</v>
      </c>
      <c r="J4" s="4" t="s">
        <v>57</v>
      </c>
      <c r="K4" t="s">
        <v>59</v>
      </c>
      <c r="L4" s="1">
        <v>348</v>
      </c>
      <c r="M4" s="1">
        <v>17</v>
      </c>
      <c r="N4" s="1" t="s">
        <v>42</v>
      </c>
      <c r="O4" s="1"/>
      <c r="P4" s="1"/>
      <c r="Q4" s="1">
        <f>L4-360</f>
        <v>-12</v>
      </c>
      <c r="R4" s="8">
        <f>AVERAGE(Q4:Q12)</f>
        <v>-18.5</v>
      </c>
      <c r="S4" s="8">
        <f>AVERAGE(M4:M12)</f>
        <v>16.888888888888889</v>
      </c>
    </row>
    <row r="5" spans="1:19" x14ac:dyDescent="0.25">
      <c r="A5" t="s">
        <v>59</v>
      </c>
      <c r="B5">
        <v>32.331679999999999</v>
      </c>
      <c r="C5">
        <v>-110.67318</v>
      </c>
      <c r="D5" s="8">
        <v>3577247.8061839999</v>
      </c>
      <c r="E5" s="8">
        <v>530758.35048100003</v>
      </c>
      <c r="F5" s="8" t="s">
        <v>41</v>
      </c>
      <c r="G5" s="1" t="s">
        <v>26</v>
      </c>
      <c r="H5" s="12">
        <v>38822</v>
      </c>
      <c r="I5" s="4" t="s">
        <v>56</v>
      </c>
      <c r="J5" s="4" t="s">
        <v>57</v>
      </c>
      <c r="K5" t="s">
        <v>59</v>
      </c>
      <c r="L5" s="1">
        <v>48</v>
      </c>
      <c r="M5" s="1">
        <v>12</v>
      </c>
      <c r="N5" s="1" t="s">
        <v>16</v>
      </c>
      <c r="O5" s="1" t="s">
        <v>43</v>
      </c>
      <c r="P5" s="1" t="s">
        <v>161</v>
      </c>
      <c r="Q5" s="20"/>
      <c r="R5" s="26"/>
      <c r="S5" s="26"/>
    </row>
    <row r="6" spans="1:19" x14ac:dyDescent="0.25">
      <c r="A6" t="s">
        <v>60</v>
      </c>
      <c r="B6">
        <v>32.331997000000001</v>
      </c>
      <c r="C6">
        <v>-110.67242899999999</v>
      </c>
      <c r="D6" s="8">
        <v>3577283.1057859999</v>
      </c>
      <c r="E6" s="8">
        <v>530828.92500000005</v>
      </c>
      <c r="F6" s="8" t="s">
        <v>41</v>
      </c>
      <c r="G6" s="1" t="s">
        <v>26</v>
      </c>
      <c r="H6" s="12">
        <v>38822</v>
      </c>
      <c r="I6" s="4" t="s">
        <v>56</v>
      </c>
      <c r="J6" s="4" t="s">
        <v>57</v>
      </c>
      <c r="K6" t="s">
        <v>60</v>
      </c>
      <c r="L6" s="1">
        <v>39</v>
      </c>
      <c r="M6" s="1">
        <v>14</v>
      </c>
      <c r="N6" s="1" t="s">
        <v>16</v>
      </c>
      <c r="O6" s="1" t="s">
        <v>43</v>
      </c>
      <c r="P6" s="1" t="s">
        <v>161</v>
      </c>
      <c r="Q6" s="1"/>
    </row>
    <row r="7" spans="1:19" x14ac:dyDescent="0.25">
      <c r="A7" t="s">
        <v>61</v>
      </c>
      <c r="B7">
        <v>32.332458000000003</v>
      </c>
      <c r="C7">
        <v>-110.672085</v>
      </c>
      <c r="D7" s="8">
        <v>3577334.3437450002</v>
      </c>
      <c r="E7" s="8">
        <v>530861.07970899995</v>
      </c>
      <c r="F7" s="8" t="s">
        <v>41</v>
      </c>
      <c r="G7" s="1" t="s">
        <v>26</v>
      </c>
      <c r="H7" s="12">
        <v>38822</v>
      </c>
      <c r="I7" s="4" t="s">
        <v>56</v>
      </c>
      <c r="J7" s="4" t="s">
        <v>57</v>
      </c>
      <c r="K7" t="s">
        <v>61</v>
      </c>
      <c r="L7" s="1">
        <v>39</v>
      </c>
      <c r="M7" s="1">
        <v>19</v>
      </c>
      <c r="N7" s="1" t="s">
        <v>13</v>
      </c>
      <c r="O7" s="1" t="s">
        <v>43</v>
      </c>
      <c r="P7" s="1"/>
      <c r="Q7" s="1"/>
    </row>
    <row r="8" spans="1:19" x14ac:dyDescent="0.25">
      <c r="A8" t="s">
        <v>62</v>
      </c>
      <c r="B8">
        <v>32.333429000000002</v>
      </c>
      <c r="C8">
        <v>-110.671109</v>
      </c>
      <c r="D8" s="8">
        <v>3577442.2554500001</v>
      </c>
      <c r="E8" s="8">
        <v>530952.63520000002</v>
      </c>
      <c r="F8" s="8" t="s">
        <v>41</v>
      </c>
      <c r="G8" s="1" t="s">
        <v>26</v>
      </c>
      <c r="H8" s="12">
        <v>38822</v>
      </c>
      <c r="I8" s="4" t="s">
        <v>56</v>
      </c>
      <c r="J8" s="4" t="s">
        <v>57</v>
      </c>
      <c r="K8" t="s">
        <v>62</v>
      </c>
      <c r="L8" s="1">
        <v>38</v>
      </c>
      <c r="M8" s="1">
        <v>16</v>
      </c>
      <c r="N8" s="1" t="s">
        <v>13</v>
      </c>
      <c r="O8" s="1" t="s">
        <v>43</v>
      </c>
      <c r="P8" s="1"/>
      <c r="Q8" s="1"/>
    </row>
    <row r="9" spans="1:19" x14ac:dyDescent="0.25">
      <c r="A9" t="s">
        <v>63</v>
      </c>
      <c r="B9">
        <v>32.334662999999999</v>
      </c>
      <c r="C9">
        <v>-110.67036299999999</v>
      </c>
      <c r="D9" s="8">
        <v>3577579.238988</v>
      </c>
      <c r="E9" s="8">
        <v>531022.38939799997</v>
      </c>
      <c r="F9" s="8" t="s">
        <v>41</v>
      </c>
      <c r="G9" s="1" t="s">
        <v>26</v>
      </c>
      <c r="H9" s="12">
        <v>38822</v>
      </c>
      <c r="I9" s="4" t="s">
        <v>56</v>
      </c>
      <c r="J9" s="4" t="s">
        <v>57</v>
      </c>
      <c r="K9" t="s">
        <v>63</v>
      </c>
      <c r="L9" s="1">
        <v>335</v>
      </c>
      <c r="M9" s="1">
        <v>20</v>
      </c>
      <c r="N9" s="1" t="s">
        <v>42</v>
      </c>
      <c r="O9" s="1"/>
      <c r="P9" s="1"/>
      <c r="Q9" s="1">
        <f>L9-360</f>
        <v>-25</v>
      </c>
    </row>
    <row r="10" spans="1:19" x14ac:dyDescent="0.25">
      <c r="A10" t="s">
        <v>63</v>
      </c>
      <c r="B10">
        <v>32.334662999999999</v>
      </c>
      <c r="C10">
        <v>-110.67036299999999</v>
      </c>
      <c r="D10" s="8">
        <v>3577579.238988</v>
      </c>
      <c r="E10" s="8">
        <v>531022.38939799997</v>
      </c>
      <c r="F10" s="8" t="s">
        <v>41</v>
      </c>
      <c r="G10" s="1" t="s">
        <v>26</v>
      </c>
      <c r="H10" s="12">
        <v>38822</v>
      </c>
      <c r="I10" s="4" t="s">
        <v>56</v>
      </c>
      <c r="J10" s="4" t="s">
        <v>57</v>
      </c>
      <c r="K10" t="s">
        <v>63</v>
      </c>
      <c r="L10" s="1">
        <v>41</v>
      </c>
      <c r="M10" s="1">
        <v>19</v>
      </c>
      <c r="N10" s="1" t="s">
        <v>16</v>
      </c>
      <c r="O10" s="1" t="s">
        <v>43</v>
      </c>
      <c r="P10" s="1" t="s">
        <v>161</v>
      </c>
      <c r="Q10" s="20"/>
      <c r="R10" s="26"/>
      <c r="S10" s="26"/>
    </row>
    <row r="11" spans="1:19" x14ac:dyDescent="0.25">
      <c r="A11" t="s">
        <v>64</v>
      </c>
      <c r="B11">
        <v>32.335563999999998</v>
      </c>
      <c r="C11">
        <v>-110.66946799999999</v>
      </c>
      <c r="D11" s="8">
        <v>3577679.398236</v>
      </c>
      <c r="E11" s="8">
        <v>531106.39171500003</v>
      </c>
      <c r="F11" s="8" t="s">
        <v>41</v>
      </c>
      <c r="G11" s="1" t="s">
        <v>26</v>
      </c>
      <c r="H11" s="12">
        <v>38822</v>
      </c>
      <c r="I11" s="4" t="s">
        <v>56</v>
      </c>
      <c r="J11" s="4" t="s">
        <v>57</v>
      </c>
      <c r="K11" t="s">
        <v>64</v>
      </c>
      <c r="L11" s="1">
        <v>36</v>
      </c>
      <c r="M11" s="1">
        <v>12</v>
      </c>
      <c r="N11" s="1" t="s">
        <v>16</v>
      </c>
      <c r="O11" s="1" t="s">
        <v>43</v>
      </c>
      <c r="P11" s="1" t="s">
        <v>161</v>
      </c>
      <c r="Q11" s="20"/>
      <c r="R11" s="26"/>
      <c r="S11" s="26"/>
    </row>
    <row r="12" spans="1:19" x14ac:dyDescent="0.25">
      <c r="A12" t="s">
        <v>65</v>
      </c>
      <c r="B12">
        <v>32.336748999999998</v>
      </c>
      <c r="C12">
        <v>-110.66923199999999</v>
      </c>
      <c r="D12" s="8">
        <v>3577810.8817929998</v>
      </c>
      <c r="E12" s="8">
        <v>531128.19879099994</v>
      </c>
      <c r="F12" s="8" t="s">
        <v>41</v>
      </c>
      <c r="G12" s="1" t="s">
        <v>26</v>
      </c>
      <c r="H12" s="12">
        <v>38822</v>
      </c>
      <c r="I12" s="4" t="s">
        <v>56</v>
      </c>
      <c r="J12" s="4" t="s">
        <v>57</v>
      </c>
      <c r="K12" t="s">
        <v>65</v>
      </c>
      <c r="L12" s="1">
        <v>38</v>
      </c>
      <c r="M12" s="1">
        <v>23</v>
      </c>
      <c r="N12" s="1" t="s">
        <v>13</v>
      </c>
      <c r="O12" s="1" t="s">
        <v>43</v>
      </c>
      <c r="P12" s="1"/>
      <c r="Q12" s="1"/>
    </row>
    <row r="13" spans="1:19" x14ac:dyDescent="0.25">
      <c r="A13" t="s">
        <v>66</v>
      </c>
      <c r="B13">
        <v>32.338627000000002</v>
      </c>
      <c r="C13">
        <v>-110.66744</v>
      </c>
      <c r="D13" s="8">
        <v>3578019.5287759998</v>
      </c>
      <c r="E13" s="8">
        <v>531296.16989000002</v>
      </c>
      <c r="F13" s="8" t="s">
        <v>41</v>
      </c>
      <c r="G13" s="1" t="s">
        <v>26</v>
      </c>
      <c r="H13" s="12">
        <v>38822</v>
      </c>
      <c r="I13" s="4" t="s">
        <v>56</v>
      </c>
      <c r="J13" s="4" t="s">
        <v>57</v>
      </c>
      <c r="K13" t="s">
        <v>66</v>
      </c>
      <c r="L13" s="1">
        <v>33</v>
      </c>
      <c r="M13" s="1">
        <v>12</v>
      </c>
      <c r="N13" s="1" t="s">
        <v>13</v>
      </c>
      <c r="O13" s="1" t="s">
        <v>43</v>
      </c>
      <c r="P13" s="1"/>
      <c r="Q13" s="1"/>
    </row>
    <row r="14" spans="1:19" x14ac:dyDescent="0.25">
      <c r="A14" t="s">
        <v>67</v>
      </c>
      <c r="B14">
        <v>32.339035000000003</v>
      </c>
      <c r="C14">
        <v>-110.66715000000001</v>
      </c>
      <c r="D14" s="8">
        <v>3578064.8066759999</v>
      </c>
      <c r="E14" s="8">
        <v>531323.29043099994</v>
      </c>
      <c r="F14" s="8" t="s">
        <v>41</v>
      </c>
      <c r="G14" s="1" t="s">
        <v>26</v>
      </c>
      <c r="H14" s="12">
        <v>38822</v>
      </c>
      <c r="I14" s="4" t="s">
        <v>56</v>
      </c>
      <c r="J14" s="4" t="s">
        <v>57</v>
      </c>
      <c r="K14" t="s">
        <v>67</v>
      </c>
      <c r="L14" s="1">
        <v>31</v>
      </c>
      <c r="M14" s="1">
        <v>19</v>
      </c>
      <c r="N14" s="1" t="s">
        <v>13</v>
      </c>
      <c r="O14" s="1" t="s">
        <v>43</v>
      </c>
      <c r="P14" s="1"/>
      <c r="Q14" s="1"/>
    </row>
    <row r="15" spans="1:19" x14ac:dyDescent="0.25">
      <c r="A15" t="s">
        <v>68</v>
      </c>
      <c r="B15">
        <v>32.339447999999997</v>
      </c>
      <c r="C15">
        <v>-110.666871</v>
      </c>
      <c r="D15" s="8">
        <v>3578110.6756640002</v>
      </c>
      <c r="E15" s="8">
        <v>531349.39911700005</v>
      </c>
      <c r="F15" s="8" t="s">
        <v>41</v>
      </c>
      <c r="G15" s="1" t="s">
        <v>26</v>
      </c>
      <c r="H15" s="12">
        <v>38822</v>
      </c>
      <c r="I15" s="4" t="s">
        <v>56</v>
      </c>
      <c r="J15" s="4" t="s">
        <v>57</v>
      </c>
      <c r="K15" t="s">
        <v>68</v>
      </c>
      <c r="L15" s="1">
        <v>341</v>
      </c>
      <c r="M15" s="1">
        <v>17</v>
      </c>
      <c r="N15" s="1" t="s">
        <v>42</v>
      </c>
      <c r="O15" s="1"/>
      <c r="P15" s="1"/>
      <c r="Q15" s="1">
        <f>L15-360</f>
        <v>-19</v>
      </c>
    </row>
    <row r="16" spans="1:19" x14ac:dyDescent="0.25">
      <c r="A16" t="s">
        <v>68</v>
      </c>
      <c r="B16">
        <v>32.339447999999997</v>
      </c>
      <c r="C16">
        <v>-110.666871</v>
      </c>
      <c r="D16" s="8">
        <v>3578110.6756640002</v>
      </c>
      <c r="E16" s="8">
        <v>531349.39911700005</v>
      </c>
      <c r="F16" s="8" t="s">
        <v>41</v>
      </c>
      <c r="G16" s="1" t="s">
        <v>26</v>
      </c>
      <c r="H16" s="12">
        <v>38822</v>
      </c>
      <c r="I16" s="4" t="s">
        <v>56</v>
      </c>
      <c r="J16" s="4" t="s">
        <v>57</v>
      </c>
      <c r="K16" t="s">
        <v>68</v>
      </c>
      <c r="L16" s="1">
        <v>27</v>
      </c>
      <c r="M16" s="1">
        <v>14</v>
      </c>
      <c r="N16" s="1" t="s">
        <v>13</v>
      </c>
      <c r="O16" s="1" t="s">
        <v>43</v>
      </c>
      <c r="P16" s="1"/>
      <c r="Q16" s="1"/>
    </row>
    <row r="17" spans="1:19" x14ac:dyDescent="0.25">
      <c r="A17" t="s">
        <v>69</v>
      </c>
      <c r="B17">
        <v>32.339897999999998</v>
      </c>
      <c r="C17">
        <v>-110.666667</v>
      </c>
      <c r="D17" s="8">
        <v>3578160.6851130002</v>
      </c>
      <c r="E17" s="8">
        <v>531368.42631000001</v>
      </c>
      <c r="F17" s="8" t="s">
        <v>41</v>
      </c>
      <c r="G17" s="1" t="s">
        <v>26</v>
      </c>
      <c r="H17" s="12">
        <v>38822</v>
      </c>
      <c r="I17" s="4" t="s">
        <v>56</v>
      </c>
      <c r="J17" s="4" t="s">
        <v>57</v>
      </c>
      <c r="K17" t="s">
        <v>69</v>
      </c>
      <c r="L17" s="1">
        <v>34</v>
      </c>
      <c r="M17" s="1">
        <v>18</v>
      </c>
      <c r="N17" s="1" t="s">
        <v>13</v>
      </c>
      <c r="O17" s="1" t="s">
        <v>43</v>
      </c>
      <c r="P17" s="1"/>
      <c r="Q17" s="1"/>
    </row>
    <row r="18" spans="1:19" x14ac:dyDescent="0.25">
      <c r="A18" t="s">
        <v>70</v>
      </c>
      <c r="B18">
        <v>32.340246999999998</v>
      </c>
      <c r="C18">
        <v>-110.665541</v>
      </c>
      <c r="D18" s="8">
        <v>3578199.667624</v>
      </c>
      <c r="E18" s="8">
        <v>531474.318753</v>
      </c>
      <c r="F18" s="8" t="s">
        <v>41</v>
      </c>
      <c r="G18" s="1" t="s">
        <v>26</v>
      </c>
      <c r="H18" s="12">
        <v>38831</v>
      </c>
      <c r="I18" s="4" t="s">
        <v>56</v>
      </c>
      <c r="J18" s="4" t="s">
        <v>57</v>
      </c>
      <c r="K18" t="s">
        <v>70</v>
      </c>
      <c r="L18" s="1">
        <v>352</v>
      </c>
      <c r="M18" s="1">
        <v>20</v>
      </c>
      <c r="N18" s="1" t="s">
        <v>42</v>
      </c>
      <c r="O18" s="1"/>
      <c r="P18" s="1"/>
      <c r="Q18" s="1">
        <f>L18-360</f>
        <v>-8</v>
      </c>
    </row>
    <row r="19" spans="1:19" x14ac:dyDescent="0.25">
      <c r="A19" t="s">
        <v>70</v>
      </c>
      <c r="B19">
        <v>32.340246999999998</v>
      </c>
      <c r="C19">
        <v>-110.665541</v>
      </c>
      <c r="D19" s="8">
        <v>3578199.667624</v>
      </c>
      <c r="E19" s="8">
        <v>531474.318753</v>
      </c>
      <c r="F19" s="8" t="s">
        <v>41</v>
      </c>
      <c r="G19" s="1" t="s">
        <v>26</v>
      </c>
      <c r="H19" s="12">
        <v>38831</v>
      </c>
      <c r="I19" s="4" t="s">
        <v>56</v>
      </c>
      <c r="J19" s="4" t="s">
        <v>57</v>
      </c>
      <c r="K19" t="s">
        <v>70</v>
      </c>
      <c r="L19" s="1">
        <v>38</v>
      </c>
      <c r="M19" s="1">
        <v>16</v>
      </c>
      <c r="N19" s="1" t="s">
        <v>13</v>
      </c>
      <c r="O19" s="1" t="s">
        <v>43</v>
      </c>
      <c r="P19" s="1"/>
      <c r="Q19" s="1"/>
    </row>
    <row r="20" spans="1:19" x14ac:dyDescent="0.25">
      <c r="A20" t="s">
        <v>71</v>
      </c>
      <c r="B20">
        <v>32.340412999999998</v>
      </c>
      <c r="C20">
        <v>-110.664978</v>
      </c>
      <c r="D20" s="8">
        <v>3578218.2664069999</v>
      </c>
      <c r="E20" s="8">
        <v>531527.26699399995</v>
      </c>
      <c r="F20" s="8" t="s">
        <v>41</v>
      </c>
      <c r="G20" s="1" t="s">
        <v>26</v>
      </c>
      <c r="H20" s="12">
        <v>38831</v>
      </c>
      <c r="I20" s="4" t="s">
        <v>56</v>
      </c>
      <c r="J20" s="4" t="s">
        <v>57</v>
      </c>
      <c r="K20" t="s">
        <v>71</v>
      </c>
      <c r="L20" s="1">
        <v>27</v>
      </c>
      <c r="M20" s="1">
        <v>9</v>
      </c>
      <c r="N20" s="1" t="s">
        <v>13</v>
      </c>
      <c r="O20" s="1" t="s">
        <v>43</v>
      </c>
      <c r="P20" s="1"/>
      <c r="Q20" s="1"/>
    </row>
    <row r="21" spans="1:19" x14ac:dyDescent="0.25">
      <c r="A21" t="s">
        <v>72</v>
      </c>
      <c r="B21">
        <v>32.340682000000001</v>
      </c>
      <c r="C21">
        <v>-110.664559</v>
      </c>
      <c r="D21" s="8">
        <v>3578248.12164</v>
      </c>
      <c r="E21" s="8">
        <v>531566.55039500003</v>
      </c>
      <c r="F21" s="8" t="s">
        <v>41</v>
      </c>
      <c r="G21" s="1" t="s">
        <v>26</v>
      </c>
      <c r="H21" s="12">
        <v>38831</v>
      </c>
      <c r="I21" s="4" t="s">
        <v>56</v>
      </c>
      <c r="J21" s="4" t="s">
        <v>57</v>
      </c>
      <c r="K21" t="s">
        <v>72</v>
      </c>
      <c r="L21" s="1">
        <v>31</v>
      </c>
      <c r="M21" s="1">
        <v>10</v>
      </c>
      <c r="N21" s="1" t="s">
        <v>13</v>
      </c>
      <c r="O21" s="1" t="s">
        <v>43</v>
      </c>
      <c r="P21" s="1"/>
      <c r="Q21" s="1"/>
    </row>
    <row r="22" spans="1:19" x14ac:dyDescent="0.25">
      <c r="A22" t="s">
        <v>73</v>
      </c>
      <c r="B22">
        <v>32.341496999999997</v>
      </c>
      <c r="C22">
        <v>-110.663803</v>
      </c>
      <c r="D22" s="8">
        <v>3578338.7301989999</v>
      </c>
      <c r="E22" s="8">
        <v>531637.44590100006</v>
      </c>
      <c r="F22" s="8" t="s">
        <v>41</v>
      </c>
      <c r="G22" s="1" t="s">
        <v>26</v>
      </c>
      <c r="H22" s="12">
        <v>38831</v>
      </c>
      <c r="I22" s="4" t="s">
        <v>56</v>
      </c>
      <c r="J22" s="4" t="s">
        <v>57</v>
      </c>
      <c r="K22" t="s">
        <v>73</v>
      </c>
      <c r="L22" s="1">
        <v>31</v>
      </c>
      <c r="M22" s="1">
        <v>4</v>
      </c>
      <c r="N22" s="1" t="s">
        <v>13</v>
      </c>
      <c r="O22" s="1" t="s">
        <v>43</v>
      </c>
      <c r="P22" s="1"/>
      <c r="Q22" s="1"/>
    </row>
    <row r="23" spans="1:19" x14ac:dyDescent="0.25">
      <c r="A23" t="s">
        <v>74</v>
      </c>
      <c r="B23">
        <v>32.342243000000003</v>
      </c>
      <c r="C23">
        <v>-110.662644</v>
      </c>
      <c r="D23" s="8">
        <v>3578421.7289499999</v>
      </c>
      <c r="E23" s="8">
        <v>531746.22605000006</v>
      </c>
      <c r="F23" s="8" t="s">
        <v>41</v>
      </c>
      <c r="G23" s="1" t="s">
        <v>26</v>
      </c>
      <c r="H23" s="12">
        <v>38831</v>
      </c>
      <c r="I23" s="4" t="s">
        <v>56</v>
      </c>
      <c r="J23" s="4" t="s">
        <v>57</v>
      </c>
      <c r="K23" t="s">
        <v>74</v>
      </c>
      <c r="L23" s="1">
        <v>27</v>
      </c>
      <c r="M23" s="1">
        <v>4</v>
      </c>
      <c r="N23" s="1" t="s">
        <v>13</v>
      </c>
      <c r="O23" s="1" t="s">
        <v>43</v>
      </c>
      <c r="P23" s="1"/>
      <c r="Q23" s="1"/>
    </row>
    <row r="24" spans="1:19" s="26" customFormat="1" x14ac:dyDescent="0.25">
      <c r="A24" s="26" t="s">
        <v>75</v>
      </c>
      <c r="B24" s="26">
        <v>32.342688000000003</v>
      </c>
      <c r="C24" s="26">
        <v>-110.66234900000001</v>
      </c>
      <c r="D24" s="89">
        <v>3578471.172092</v>
      </c>
      <c r="E24" s="89">
        <v>531773.83474399999</v>
      </c>
      <c r="F24" s="89" t="s">
        <v>41</v>
      </c>
      <c r="G24" s="20" t="s">
        <v>26</v>
      </c>
      <c r="H24" s="113">
        <v>38831</v>
      </c>
      <c r="I24" s="114" t="s">
        <v>56</v>
      </c>
      <c r="J24" s="114" t="s">
        <v>57</v>
      </c>
      <c r="K24" s="26" t="s">
        <v>75</v>
      </c>
      <c r="L24" s="20">
        <v>50</v>
      </c>
      <c r="M24" s="20">
        <v>19</v>
      </c>
      <c r="N24" s="20" t="s">
        <v>42</v>
      </c>
      <c r="O24" s="20"/>
      <c r="P24" s="20"/>
      <c r="Q24" s="1">
        <f>L24</f>
        <v>50</v>
      </c>
      <c r="R24"/>
      <c r="S24"/>
    </row>
    <row r="25" spans="1:19" s="26" customFormat="1" x14ac:dyDescent="0.25">
      <c r="A25" s="26" t="s">
        <v>75</v>
      </c>
      <c r="B25" s="26">
        <v>32.342688000000003</v>
      </c>
      <c r="C25" s="26">
        <v>-110.66234900000001</v>
      </c>
      <c r="D25" s="89">
        <v>3578471.172092</v>
      </c>
      <c r="E25" s="89">
        <v>531773.83474399999</v>
      </c>
      <c r="F25" s="89" t="s">
        <v>41</v>
      </c>
      <c r="G25" s="20" t="s">
        <v>26</v>
      </c>
      <c r="H25" s="113">
        <v>38831</v>
      </c>
      <c r="I25" s="114" t="s">
        <v>56</v>
      </c>
      <c r="J25" s="114" t="s">
        <v>57</v>
      </c>
      <c r="K25" s="26" t="s">
        <v>75</v>
      </c>
      <c r="L25" s="20">
        <v>209</v>
      </c>
      <c r="M25" s="20">
        <v>3</v>
      </c>
      <c r="N25" s="20" t="s">
        <v>13</v>
      </c>
      <c r="O25" s="20" t="s">
        <v>43</v>
      </c>
      <c r="P25" s="20"/>
      <c r="Q25" s="20"/>
    </row>
    <row r="26" spans="1:19" x14ac:dyDescent="0.25">
      <c r="A26" t="s">
        <v>76</v>
      </c>
      <c r="B26">
        <v>32.343218999999998</v>
      </c>
      <c r="C26">
        <v>-110.66180199999999</v>
      </c>
      <c r="D26" s="8">
        <v>3578530.2033000002</v>
      </c>
      <c r="E26" s="8">
        <v>531825.13921000005</v>
      </c>
      <c r="F26" s="8" t="s">
        <v>41</v>
      </c>
      <c r="G26" s="1" t="s">
        <v>26</v>
      </c>
      <c r="H26" s="12">
        <v>38831</v>
      </c>
      <c r="I26" s="4" t="s">
        <v>56</v>
      </c>
      <c r="J26" s="4" t="s">
        <v>57</v>
      </c>
      <c r="K26" t="s">
        <v>76</v>
      </c>
      <c r="L26" s="1">
        <v>26</v>
      </c>
      <c r="M26" s="1">
        <v>13</v>
      </c>
      <c r="N26" s="1" t="s">
        <v>13</v>
      </c>
      <c r="O26" s="1" t="s">
        <v>43</v>
      </c>
      <c r="P26" s="1"/>
      <c r="Q26" s="20"/>
      <c r="R26" s="26"/>
      <c r="S26" s="26"/>
    </row>
    <row r="27" spans="1:19" x14ac:dyDescent="0.25">
      <c r="A27" t="s">
        <v>77</v>
      </c>
      <c r="B27">
        <v>32.343653000000003</v>
      </c>
      <c r="C27">
        <v>-110.661067</v>
      </c>
      <c r="D27" s="8">
        <v>3578578.5881790002</v>
      </c>
      <c r="E27" s="8">
        <v>531894.14552599995</v>
      </c>
      <c r="F27" s="8" t="s">
        <v>41</v>
      </c>
      <c r="G27" s="1" t="s">
        <v>26</v>
      </c>
      <c r="H27" s="12">
        <v>38831</v>
      </c>
      <c r="I27" s="4" t="s">
        <v>56</v>
      </c>
      <c r="J27" s="4" t="s">
        <v>57</v>
      </c>
      <c r="K27" t="s">
        <v>77</v>
      </c>
      <c r="L27" s="1">
        <v>29</v>
      </c>
      <c r="M27" s="1">
        <v>8</v>
      </c>
      <c r="N27" s="1" t="s">
        <v>13</v>
      </c>
      <c r="O27" s="1" t="s">
        <v>43</v>
      </c>
      <c r="P27" s="1"/>
      <c r="Q27" s="1"/>
    </row>
    <row r="28" spans="1:19" x14ac:dyDescent="0.25">
      <c r="A28" t="s">
        <v>78</v>
      </c>
      <c r="B28">
        <v>32.342875999999997</v>
      </c>
      <c r="C28">
        <v>-110.65825599999999</v>
      </c>
      <c r="D28" s="8">
        <v>3578493.205753</v>
      </c>
      <c r="E28" s="8">
        <v>532158.93685299996</v>
      </c>
      <c r="F28" s="8" t="s">
        <v>41</v>
      </c>
      <c r="G28" s="1" t="s">
        <v>26</v>
      </c>
      <c r="H28" s="12">
        <v>38831</v>
      </c>
      <c r="I28" s="4" t="s">
        <v>56</v>
      </c>
      <c r="J28" s="4" t="s">
        <v>57</v>
      </c>
      <c r="K28" t="s">
        <v>78</v>
      </c>
      <c r="L28" s="1">
        <v>211</v>
      </c>
      <c r="M28" s="1">
        <v>2</v>
      </c>
      <c r="N28" s="1" t="s">
        <v>13</v>
      </c>
      <c r="O28" s="1" t="s">
        <v>43</v>
      </c>
      <c r="P28" s="1"/>
      <c r="Q28" s="1"/>
    </row>
    <row r="29" spans="1:19" s="26" customFormat="1" x14ac:dyDescent="0.25">
      <c r="A29" s="26" t="s">
        <v>79</v>
      </c>
      <c r="B29" s="26">
        <v>32.342613</v>
      </c>
      <c r="C29" s="26">
        <v>-110.65801399999999</v>
      </c>
      <c r="D29" s="89">
        <v>3578464.140414</v>
      </c>
      <c r="E29" s="89">
        <v>532181.746331</v>
      </c>
      <c r="F29" s="89" t="s">
        <v>41</v>
      </c>
      <c r="G29" s="20" t="s">
        <v>26</v>
      </c>
      <c r="H29" s="113">
        <v>38831</v>
      </c>
      <c r="I29" s="114" t="s">
        <v>56</v>
      </c>
      <c r="J29" s="114" t="s">
        <v>57</v>
      </c>
      <c r="K29" s="26" t="s">
        <v>79</v>
      </c>
      <c r="L29" s="20">
        <v>45</v>
      </c>
      <c r="M29" s="20">
        <v>21</v>
      </c>
      <c r="N29" s="20" t="s">
        <v>42</v>
      </c>
      <c r="O29" s="20"/>
      <c r="P29" s="20"/>
      <c r="Q29" s="1">
        <f>L29</f>
        <v>45</v>
      </c>
      <c r="R29"/>
      <c r="S29"/>
    </row>
    <row r="30" spans="1:19" s="26" customFormat="1" x14ac:dyDescent="0.25">
      <c r="A30" s="26" t="s">
        <v>79</v>
      </c>
      <c r="B30" s="26">
        <v>32.342613</v>
      </c>
      <c r="C30" s="26">
        <v>-110.65801399999999</v>
      </c>
      <c r="D30" s="89">
        <v>3578464.140414</v>
      </c>
      <c r="E30" s="89">
        <v>532181.746331</v>
      </c>
      <c r="F30" s="89" t="s">
        <v>41</v>
      </c>
      <c r="G30" s="20" t="s">
        <v>26</v>
      </c>
      <c r="H30" s="113">
        <v>38831</v>
      </c>
      <c r="I30" s="114" t="s">
        <v>56</v>
      </c>
      <c r="J30" s="114" t="s">
        <v>57</v>
      </c>
      <c r="K30" s="26" t="s">
        <v>79</v>
      </c>
      <c r="L30" s="20">
        <v>212</v>
      </c>
      <c r="M30" s="20">
        <v>5</v>
      </c>
      <c r="N30" s="20" t="s">
        <v>13</v>
      </c>
      <c r="O30" s="20" t="s">
        <v>43</v>
      </c>
      <c r="P30" s="20"/>
      <c r="Q30" s="1"/>
      <c r="R30"/>
      <c r="S30"/>
    </row>
    <row r="31" spans="1:19" x14ac:dyDescent="0.25">
      <c r="A31" t="s">
        <v>80</v>
      </c>
      <c r="B31">
        <v>32.342371</v>
      </c>
      <c r="C31">
        <v>-110.65801999999999</v>
      </c>
      <c r="D31" s="8">
        <v>3578437.3797789998</v>
      </c>
      <c r="E31" s="8">
        <v>532181.32738300005</v>
      </c>
      <c r="F31" s="8" t="s">
        <v>41</v>
      </c>
      <c r="G31" s="1" t="s">
        <v>26</v>
      </c>
      <c r="H31" s="12">
        <v>38831</v>
      </c>
      <c r="I31" s="4" t="s">
        <v>56</v>
      </c>
      <c r="J31" s="4" t="s">
        <v>57</v>
      </c>
      <c r="K31" t="s">
        <v>80</v>
      </c>
      <c r="L31" s="1">
        <v>208</v>
      </c>
      <c r="M31" s="1">
        <v>5</v>
      </c>
      <c r="N31" s="1" t="s">
        <v>13</v>
      </c>
      <c r="O31" s="1" t="s">
        <v>43</v>
      </c>
      <c r="P31" s="1"/>
      <c r="Q31" s="20"/>
      <c r="R31" s="26"/>
      <c r="S31" s="26"/>
    </row>
    <row r="32" spans="1:19" x14ac:dyDescent="0.25">
      <c r="A32" t="s">
        <v>81</v>
      </c>
      <c r="B32">
        <v>32.341957999999998</v>
      </c>
      <c r="C32">
        <v>-110.656899</v>
      </c>
      <c r="D32" s="8">
        <v>3578391.9298060001</v>
      </c>
      <c r="E32" s="8">
        <v>532286.97903299995</v>
      </c>
      <c r="F32" s="8" t="s">
        <v>41</v>
      </c>
      <c r="G32" s="1" t="s">
        <v>26</v>
      </c>
      <c r="H32" s="12">
        <v>38831</v>
      </c>
      <c r="I32" s="4" t="s">
        <v>56</v>
      </c>
      <c r="J32" s="4" t="s">
        <v>57</v>
      </c>
      <c r="K32" t="s">
        <v>81</v>
      </c>
      <c r="L32" s="1">
        <v>27</v>
      </c>
      <c r="M32" s="1">
        <v>12</v>
      </c>
      <c r="N32" s="1" t="s">
        <v>13</v>
      </c>
      <c r="O32" s="1" t="s">
        <v>43</v>
      </c>
      <c r="P32" s="1"/>
      <c r="Q32" s="20"/>
      <c r="R32" s="26"/>
      <c r="S32" s="26"/>
    </row>
    <row r="33" spans="1:19" s="26" customFormat="1" x14ac:dyDescent="0.25">
      <c r="A33" s="26" t="s">
        <v>82</v>
      </c>
      <c r="B33" s="26">
        <v>32.341673999999998</v>
      </c>
      <c r="C33" s="26">
        <v>-110.65625</v>
      </c>
      <c r="D33" s="89">
        <v>3578360.6101040002</v>
      </c>
      <c r="E33" s="89">
        <v>532348.16203999997</v>
      </c>
      <c r="F33" s="89" t="s">
        <v>41</v>
      </c>
      <c r="G33" s="20" t="s">
        <v>26</v>
      </c>
      <c r="H33" s="113">
        <v>38831</v>
      </c>
      <c r="I33" s="114" t="s">
        <v>56</v>
      </c>
      <c r="J33" s="114" t="s">
        <v>57</v>
      </c>
      <c r="K33" s="26" t="s">
        <v>82</v>
      </c>
      <c r="L33" s="20">
        <v>6</v>
      </c>
      <c r="M33" s="20">
        <v>14</v>
      </c>
      <c r="N33" s="20" t="s">
        <v>42</v>
      </c>
      <c r="O33" s="20"/>
      <c r="P33" s="20"/>
      <c r="Q33" s="1">
        <f>L33</f>
        <v>6</v>
      </c>
      <c r="R33"/>
      <c r="S33"/>
    </row>
    <row r="34" spans="1:19" x14ac:dyDescent="0.25">
      <c r="A34" t="s">
        <v>82</v>
      </c>
      <c r="B34">
        <v>32.341673999999998</v>
      </c>
      <c r="C34">
        <v>-110.65625</v>
      </c>
      <c r="D34" s="8">
        <v>3578360.6101040002</v>
      </c>
      <c r="E34" s="8">
        <v>532348.16203999997</v>
      </c>
      <c r="F34" s="8" t="s">
        <v>41</v>
      </c>
      <c r="G34" s="1" t="s">
        <v>26</v>
      </c>
      <c r="H34" s="12">
        <v>38831</v>
      </c>
      <c r="I34" s="4" t="s">
        <v>56</v>
      </c>
      <c r="J34" s="4" t="s">
        <v>57</v>
      </c>
      <c r="K34" t="s">
        <v>82</v>
      </c>
      <c r="L34" s="1">
        <v>28</v>
      </c>
      <c r="M34" s="1">
        <v>7</v>
      </c>
      <c r="N34" s="1" t="s">
        <v>13</v>
      </c>
      <c r="O34" s="1" t="s">
        <v>43</v>
      </c>
      <c r="P34" s="1"/>
      <c r="Q34" s="1"/>
    </row>
    <row r="35" spans="1:19" x14ac:dyDescent="0.25">
      <c r="A35" t="s">
        <v>83</v>
      </c>
      <c r="B35">
        <v>32.342891999999999</v>
      </c>
      <c r="C35">
        <v>-110.655198</v>
      </c>
      <c r="D35" s="8">
        <v>3578495.911601</v>
      </c>
      <c r="E35" s="8">
        <v>532446.67136399995</v>
      </c>
      <c r="F35" s="8" t="s">
        <v>41</v>
      </c>
      <c r="G35" s="1" t="s">
        <v>26</v>
      </c>
      <c r="H35" s="12">
        <v>38831</v>
      </c>
      <c r="I35" s="4" t="s">
        <v>56</v>
      </c>
      <c r="J35" s="4" t="s">
        <v>57</v>
      </c>
      <c r="K35" t="s">
        <v>83</v>
      </c>
      <c r="L35" s="1">
        <v>29</v>
      </c>
      <c r="M35" s="1">
        <v>7</v>
      </c>
      <c r="N35" s="1" t="s">
        <v>13</v>
      </c>
      <c r="O35" s="1" t="s">
        <v>43</v>
      </c>
      <c r="P35" s="1"/>
      <c r="Q35" s="1"/>
    </row>
    <row r="36" spans="1:19" x14ac:dyDescent="0.25">
      <c r="A36" t="s">
        <v>84</v>
      </c>
      <c r="B36">
        <v>32.344158</v>
      </c>
      <c r="C36">
        <v>-110.65422700000001</v>
      </c>
      <c r="D36" s="8">
        <v>3578636.5425729998</v>
      </c>
      <c r="E36" s="8">
        <v>532537.58838800003</v>
      </c>
      <c r="F36" s="8" t="s">
        <v>41</v>
      </c>
      <c r="G36" s="1" t="s">
        <v>26</v>
      </c>
      <c r="H36" s="12">
        <v>38831</v>
      </c>
      <c r="I36" s="4" t="s">
        <v>56</v>
      </c>
      <c r="J36" s="4" t="s">
        <v>57</v>
      </c>
      <c r="K36" t="s">
        <v>84</v>
      </c>
      <c r="L36" s="1">
        <v>33</v>
      </c>
      <c r="M36" s="1">
        <v>9</v>
      </c>
      <c r="N36" s="1" t="s">
        <v>13</v>
      </c>
      <c r="O36" s="1" t="s">
        <v>43</v>
      </c>
      <c r="P36" s="1"/>
      <c r="Q36" s="20"/>
      <c r="R36" s="26"/>
      <c r="S36" s="26"/>
    </row>
    <row r="37" spans="1:19" s="26" customFormat="1" x14ac:dyDescent="0.25">
      <c r="A37" s="26" t="s">
        <v>85</v>
      </c>
      <c r="B37" s="26">
        <v>32.344532999999998</v>
      </c>
      <c r="C37" s="26">
        <v>-110.65447399999999</v>
      </c>
      <c r="D37" s="89">
        <v>3578678.0926720002</v>
      </c>
      <c r="E37" s="89">
        <v>532514.23358600005</v>
      </c>
      <c r="F37" s="89" t="s">
        <v>41</v>
      </c>
      <c r="G37" s="20" t="s">
        <v>26</v>
      </c>
      <c r="H37" s="113">
        <v>38831</v>
      </c>
      <c r="I37" s="114" t="s">
        <v>56</v>
      </c>
      <c r="J37" s="114" t="s">
        <v>57</v>
      </c>
      <c r="K37" s="26" t="s">
        <v>85</v>
      </c>
      <c r="L37" s="20">
        <v>15</v>
      </c>
      <c r="M37" s="20">
        <v>20</v>
      </c>
      <c r="N37" s="20" t="s">
        <v>42</v>
      </c>
      <c r="O37" s="20"/>
      <c r="P37" s="20"/>
      <c r="Q37" s="1">
        <f>L37</f>
        <v>15</v>
      </c>
      <c r="R37"/>
      <c r="S37"/>
    </row>
    <row r="38" spans="1:19" s="26" customFormat="1" x14ac:dyDescent="0.25">
      <c r="A38" s="26" t="s">
        <v>85</v>
      </c>
      <c r="B38" s="26">
        <v>32.344532999999998</v>
      </c>
      <c r="C38" s="26">
        <v>-110.65447399999999</v>
      </c>
      <c r="D38" s="89">
        <v>3578678.0926720002</v>
      </c>
      <c r="E38" s="89">
        <v>532514.23358600005</v>
      </c>
      <c r="F38" s="89" t="s">
        <v>41</v>
      </c>
      <c r="G38" s="20" t="s">
        <v>26</v>
      </c>
      <c r="H38" s="113">
        <v>38831</v>
      </c>
      <c r="I38" s="114" t="s">
        <v>56</v>
      </c>
      <c r="J38" s="114" t="s">
        <v>57</v>
      </c>
      <c r="K38" s="26" t="s">
        <v>85</v>
      </c>
      <c r="L38" s="20">
        <v>26</v>
      </c>
      <c r="M38" s="20">
        <v>14</v>
      </c>
      <c r="N38" s="20" t="s">
        <v>13</v>
      </c>
      <c r="O38" s="20" t="s">
        <v>43</v>
      </c>
      <c r="P38" s="20"/>
      <c r="Q38" s="1"/>
      <c r="R38"/>
      <c r="S38"/>
    </row>
    <row r="39" spans="1:19" x14ac:dyDescent="0.25">
      <c r="A39" t="s">
        <v>86</v>
      </c>
      <c r="B39" s="5">
        <v>32.345391999999997</v>
      </c>
      <c r="C39" s="5">
        <v>-110.65311699999999</v>
      </c>
      <c r="D39" s="22">
        <v>3578773.647566</v>
      </c>
      <c r="E39" s="22">
        <v>532641.63858000003</v>
      </c>
      <c r="F39" s="22" t="s">
        <v>41</v>
      </c>
      <c r="G39" s="6" t="s">
        <v>26</v>
      </c>
      <c r="H39" s="24">
        <v>38831</v>
      </c>
      <c r="I39" s="25" t="s">
        <v>56</v>
      </c>
      <c r="J39" s="25" t="s">
        <v>57</v>
      </c>
      <c r="K39" t="s">
        <v>86</v>
      </c>
      <c r="L39" s="1">
        <v>31</v>
      </c>
      <c r="M39" s="1">
        <v>12</v>
      </c>
      <c r="N39" s="1" t="s">
        <v>13</v>
      </c>
      <c r="O39" s="1" t="s">
        <v>43</v>
      </c>
      <c r="P39" s="1"/>
      <c r="Q39" s="1"/>
    </row>
    <row r="40" spans="1:19" s="26" customFormat="1" x14ac:dyDescent="0.25">
      <c r="A40" s="26" t="s">
        <v>87</v>
      </c>
      <c r="B40" s="26">
        <v>32.346330000000002</v>
      </c>
      <c r="C40" s="26">
        <v>-110.655981</v>
      </c>
      <c r="D40" s="89">
        <v>3578876.8411989999</v>
      </c>
      <c r="E40" s="89">
        <v>532371.74460600002</v>
      </c>
      <c r="F40" s="89" t="s">
        <v>41</v>
      </c>
      <c r="G40" s="20" t="s">
        <v>26</v>
      </c>
      <c r="H40" s="113">
        <v>38831</v>
      </c>
      <c r="I40" s="114" t="s">
        <v>56</v>
      </c>
      <c r="J40" s="114" t="s">
        <v>57</v>
      </c>
      <c r="K40" s="26" t="s">
        <v>87</v>
      </c>
      <c r="L40" s="20">
        <v>10</v>
      </c>
      <c r="M40" s="20">
        <v>22</v>
      </c>
      <c r="N40" s="20" t="s">
        <v>42</v>
      </c>
      <c r="O40" s="20"/>
      <c r="P40" s="20"/>
      <c r="Q40" s="1">
        <f>L40</f>
        <v>10</v>
      </c>
      <c r="R40"/>
      <c r="S40"/>
    </row>
    <row r="41" spans="1:19" s="26" customFormat="1" x14ac:dyDescent="0.25">
      <c r="A41" s="26" t="s">
        <v>87</v>
      </c>
      <c r="B41" s="26">
        <v>32.346330000000002</v>
      </c>
      <c r="C41" s="26">
        <v>-110.655981</v>
      </c>
      <c r="D41" s="89">
        <v>3578876.8411989999</v>
      </c>
      <c r="E41" s="89">
        <v>532371.74460600002</v>
      </c>
      <c r="F41" s="89" t="s">
        <v>41</v>
      </c>
      <c r="G41" s="20" t="s">
        <v>26</v>
      </c>
      <c r="H41" s="113">
        <v>38831</v>
      </c>
      <c r="I41" s="114" t="s">
        <v>56</v>
      </c>
      <c r="J41" s="114" t="s">
        <v>57</v>
      </c>
      <c r="K41" s="26" t="s">
        <v>87</v>
      </c>
      <c r="L41" s="20">
        <v>30</v>
      </c>
      <c r="M41" s="20">
        <v>4</v>
      </c>
      <c r="N41" s="20" t="s">
        <v>13</v>
      </c>
      <c r="O41" s="20" t="s">
        <v>43</v>
      </c>
      <c r="P41" s="20"/>
      <c r="Q41" s="1"/>
      <c r="R41"/>
      <c r="S41"/>
    </row>
  </sheetData>
  <sortState xmlns:xlrd2="http://schemas.microsoft.com/office/spreadsheetml/2017/richdata2" ref="A2:S41">
    <sortCondition ref="A2:A41"/>
  </sortState>
  <dataValidations count="16">
    <dataValidation type="custom" allowBlank="1" showInputMessage="1" sqref="A19:A23 K19:K23" xr:uid="{F7000984-A58F-4799-9A0A-5A81D9B85302}">
      <formula1>COUNTIF(A19:A482,A19)=1</formula1>
    </dataValidation>
    <dataValidation type="custom" allowBlank="1" showInputMessage="1" sqref="A14:A18 K14:K18" xr:uid="{977205EA-5A52-4953-A0AE-3E074788BAF7}">
      <formula1>COUNTIF(A14:A478,A14)=1</formula1>
    </dataValidation>
    <dataValidation type="custom" allowBlank="1" showInputMessage="1" sqref="A7:A13 K7:K13" xr:uid="{C31AE050-3DC6-4A43-B652-2E69CA71852D}">
      <formula1>COUNTIF(A7:A472,A7)=1</formula1>
    </dataValidation>
    <dataValidation type="custom" allowBlank="1" showInputMessage="1" sqref="A5:A6 K5:K6" xr:uid="{1F69779D-EA40-432F-84A6-5284FB08D9D9}">
      <formula1>COUNTIF(A5:A471,A5)=1</formula1>
    </dataValidation>
    <dataValidation type="custom" allowBlank="1" showInputMessage="1" sqref="A2:A4 K2:K4" xr:uid="{A8FBE4C6-0981-477D-A24F-056231E321AA}">
      <formula1>COUNTIF(A2:A469,A2)=1</formula1>
    </dataValidation>
    <dataValidation type="custom" allowBlank="1" showInputMessage="1" sqref="A36 K36" xr:uid="{639224E3-C17C-4B41-9B91-C3168EFEA9A2}">
      <formula1>COUNTIF(B161:B622,A36)=1</formula1>
    </dataValidation>
    <dataValidation type="custom" allowBlank="1" showInputMessage="1" sqref="A37:A38 K37:K38" xr:uid="{6FB16D0A-4FF5-4866-805A-644B6003C67E}">
      <formula1>COUNTIF(B160:B621,A37)=1</formula1>
    </dataValidation>
    <dataValidation type="custom" allowBlank="1" showInputMessage="1" sqref="A39:A40 K39:K40" xr:uid="{918BF291-2874-4C22-A878-1807E6C08AD9}">
      <formula1>COUNTIF(B160:B621,A39)=1</formula1>
    </dataValidation>
    <dataValidation type="custom" allowBlank="1" showInputMessage="1" sqref="A41 K41" xr:uid="{7687E91D-8B02-48EA-BDE8-115E2011CD12}">
      <formula1>COUNTIF(B160:B621,A41)=1</formula1>
    </dataValidation>
    <dataValidation type="whole" allowBlank="1" sqref="M2:M29 M31:M35" xr:uid="{EFB82359-B5D9-4DD9-92A0-8B600BBCD7AA}">
      <formula1>0</formula1>
      <formula2>90</formula2>
    </dataValidation>
    <dataValidation type="whole" allowBlank="1" sqref="L2:L29 L31:L35" xr:uid="{D1512259-0EB4-47D0-959E-49D8DAE1C4AA}">
      <formula1>0</formula1>
      <formula2>360</formula2>
    </dataValidation>
    <dataValidation allowBlank="1" sqref="L30 L36 L38 L40 N2:N41" xr:uid="{32E2CB00-B8A1-4C93-9F63-56937F14EB3D}"/>
    <dataValidation type="custom" allowBlank="1" showInputMessage="1" sqref="F2:F5 D35:E41" xr:uid="{D8C55964-1CA5-442E-BD6B-EA9BF72D2A47}">
      <formula1>ISNUMBER(D2)</formula1>
    </dataValidation>
    <dataValidation type="custom" operator="greaterThan" showInputMessage="1" sqref="G2:G5 G20:G41 I35:I41" xr:uid="{35CA23C1-BADF-49A8-9AC8-2E80E42A39D5}">
      <formula1>IF(COUNT(F2)=1,IF(LEN(G2)&gt;0,1,2)=1,1)=1</formula1>
    </dataValidation>
    <dataValidation type="custom" operator="greaterThan" allowBlank="1" showInputMessage="1" sqref="I2:I34 J20:J34 J2:J5" xr:uid="{D4A11B8A-C127-4488-A841-06CC56288B8E}">
      <formula1>ISNUMBER(G2)=TRUE</formula1>
    </dataValidation>
    <dataValidation type="custom" operator="greaterThan" showInputMessage="1" sqref="B35:B41 J35:J41" xr:uid="{C9B1B805-18BB-43D8-932B-DD7EC593F7C6}">
      <formula1>IF(COUNT(#REF!)=1,IF(LEN(B35)&gt;0,1,2)=1,1)=1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A81DD-911F-4BED-9FB5-6E526682FF96}">
  <sheetPr codeName="Sheet7">
    <tabColor rgb="FFFF0000"/>
  </sheetPr>
  <dimension ref="A1:P54"/>
  <sheetViews>
    <sheetView workbookViewId="0">
      <selection activeCell="S25" sqref="S25"/>
    </sheetView>
  </sheetViews>
  <sheetFormatPr defaultRowHeight="15" x14ac:dyDescent="0.25"/>
  <cols>
    <col min="1" max="1" width="40.5703125" customWidth="1"/>
    <col min="2" max="2" width="16.7109375" customWidth="1"/>
    <col min="3" max="3" width="8.5703125" style="4" customWidth="1"/>
    <col min="4" max="4" width="9.5703125" style="4" customWidth="1"/>
    <col min="5" max="5" width="11.28515625" customWidth="1"/>
    <col min="6" max="6" width="9.140625" style="3" customWidth="1"/>
    <col min="7" max="7" width="8" customWidth="1"/>
    <col min="8" max="8" width="10.42578125" customWidth="1"/>
    <col min="11" max="11" width="10.42578125" customWidth="1"/>
    <col min="14" max="14" width="11.28515625" style="3" customWidth="1"/>
    <col min="15" max="15" width="10.28515625" customWidth="1"/>
  </cols>
  <sheetData>
    <row r="1" spans="1:15" s="110" customFormat="1" ht="30.75" thickBot="1" x14ac:dyDescent="0.3">
      <c r="A1" s="111" t="s">
        <v>909</v>
      </c>
      <c r="B1" s="111" t="s">
        <v>8</v>
      </c>
      <c r="C1" s="111" t="s">
        <v>915</v>
      </c>
      <c r="D1" s="111" t="s">
        <v>914</v>
      </c>
      <c r="E1" s="111" t="s">
        <v>910</v>
      </c>
      <c r="F1" s="111" t="s">
        <v>266</v>
      </c>
      <c r="G1" s="111" t="s">
        <v>267</v>
      </c>
      <c r="H1" s="111" t="s">
        <v>911</v>
      </c>
      <c r="I1" s="111" t="s">
        <v>266</v>
      </c>
      <c r="J1" s="111" t="s">
        <v>267</v>
      </c>
      <c r="K1" s="111" t="s">
        <v>912</v>
      </c>
      <c r="L1" s="111" t="s">
        <v>266</v>
      </c>
      <c r="M1" s="111" t="s">
        <v>267</v>
      </c>
      <c r="N1" s="111" t="s">
        <v>919</v>
      </c>
      <c r="O1" s="111" t="s">
        <v>920</v>
      </c>
    </row>
    <row r="2" spans="1:15" s="26" customFormat="1" ht="15.75" thickTop="1" x14ac:dyDescent="0.25">
      <c r="A2" s="26" t="s">
        <v>812</v>
      </c>
      <c r="B2" s="26" t="s">
        <v>977</v>
      </c>
      <c r="C2" s="114">
        <v>10</v>
      </c>
      <c r="D2" s="114">
        <v>6</v>
      </c>
      <c r="E2" s="26">
        <v>0.86329999999999996</v>
      </c>
      <c r="F2" s="90">
        <v>82.2</v>
      </c>
      <c r="G2" s="26">
        <v>72.8</v>
      </c>
      <c r="H2" s="26">
        <v>0.13139999999999999</v>
      </c>
      <c r="I2" s="26">
        <v>343.4</v>
      </c>
      <c r="J2" s="26">
        <v>2.7</v>
      </c>
      <c r="K2" s="26">
        <v>5.1999999999999998E-3</v>
      </c>
      <c r="L2" s="26">
        <v>252.6</v>
      </c>
      <c r="M2" s="26">
        <v>17</v>
      </c>
      <c r="N2" s="90">
        <f>F2+90</f>
        <v>172.2</v>
      </c>
      <c r="O2" s="26">
        <f>90-G2</f>
        <v>17.200000000000003</v>
      </c>
    </row>
    <row r="3" spans="1:15" x14ac:dyDescent="0.25">
      <c r="A3" t="s">
        <v>812</v>
      </c>
      <c r="B3" t="s">
        <v>913</v>
      </c>
      <c r="C3" s="4">
        <v>10</v>
      </c>
      <c r="D3" s="4">
        <v>15</v>
      </c>
      <c r="E3">
        <v>0.96089999999999998</v>
      </c>
      <c r="F3" s="3">
        <v>245.5</v>
      </c>
      <c r="G3" s="5">
        <v>2.6</v>
      </c>
      <c r="H3">
        <v>3.1399999999999997E-2</v>
      </c>
      <c r="I3">
        <v>357.3</v>
      </c>
      <c r="J3">
        <v>83.1</v>
      </c>
      <c r="K3">
        <v>7.6E-3</v>
      </c>
      <c r="L3">
        <v>155.19999999999999</v>
      </c>
      <c r="M3">
        <v>6.4</v>
      </c>
    </row>
    <row r="4" spans="1:15" s="26" customFormat="1" x14ac:dyDescent="0.25">
      <c r="A4" s="26" t="s">
        <v>888</v>
      </c>
      <c r="B4" s="26" t="s">
        <v>977</v>
      </c>
      <c r="C4" s="114" t="s">
        <v>984</v>
      </c>
      <c r="D4" s="114">
        <v>6</v>
      </c>
      <c r="E4" s="26">
        <v>0.85899999999999999</v>
      </c>
      <c r="F4" s="90">
        <v>132</v>
      </c>
      <c r="G4" s="26">
        <v>61.6</v>
      </c>
      <c r="H4" s="26">
        <v>0.1191</v>
      </c>
      <c r="I4" s="26">
        <v>271.8</v>
      </c>
      <c r="J4" s="26">
        <v>22.4</v>
      </c>
      <c r="K4" s="26">
        <v>2.1899999999999999E-2</v>
      </c>
      <c r="L4" s="26">
        <v>8.8000000000000007</v>
      </c>
      <c r="M4" s="26">
        <v>16.5</v>
      </c>
      <c r="N4" s="90">
        <f>F4+90</f>
        <v>222</v>
      </c>
      <c r="O4" s="26">
        <f>90-G4</f>
        <v>28.4</v>
      </c>
    </row>
    <row r="5" spans="1:15" x14ac:dyDescent="0.25">
      <c r="A5" t="s">
        <v>888</v>
      </c>
      <c r="B5" t="s">
        <v>913</v>
      </c>
      <c r="C5" s="4" t="s">
        <v>984</v>
      </c>
      <c r="D5" s="4">
        <v>6</v>
      </c>
      <c r="E5">
        <v>0.8982</v>
      </c>
      <c r="F5" s="3">
        <v>297.39999999999998</v>
      </c>
      <c r="G5" s="5">
        <v>28</v>
      </c>
      <c r="H5">
        <v>9.5299999999999996E-2</v>
      </c>
      <c r="I5">
        <v>35.5</v>
      </c>
      <c r="J5">
        <v>14.8</v>
      </c>
      <c r="K5">
        <v>6.4000000000000003E-3</v>
      </c>
      <c r="L5">
        <v>150.1</v>
      </c>
      <c r="M5">
        <v>57.7</v>
      </c>
    </row>
    <row r="6" spans="1:15" s="26" customFormat="1" x14ac:dyDescent="0.25">
      <c r="A6" s="26" t="s">
        <v>658</v>
      </c>
      <c r="B6" s="26" t="s">
        <v>977</v>
      </c>
      <c r="C6" s="114">
        <v>5</v>
      </c>
      <c r="D6" s="114">
        <v>37</v>
      </c>
      <c r="E6" s="26">
        <v>0.97840000000000005</v>
      </c>
      <c r="F6" s="90">
        <v>5.0999999999999996</v>
      </c>
      <c r="G6" s="26">
        <v>76.8</v>
      </c>
      <c r="H6" s="26">
        <v>1.4999999999999999E-2</v>
      </c>
      <c r="I6" s="26">
        <v>143.9</v>
      </c>
      <c r="J6" s="26">
        <v>10</v>
      </c>
      <c r="K6" s="26">
        <v>6.6E-3</v>
      </c>
      <c r="L6" s="26">
        <v>235.4</v>
      </c>
      <c r="M6" s="26">
        <v>8.5</v>
      </c>
      <c r="N6" s="90">
        <f>F6+90</f>
        <v>95.1</v>
      </c>
      <c r="O6" s="26">
        <f>90-G6</f>
        <v>13.200000000000003</v>
      </c>
    </row>
    <row r="7" spans="1:15" x14ac:dyDescent="0.25">
      <c r="A7" t="s">
        <v>658</v>
      </c>
      <c r="B7" t="s">
        <v>913</v>
      </c>
      <c r="C7" s="4">
        <v>5</v>
      </c>
      <c r="D7" s="4">
        <v>84</v>
      </c>
      <c r="E7">
        <v>0.96579999999999999</v>
      </c>
      <c r="F7" s="3">
        <v>245.1</v>
      </c>
      <c r="G7" s="5">
        <v>5.4</v>
      </c>
      <c r="H7">
        <v>2.7900000000000001E-2</v>
      </c>
      <c r="I7">
        <v>18.7</v>
      </c>
      <c r="J7">
        <v>82.2</v>
      </c>
      <c r="K7">
        <v>6.4000000000000003E-3</v>
      </c>
      <c r="L7">
        <v>154.5</v>
      </c>
      <c r="M7">
        <v>5.6</v>
      </c>
    </row>
    <row r="8" spans="1:15" x14ac:dyDescent="0.25">
      <c r="A8" t="s">
        <v>972</v>
      </c>
      <c r="B8" t="s">
        <v>913</v>
      </c>
      <c r="C8" s="4">
        <v>9</v>
      </c>
      <c r="D8" s="4">
        <v>21</v>
      </c>
      <c r="E8">
        <v>0.9546</v>
      </c>
      <c r="F8" s="3">
        <v>15.3</v>
      </c>
      <c r="G8" s="5">
        <v>1.6</v>
      </c>
      <c r="H8">
        <v>3.1600000000000003E-2</v>
      </c>
      <c r="I8">
        <v>283.60000000000002</v>
      </c>
      <c r="J8">
        <v>47.4</v>
      </c>
      <c r="K8">
        <v>1.38E-2</v>
      </c>
      <c r="L8">
        <v>106.7</v>
      </c>
      <c r="M8">
        <v>42.6</v>
      </c>
    </row>
    <row r="9" spans="1:15" x14ac:dyDescent="0.25">
      <c r="A9" t="s">
        <v>975</v>
      </c>
      <c r="B9" t="s">
        <v>913</v>
      </c>
      <c r="C9" s="4">
        <v>8</v>
      </c>
      <c r="D9" s="4">
        <v>17</v>
      </c>
      <c r="E9">
        <v>0.9577</v>
      </c>
      <c r="F9" s="3">
        <v>26.7</v>
      </c>
      <c r="G9" s="5">
        <v>4.7</v>
      </c>
      <c r="H9">
        <v>2.4899999999999999E-2</v>
      </c>
      <c r="I9">
        <v>123</v>
      </c>
      <c r="J9">
        <v>52.7</v>
      </c>
      <c r="K9">
        <v>1.7500000000000002E-2</v>
      </c>
      <c r="L9">
        <v>293.2</v>
      </c>
      <c r="M9">
        <v>36.9</v>
      </c>
    </row>
    <row r="10" spans="1:15" x14ac:dyDescent="0.25">
      <c r="A10" t="s">
        <v>1318</v>
      </c>
      <c r="B10" t="s">
        <v>913</v>
      </c>
      <c r="D10" s="4">
        <v>5</v>
      </c>
      <c r="E10">
        <v>0.91949999999999998</v>
      </c>
      <c r="F10" s="3">
        <v>64.7</v>
      </c>
      <c r="G10" s="5">
        <v>24.6</v>
      </c>
      <c r="H10">
        <v>6.1199999999999997E-2</v>
      </c>
      <c r="I10">
        <v>244.5</v>
      </c>
      <c r="J10">
        <v>65.400000000000006</v>
      </c>
      <c r="K10">
        <v>1.9199999999999998E-2</v>
      </c>
      <c r="L10">
        <v>334.7</v>
      </c>
      <c r="M10">
        <v>0.1</v>
      </c>
    </row>
    <row r="11" spans="1:15" x14ac:dyDescent="0.25">
      <c r="A11" t="s">
        <v>1320</v>
      </c>
      <c r="B11" t="s">
        <v>913</v>
      </c>
      <c r="D11" s="4">
        <v>23</v>
      </c>
      <c r="E11">
        <v>0.88480000000000003</v>
      </c>
      <c r="F11" s="3">
        <v>53</v>
      </c>
      <c r="G11" s="5">
        <v>41.6</v>
      </c>
      <c r="H11">
        <v>0.1032</v>
      </c>
      <c r="I11">
        <v>244.1</v>
      </c>
      <c r="J11">
        <v>47.9</v>
      </c>
      <c r="K11">
        <v>1.2E-2</v>
      </c>
      <c r="L11">
        <v>147.9</v>
      </c>
      <c r="M11">
        <v>5.5</v>
      </c>
    </row>
    <row r="12" spans="1:15" s="26" customFormat="1" x14ac:dyDescent="0.25">
      <c r="A12" s="26" t="s">
        <v>978</v>
      </c>
      <c r="B12" s="26" t="s">
        <v>977</v>
      </c>
      <c r="C12" s="114">
        <v>2</v>
      </c>
      <c r="D12" s="114">
        <v>33</v>
      </c>
      <c r="E12" s="26">
        <v>0.96540000000000004</v>
      </c>
      <c r="F12" s="90">
        <v>169.4</v>
      </c>
      <c r="G12" s="26">
        <v>84.2</v>
      </c>
      <c r="H12" s="26">
        <v>2.7699999999999999E-2</v>
      </c>
      <c r="I12" s="26">
        <v>351.4</v>
      </c>
      <c r="J12" s="26">
        <v>5.8</v>
      </c>
      <c r="K12" s="26">
        <v>6.8999999999999999E-3</v>
      </c>
      <c r="L12" s="26">
        <v>261.39999999999998</v>
      </c>
      <c r="M12" s="26">
        <v>0.2</v>
      </c>
      <c r="N12" s="90">
        <f>F12+90</f>
        <v>259.39999999999998</v>
      </c>
      <c r="O12" s="26">
        <f>90-G12</f>
        <v>5.7999999999999972</v>
      </c>
    </row>
    <row r="13" spans="1:15" x14ac:dyDescent="0.25">
      <c r="A13" t="s">
        <v>978</v>
      </c>
      <c r="B13" t="s">
        <v>913</v>
      </c>
      <c r="C13" s="4">
        <v>2</v>
      </c>
      <c r="D13" s="4">
        <v>59</v>
      </c>
      <c r="E13">
        <v>0.98299999999999998</v>
      </c>
      <c r="F13" s="3">
        <v>58.4</v>
      </c>
      <c r="G13" s="5">
        <v>3.5</v>
      </c>
      <c r="H13">
        <v>1.3599999999999999E-2</v>
      </c>
      <c r="I13">
        <v>324.60000000000002</v>
      </c>
      <c r="J13">
        <v>47.6</v>
      </c>
      <c r="K13">
        <v>3.3999999999999998E-3</v>
      </c>
      <c r="L13">
        <v>151.6</v>
      </c>
      <c r="M13">
        <v>42.2</v>
      </c>
    </row>
    <row r="14" spans="1:15" s="26" customFormat="1" x14ac:dyDescent="0.25">
      <c r="A14" s="26" t="s">
        <v>997</v>
      </c>
      <c r="B14" s="26" t="s">
        <v>992</v>
      </c>
      <c r="C14" s="114">
        <v>6</v>
      </c>
      <c r="D14" s="114">
        <v>13</v>
      </c>
      <c r="E14" s="26">
        <v>0.97450000000000003</v>
      </c>
      <c r="F14" s="90">
        <v>243.5</v>
      </c>
      <c r="G14" s="26">
        <v>73.2</v>
      </c>
      <c r="H14" s="26">
        <v>1.84E-2</v>
      </c>
      <c r="I14" s="26">
        <v>142.69999999999999</v>
      </c>
      <c r="J14" s="26">
        <v>3.2</v>
      </c>
      <c r="K14" s="26">
        <v>7.1000000000000004E-3</v>
      </c>
      <c r="L14" s="26">
        <v>51.8</v>
      </c>
      <c r="M14" s="26">
        <v>16.5</v>
      </c>
      <c r="N14" s="90">
        <v>333.5</v>
      </c>
      <c r="O14" s="26">
        <v>16.8</v>
      </c>
    </row>
    <row r="15" spans="1:15" x14ac:dyDescent="0.25">
      <c r="A15" s="5" t="s">
        <v>997</v>
      </c>
      <c r="B15" s="5" t="s">
        <v>989</v>
      </c>
      <c r="C15" s="25">
        <v>6</v>
      </c>
      <c r="D15" s="25">
        <v>61</v>
      </c>
      <c r="E15" s="5">
        <v>0.9778</v>
      </c>
      <c r="F15" s="130">
        <v>44.6</v>
      </c>
      <c r="G15" s="5">
        <v>12.9</v>
      </c>
      <c r="H15" s="5">
        <v>1.2E-2</v>
      </c>
      <c r="I15" s="5">
        <v>302.10000000000002</v>
      </c>
      <c r="J15" s="5">
        <v>43.3</v>
      </c>
      <c r="K15" s="5">
        <v>1.0200000000000001E-2</v>
      </c>
      <c r="L15" s="5">
        <v>147.30000000000001</v>
      </c>
      <c r="M15" s="5">
        <v>43.9</v>
      </c>
      <c r="N15" s="130"/>
      <c r="O15" s="5"/>
    </row>
    <row r="16" spans="1:15" s="26" customFormat="1" x14ac:dyDescent="0.25">
      <c r="A16" s="26" t="s">
        <v>994</v>
      </c>
      <c r="B16" s="26" t="s">
        <v>992</v>
      </c>
      <c r="C16" s="114" t="s">
        <v>995</v>
      </c>
      <c r="D16" s="114">
        <v>8</v>
      </c>
      <c r="E16" s="26">
        <v>0.96009999999999995</v>
      </c>
      <c r="F16" s="90">
        <v>215</v>
      </c>
      <c r="G16" s="26">
        <v>73.2</v>
      </c>
      <c r="H16" s="26">
        <v>3.78E-2</v>
      </c>
      <c r="I16" s="26">
        <v>338.1</v>
      </c>
      <c r="J16" s="26">
        <v>9.3000000000000007</v>
      </c>
      <c r="K16" s="26">
        <v>2.0999999999999999E-3</v>
      </c>
      <c r="L16" s="26">
        <v>70.400000000000006</v>
      </c>
      <c r="M16" s="26">
        <v>13.8</v>
      </c>
      <c r="N16" s="90">
        <v>305</v>
      </c>
      <c r="O16" s="26">
        <v>16.8</v>
      </c>
    </row>
    <row r="17" spans="1:15" x14ac:dyDescent="0.25">
      <c r="A17" s="5" t="s">
        <v>994</v>
      </c>
      <c r="B17" s="5" t="s">
        <v>989</v>
      </c>
      <c r="C17" s="25" t="s">
        <v>995</v>
      </c>
      <c r="D17" s="25">
        <v>15</v>
      </c>
      <c r="E17" s="5">
        <v>0.99360000000000004</v>
      </c>
      <c r="F17" s="130">
        <v>60.1</v>
      </c>
      <c r="G17" s="5">
        <v>9.1</v>
      </c>
      <c r="H17" s="5">
        <v>3.8E-3</v>
      </c>
      <c r="I17" s="5">
        <v>328.7</v>
      </c>
      <c r="J17" s="5">
        <v>9</v>
      </c>
      <c r="K17" s="5">
        <v>2.5999999999999999E-3</v>
      </c>
      <c r="L17" s="5">
        <v>194.8</v>
      </c>
      <c r="M17" s="5">
        <v>77.2</v>
      </c>
      <c r="N17" s="130"/>
      <c r="O17" s="5"/>
    </row>
    <row r="18" spans="1:15" x14ac:dyDescent="0.25">
      <c r="A18" s="5" t="s">
        <v>1022</v>
      </c>
      <c r="B18" s="5" t="s">
        <v>989</v>
      </c>
      <c r="C18" s="25"/>
      <c r="D18" s="25">
        <v>103</v>
      </c>
      <c r="E18" s="5">
        <v>0.93330000000000002</v>
      </c>
      <c r="F18" s="130">
        <v>231.2</v>
      </c>
      <c r="G18" s="5">
        <v>3.3</v>
      </c>
      <c r="H18" s="5">
        <v>4.6399999999999997E-2</v>
      </c>
      <c r="I18" s="5">
        <v>112</v>
      </c>
      <c r="J18" s="5">
        <v>83.2</v>
      </c>
      <c r="K18" s="5">
        <v>2.0400000000000001E-2</v>
      </c>
      <c r="L18" s="5">
        <v>321.5</v>
      </c>
      <c r="M18" s="5">
        <v>5.9</v>
      </c>
      <c r="N18" s="130"/>
      <c r="O18" s="5"/>
    </row>
    <row r="19" spans="1:15" s="26" customFormat="1" x14ac:dyDescent="0.25">
      <c r="A19" s="26" t="s">
        <v>656</v>
      </c>
      <c r="B19" s="26" t="s">
        <v>977</v>
      </c>
      <c r="C19" s="114">
        <v>4</v>
      </c>
      <c r="D19" s="114">
        <v>22</v>
      </c>
      <c r="E19" s="26">
        <v>0.96309999999999996</v>
      </c>
      <c r="F19" s="90">
        <v>214.5</v>
      </c>
      <c r="G19" s="26">
        <v>79.5</v>
      </c>
      <c r="H19" s="26">
        <v>3.2099999999999997E-2</v>
      </c>
      <c r="I19" s="26">
        <v>331.8</v>
      </c>
      <c r="J19" s="26">
        <v>4.8</v>
      </c>
      <c r="K19" s="26">
        <v>4.7999999999999996E-3</v>
      </c>
      <c r="L19" s="26">
        <v>62.6</v>
      </c>
      <c r="M19" s="26">
        <v>9.3000000000000007</v>
      </c>
      <c r="N19" s="90">
        <f>F19+90</f>
        <v>304.5</v>
      </c>
      <c r="O19" s="26">
        <f>90-G19</f>
        <v>10.5</v>
      </c>
    </row>
    <row r="20" spans="1:15" x14ac:dyDescent="0.25">
      <c r="A20" t="s">
        <v>656</v>
      </c>
      <c r="B20" t="s">
        <v>913</v>
      </c>
      <c r="C20" s="4">
        <v>4</v>
      </c>
      <c r="D20" s="4">
        <v>89</v>
      </c>
      <c r="E20">
        <v>0.96809999999999996</v>
      </c>
      <c r="F20" s="3">
        <v>57.3</v>
      </c>
      <c r="G20" s="5">
        <v>6.9</v>
      </c>
      <c r="H20">
        <v>2.52E-2</v>
      </c>
      <c r="I20">
        <v>323.3</v>
      </c>
      <c r="J20">
        <v>30.3</v>
      </c>
      <c r="K20">
        <v>6.7000000000000002E-3</v>
      </c>
      <c r="L20">
        <v>158.80000000000001</v>
      </c>
      <c r="M20">
        <v>58.8</v>
      </c>
    </row>
    <row r="21" spans="1:15" s="26" customFormat="1" x14ac:dyDescent="0.25">
      <c r="A21" s="26" t="s">
        <v>664</v>
      </c>
      <c r="B21" s="26" t="s">
        <v>977</v>
      </c>
      <c r="C21" s="114">
        <v>15</v>
      </c>
      <c r="D21" s="114">
        <v>40</v>
      </c>
      <c r="E21" s="26">
        <v>0.94930000000000003</v>
      </c>
      <c r="F21" s="90">
        <v>26.3</v>
      </c>
      <c r="G21" s="26">
        <v>63</v>
      </c>
      <c r="H21" s="26">
        <v>3.3399999999999999E-2</v>
      </c>
      <c r="I21" s="26">
        <v>145.1</v>
      </c>
      <c r="J21" s="26">
        <v>13.8</v>
      </c>
      <c r="K21" s="26">
        <v>1.7299999999999999E-2</v>
      </c>
      <c r="L21" s="26">
        <v>241</v>
      </c>
      <c r="M21" s="26">
        <v>22.8</v>
      </c>
      <c r="N21" s="90">
        <f>F21+90</f>
        <v>116.3</v>
      </c>
      <c r="O21" s="26">
        <f>90-G21</f>
        <v>27</v>
      </c>
    </row>
    <row r="22" spans="1:15" x14ac:dyDescent="0.25">
      <c r="A22" t="s">
        <v>664</v>
      </c>
      <c r="B22" t="s">
        <v>913</v>
      </c>
      <c r="C22" s="4">
        <v>15</v>
      </c>
      <c r="D22" s="4">
        <v>50</v>
      </c>
      <c r="E22">
        <v>0.96830000000000005</v>
      </c>
      <c r="F22" s="3">
        <v>247.4</v>
      </c>
      <c r="G22" s="5">
        <v>21.2</v>
      </c>
      <c r="H22">
        <v>1.8100000000000002E-2</v>
      </c>
      <c r="I22">
        <v>344.5</v>
      </c>
      <c r="J22">
        <v>17.5</v>
      </c>
      <c r="K22">
        <v>1.37E-2</v>
      </c>
      <c r="L22">
        <v>110.8</v>
      </c>
      <c r="M22">
        <v>61.9</v>
      </c>
    </row>
    <row r="23" spans="1:15" x14ac:dyDescent="0.25">
      <c r="A23" t="s">
        <v>1025</v>
      </c>
      <c r="B23" t="s">
        <v>913</v>
      </c>
      <c r="D23" s="4">
        <v>45</v>
      </c>
      <c r="E23">
        <v>0.87619999999999998</v>
      </c>
      <c r="F23" s="3">
        <v>62.2</v>
      </c>
      <c r="G23" s="5">
        <v>14.6</v>
      </c>
      <c r="H23">
        <v>8.7499999999999994E-2</v>
      </c>
      <c r="I23">
        <v>173</v>
      </c>
      <c r="J23">
        <v>53.8</v>
      </c>
      <c r="K23">
        <v>3.6400000000000002E-2</v>
      </c>
      <c r="L23">
        <v>322.7</v>
      </c>
      <c r="M23">
        <v>32.299999999999997</v>
      </c>
    </row>
    <row r="24" spans="1:15" x14ac:dyDescent="0.25">
      <c r="A24" t="s">
        <v>1024</v>
      </c>
      <c r="B24" t="s">
        <v>913</v>
      </c>
      <c r="D24" s="4">
        <v>62</v>
      </c>
      <c r="E24">
        <v>0.90529999999999999</v>
      </c>
      <c r="F24" s="3">
        <v>69.8</v>
      </c>
      <c r="G24" s="5">
        <v>4.3</v>
      </c>
      <c r="H24">
        <v>6.2899999999999998E-2</v>
      </c>
      <c r="I24">
        <v>178.7</v>
      </c>
      <c r="J24">
        <v>77</v>
      </c>
      <c r="K24">
        <v>3.1899999999999998E-2</v>
      </c>
      <c r="L24">
        <v>338.9</v>
      </c>
      <c r="M24">
        <v>12.2</v>
      </c>
    </row>
    <row r="25" spans="1:15" x14ac:dyDescent="0.25">
      <c r="A25" t="s">
        <v>1023</v>
      </c>
      <c r="B25" t="s">
        <v>913</v>
      </c>
      <c r="D25" s="4">
        <v>62</v>
      </c>
      <c r="E25">
        <v>0.93869999999999998</v>
      </c>
      <c r="F25" s="3">
        <v>247.4</v>
      </c>
      <c r="G25" s="5">
        <v>3.9</v>
      </c>
      <c r="H25">
        <v>3.9E-2</v>
      </c>
      <c r="I25">
        <v>360</v>
      </c>
      <c r="J25">
        <v>80</v>
      </c>
      <c r="K25">
        <v>2.23E-2</v>
      </c>
      <c r="L25">
        <v>156.69999999999999</v>
      </c>
      <c r="M25">
        <v>9.1999999999999993</v>
      </c>
    </row>
    <row r="26" spans="1:15" s="26" customFormat="1" x14ac:dyDescent="0.25">
      <c r="A26" s="26" t="s">
        <v>979</v>
      </c>
      <c r="B26" s="26" t="s">
        <v>977</v>
      </c>
      <c r="C26" s="114">
        <v>1</v>
      </c>
      <c r="D26" s="114">
        <v>40</v>
      </c>
      <c r="E26" s="26">
        <v>0.96699999999999997</v>
      </c>
      <c r="F26" s="90">
        <v>55.3</v>
      </c>
      <c r="G26" s="26">
        <v>76.400000000000006</v>
      </c>
      <c r="H26" s="26">
        <v>1.8700000000000001E-2</v>
      </c>
      <c r="I26" s="26">
        <v>179.2</v>
      </c>
      <c r="J26" s="26">
        <v>7.7</v>
      </c>
      <c r="K26" s="26">
        <v>1.43E-2</v>
      </c>
      <c r="L26" s="26">
        <v>270.7</v>
      </c>
      <c r="M26" s="26">
        <v>11.1</v>
      </c>
      <c r="N26" s="90">
        <f>F26+90</f>
        <v>145.30000000000001</v>
      </c>
      <c r="O26" s="26">
        <f>90-G26</f>
        <v>13.599999999999994</v>
      </c>
    </row>
    <row r="27" spans="1:15" x14ac:dyDescent="0.25">
      <c r="A27" t="s">
        <v>979</v>
      </c>
      <c r="B27" t="s">
        <v>913</v>
      </c>
      <c r="C27" s="4">
        <v>1</v>
      </c>
      <c r="D27" s="4">
        <v>56</v>
      </c>
      <c r="E27">
        <v>0.99050000000000005</v>
      </c>
      <c r="F27" s="3">
        <v>247.6</v>
      </c>
      <c r="G27" s="5">
        <v>13.9</v>
      </c>
      <c r="H27">
        <v>5.3E-3</v>
      </c>
      <c r="I27">
        <v>353.9</v>
      </c>
      <c r="J27">
        <v>48.6</v>
      </c>
      <c r="K27">
        <v>4.1000000000000003E-3</v>
      </c>
      <c r="L27">
        <v>146.4</v>
      </c>
      <c r="M27">
        <v>38.1</v>
      </c>
    </row>
    <row r="28" spans="1:15" s="26" customFormat="1" x14ac:dyDescent="0.25">
      <c r="A28" s="26" t="s">
        <v>980</v>
      </c>
      <c r="B28" s="26" t="s">
        <v>977</v>
      </c>
      <c r="C28" s="114" t="s">
        <v>985</v>
      </c>
      <c r="D28" s="114">
        <v>11</v>
      </c>
      <c r="E28" s="26">
        <v>0.96340000000000003</v>
      </c>
      <c r="F28" s="90">
        <v>157.9</v>
      </c>
      <c r="G28" s="26">
        <v>78.400000000000006</v>
      </c>
      <c r="H28" s="26">
        <v>3.44E-2</v>
      </c>
      <c r="I28" s="26">
        <v>350.4</v>
      </c>
      <c r="J28" s="26">
        <v>11.3</v>
      </c>
      <c r="K28" s="26">
        <v>2.2000000000000001E-3</v>
      </c>
      <c r="L28" s="26">
        <v>259.89999999999998</v>
      </c>
      <c r="M28" s="26">
        <v>2.4</v>
      </c>
      <c r="N28" s="90">
        <f>F28+90</f>
        <v>247.9</v>
      </c>
      <c r="O28" s="26">
        <f>90-G28</f>
        <v>11.599999999999994</v>
      </c>
    </row>
    <row r="29" spans="1:15" x14ac:dyDescent="0.25">
      <c r="A29" t="s">
        <v>980</v>
      </c>
      <c r="B29" t="s">
        <v>913</v>
      </c>
      <c r="C29" s="4" t="s">
        <v>985</v>
      </c>
      <c r="D29" s="4">
        <v>14</v>
      </c>
      <c r="E29">
        <v>0.9869</v>
      </c>
      <c r="F29" s="3">
        <v>56</v>
      </c>
      <c r="G29" s="5">
        <v>5.9</v>
      </c>
      <c r="H29">
        <v>7.9000000000000008E-3</v>
      </c>
      <c r="I29">
        <v>147.69999999999999</v>
      </c>
      <c r="J29">
        <v>16.100000000000001</v>
      </c>
      <c r="K29">
        <v>5.1999999999999998E-3</v>
      </c>
      <c r="L29">
        <v>306.60000000000002</v>
      </c>
      <c r="M29">
        <v>72.8</v>
      </c>
    </row>
    <row r="30" spans="1:15" s="26" customFormat="1" x14ac:dyDescent="0.25">
      <c r="A30" s="26" t="s">
        <v>987</v>
      </c>
      <c r="B30" s="26" t="s">
        <v>977</v>
      </c>
      <c r="C30" s="114">
        <v>3</v>
      </c>
      <c r="D30" s="114">
        <v>35</v>
      </c>
      <c r="E30" s="26">
        <v>0.97350000000000003</v>
      </c>
      <c r="F30" s="90">
        <v>7.2</v>
      </c>
      <c r="G30" s="26">
        <v>71.3</v>
      </c>
      <c r="H30" s="26">
        <v>2.0799999999999999E-2</v>
      </c>
      <c r="I30" s="26">
        <v>169.3</v>
      </c>
      <c r="J30" s="26">
        <v>17.899999999999999</v>
      </c>
      <c r="K30" s="26">
        <v>5.7000000000000002E-3</v>
      </c>
      <c r="L30" s="26">
        <v>261</v>
      </c>
      <c r="M30" s="26">
        <v>5.4</v>
      </c>
      <c r="N30" s="90">
        <f>F30+90</f>
        <v>97.2</v>
      </c>
      <c r="O30" s="26">
        <f>90-G30</f>
        <v>18.700000000000003</v>
      </c>
    </row>
    <row r="31" spans="1:15" x14ac:dyDescent="0.25">
      <c r="A31" t="s">
        <v>987</v>
      </c>
      <c r="B31" t="s">
        <v>913</v>
      </c>
      <c r="C31" s="4">
        <v>3</v>
      </c>
      <c r="D31" s="4">
        <v>54</v>
      </c>
      <c r="E31">
        <v>0.98540000000000005</v>
      </c>
      <c r="F31" s="3">
        <v>246.3</v>
      </c>
      <c r="G31" s="5">
        <v>9.1</v>
      </c>
      <c r="H31">
        <v>9.7000000000000003E-3</v>
      </c>
      <c r="I31">
        <v>352.4</v>
      </c>
      <c r="J31">
        <v>60</v>
      </c>
      <c r="K31">
        <v>4.8999999999999998E-3</v>
      </c>
      <c r="L31">
        <v>151.30000000000001</v>
      </c>
      <c r="M31">
        <v>28.3</v>
      </c>
    </row>
    <row r="32" spans="1:15" s="26" customFormat="1" x14ac:dyDescent="0.25">
      <c r="A32" s="26" t="s">
        <v>983</v>
      </c>
      <c r="B32" s="26" t="s">
        <v>977</v>
      </c>
      <c r="C32" s="114">
        <v>11</v>
      </c>
      <c r="D32" s="114">
        <v>18</v>
      </c>
      <c r="E32" s="26">
        <v>0.94310000000000005</v>
      </c>
      <c r="F32" s="90">
        <v>190</v>
      </c>
      <c r="G32" s="26">
        <v>72</v>
      </c>
      <c r="H32" s="26">
        <v>3.8800000000000001E-2</v>
      </c>
      <c r="I32" s="26">
        <v>297.8</v>
      </c>
      <c r="J32" s="26">
        <v>5.6</v>
      </c>
      <c r="K32" s="26">
        <v>1.8200000000000001E-2</v>
      </c>
      <c r="L32" s="26">
        <v>29.5</v>
      </c>
      <c r="M32" s="26">
        <v>16.899999999999999</v>
      </c>
      <c r="N32" s="90">
        <v>280</v>
      </c>
      <c r="O32" s="26">
        <v>18</v>
      </c>
    </row>
    <row r="33" spans="1:16" x14ac:dyDescent="0.25">
      <c r="A33" t="s">
        <v>983</v>
      </c>
      <c r="B33" t="s">
        <v>913</v>
      </c>
      <c r="C33" s="4">
        <v>11</v>
      </c>
      <c r="D33" s="4">
        <v>30</v>
      </c>
      <c r="E33">
        <v>0.94730000000000003</v>
      </c>
      <c r="F33" s="3">
        <v>42.8</v>
      </c>
      <c r="G33" s="5">
        <v>17.5</v>
      </c>
      <c r="H33">
        <v>3.95E-2</v>
      </c>
      <c r="I33">
        <v>286.5</v>
      </c>
      <c r="J33">
        <v>54.6</v>
      </c>
      <c r="K33">
        <v>1.3299999999999999E-2</v>
      </c>
      <c r="L33">
        <v>143.19999999999999</v>
      </c>
      <c r="M33">
        <v>29.7</v>
      </c>
    </row>
    <row r="34" spans="1:16" x14ac:dyDescent="0.25">
      <c r="A34" s="26" t="s">
        <v>1028</v>
      </c>
      <c r="B34" s="26" t="s">
        <v>977</v>
      </c>
      <c r="D34" s="4">
        <v>128</v>
      </c>
      <c r="E34" s="26">
        <v>0.88759999999999994</v>
      </c>
      <c r="F34" s="3">
        <v>269.2</v>
      </c>
      <c r="G34" s="26">
        <v>55.8</v>
      </c>
      <c r="H34" s="26">
        <v>7.7899999999999997E-2</v>
      </c>
      <c r="I34" s="26">
        <v>31.5</v>
      </c>
      <c r="J34" s="26">
        <v>20</v>
      </c>
      <c r="K34" s="26">
        <v>3.44E-2</v>
      </c>
      <c r="L34" s="26">
        <v>132</v>
      </c>
      <c r="M34" s="26">
        <v>26.5</v>
      </c>
      <c r="N34" s="90">
        <v>222</v>
      </c>
      <c r="O34" s="26">
        <v>63.5</v>
      </c>
    </row>
    <row r="35" spans="1:16" s="5" customFormat="1" x14ac:dyDescent="0.25">
      <c r="A35" s="5" t="s">
        <v>1319</v>
      </c>
      <c r="B35" s="5" t="s">
        <v>913</v>
      </c>
      <c r="C35" s="25"/>
      <c r="D35" s="25">
        <v>98</v>
      </c>
      <c r="E35" s="5">
        <v>0.94</v>
      </c>
      <c r="F35" s="130">
        <v>65.900000000000006</v>
      </c>
      <c r="G35" s="5">
        <v>24.3</v>
      </c>
      <c r="H35" s="5">
        <v>4.3799999999999999E-2</v>
      </c>
      <c r="I35" s="5">
        <v>252.9</v>
      </c>
      <c r="J35" s="5">
        <v>65.599999999999994</v>
      </c>
      <c r="K35" s="5">
        <v>1.6199999999999999E-2</v>
      </c>
      <c r="L35" s="5">
        <v>157.1</v>
      </c>
      <c r="M35" s="5">
        <v>2.6</v>
      </c>
      <c r="N35" s="130"/>
    </row>
    <row r="36" spans="1:16" s="26" customFormat="1" x14ac:dyDescent="0.25">
      <c r="A36" s="26" t="s">
        <v>133</v>
      </c>
      <c r="B36" s="26" t="s">
        <v>977</v>
      </c>
      <c r="C36" s="114">
        <v>12</v>
      </c>
      <c r="D36" s="114">
        <v>16</v>
      </c>
      <c r="E36" s="26">
        <v>0.92169999999999996</v>
      </c>
      <c r="F36" s="90">
        <v>72.900000000000006</v>
      </c>
      <c r="G36" s="26">
        <v>4</v>
      </c>
      <c r="H36" s="26">
        <v>6.1800000000000001E-2</v>
      </c>
      <c r="I36" s="26">
        <v>210.9</v>
      </c>
      <c r="J36" s="26">
        <v>84.6</v>
      </c>
      <c r="K36" s="26">
        <v>1.6500000000000001E-2</v>
      </c>
      <c r="L36" s="26">
        <v>342.6</v>
      </c>
      <c r="M36" s="26">
        <v>3.6</v>
      </c>
      <c r="N36" s="90">
        <f>F36+90</f>
        <v>162.9</v>
      </c>
      <c r="O36" s="26">
        <f>90-G36</f>
        <v>86</v>
      </c>
    </row>
    <row r="37" spans="1:16" x14ac:dyDescent="0.25">
      <c r="A37" t="s">
        <v>133</v>
      </c>
      <c r="B37" t="s">
        <v>913</v>
      </c>
      <c r="C37" s="4">
        <v>12</v>
      </c>
      <c r="D37" s="4">
        <v>28</v>
      </c>
      <c r="E37">
        <v>0.96750000000000003</v>
      </c>
      <c r="F37" s="3">
        <v>239.4</v>
      </c>
      <c r="G37" s="5">
        <v>16.100000000000001</v>
      </c>
      <c r="H37">
        <v>2.29E-2</v>
      </c>
      <c r="I37">
        <v>130</v>
      </c>
      <c r="J37">
        <v>49</v>
      </c>
      <c r="K37">
        <v>9.5999999999999992E-3</v>
      </c>
      <c r="L37">
        <v>341.7</v>
      </c>
      <c r="M37">
        <v>36.4</v>
      </c>
    </row>
    <row r="38" spans="1:16" x14ac:dyDescent="0.25">
      <c r="A38" t="s">
        <v>813</v>
      </c>
      <c r="B38" t="s">
        <v>913</v>
      </c>
      <c r="D38" s="4">
        <v>17</v>
      </c>
      <c r="E38">
        <v>0.92349999999999999</v>
      </c>
      <c r="F38" s="3">
        <v>72.599999999999994</v>
      </c>
      <c r="G38" s="5">
        <v>3.2</v>
      </c>
      <c r="H38">
        <v>6.0699999999999997E-2</v>
      </c>
      <c r="I38">
        <v>197.2</v>
      </c>
      <c r="J38">
        <v>84.3</v>
      </c>
      <c r="K38">
        <v>1.5800000000000002E-2</v>
      </c>
      <c r="L38">
        <v>342.3</v>
      </c>
      <c r="M38">
        <v>4.7</v>
      </c>
    </row>
    <row r="39" spans="1:16" s="5" customFormat="1" x14ac:dyDescent="0.25">
      <c r="A39" s="5" t="s">
        <v>1026</v>
      </c>
      <c r="B39" t="s">
        <v>913</v>
      </c>
      <c r="C39" s="25"/>
      <c r="D39" s="25">
        <v>94</v>
      </c>
      <c r="E39" s="5">
        <v>0.88090000000000002</v>
      </c>
      <c r="F39" s="130">
        <v>241.5</v>
      </c>
      <c r="G39" s="5">
        <v>10.4</v>
      </c>
      <c r="H39" s="5">
        <v>7.85E-2</v>
      </c>
      <c r="I39" s="5">
        <v>44.2</v>
      </c>
      <c r="J39" s="5">
        <v>79.099999999999994</v>
      </c>
      <c r="K39" s="5">
        <v>4.0599999999999997E-2</v>
      </c>
      <c r="L39" s="5">
        <v>150.9</v>
      </c>
      <c r="M39" s="5">
        <v>3.2</v>
      </c>
      <c r="N39" s="130"/>
    </row>
    <row r="40" spans="1:16" s="5" customFormat="1" x14ac:dyDescent="0.25">
      <c r="A40" s="5" t="s">
        <v>1027</v>
      </c>
      <c r="B40" t="s">
        <v>913</v>
      </c>
      <c r="C40" s="25"/>
      <c r="D40" s="25">
        <v>260</v>
      </c>
      <c r="E40" s="5">
        <v>0.90400000000000003</v>
      </c>
      <c r="F40" s="130">
        <v>59.3</v>
      </c>
      <c r="G40" s="5">
        <v>1.7</v>
      </c>
      <c r="H40" s="5">
        <v>7.6399999999999996E-2</v>
      </c>
      <c r="I40" s="5">
        <v>321.10000000000002</v>
      </c>
      <c r="J40" s="5">
        <v>78.5</v>
      </c>
      <c r="K40" s="5">
        <v>1.95E-2</v>
      </c>
      <c r="L40" s="5">
        <v>149.69999999999999</v>
      </c>
      <c r="M40" s="5">
        <v>11.4</v>
      </c>
      <c r="N40" s="130"/>
    </row>
    <row r="41" spans="1:16" x14ac:dyDescent="0.25">
      <c r="A41" s="26" t="s">
        <v>981</v>
      </c>
      <c r="B41" s="26" t="s">
        <v>977</v>
      </c>
      <c r="C41" s="114">
        <v>7</v>
      </c>
      <c r="D41" s="114">
        <v>9</v>
      </c>
      <c r="E41" s="26">
        <v>0.97950000000000004</v>
      </c>
      <c r="F41" s="90">
        <v>277.10000000000002</v>
      </c>
      <c r="G41" s="26">
        <v>72.8</v>
      </c>
      <c r="H41" s="26">
        <v>1.8599999999999998E-2</v>
      </c>
      <c r="I41" s="26">
        <v>9.3000000000000007</v>
      </c>
      <c r="J41" s="26">
        <v>0.7</v>
      </c>
      <c r="K41" s="26">
        <v>1.9E-3</v>
      </c>
      <c r="L41" s="26">
        <v>99.5</v>
      </c>
      <c r="M41" s="26">
        <v>17.2</v>
      </c>
      <c r="N41" s="90">
        <f>(F41+90)-360</f>
        <v>7.1000000000000227</v>
      </c>
      <c r="O41" s="26">
        <f>90-G41</f>
        <v>17.200000000000003</v>
      </c>
    </row>
    <row r="42" spans="1:16" x14ac:dyDescent="0.25">
      <c r="A42" t="s">
        <v>981</v>
      </c>
      <c r="B42" t="s">
        <v>913</v>
      </c>
      <c r="C42" s="4">
        <v>7</v>
      </c>
      <c r="D42" s="4">
        <v>31</v>
      </c>
      <c r="E42">
        <v>0.97519999999999996</v>
      </c>
      <c r="F42" s="3">
        <v>33</v>
      </c>
      <c r="G42" s="5">
        <v>10.8</v>
      </c>
      <c r="H42">
        <v>1.9E-2</v>
      </c>
      <c r="I42">
        <v>138</v>
      </c>
      <c r="J42">
        <v>53.6</v>
      </c>
      <c r="K42">
        <v>5.7999999999999996E-3</v>
      </c>
      <c r="L42">
        <v>295.5</v>
      </c>
      <c r="M42">
        <v>34.299999999999997</v>
      </c>
    </row>
    <row r="43" spans="1:16" s="26" customFormat="1" x14ac:dyDescent="0.25">
      <c r="A43" t="s">
        <v>998</v>
      </c>
      <c r="B43" t="s">
        <v>913</v>
      </c>
      <c r="C43" s="4">
        <v>14</v>
      </c>
      <c r="D43" s="4">
        <v>15</v>
      </c>
      <c r="E43">
        <v>0.95230000000000004</v>
      </c>
      <c r="F43" s="3">
        <v>30.6</v>
      </c>
      <c r="G43" s="5">
        <v>8.5</v>
      </c>
      <c r="H43">
        <v>3.8300000000000001E-2</v>
      </c>
      <c r="I43">
        <v>141.1</v>
      </c>
      <c r="J43">
        <v>66.900000000000006</v>
      </c>
      <c r="K43">
        <v>9.4000000000000004E-3</v>
      </c>
      <c r="L43">
        <v>297.3</v>
      </c>
      <c r="M43">
        <v>21.3</v>
      </c>
      <c r="N43" s="3"/>
      <c r="O43"/>
    </row>
    <row r="44" spans="1:16" s="5" customFormat="1" x14ac:dyDescent="0.25">
      <c r="A44" t="s">
        <v>999</v>
      </c>
      <c r="B44" t="s">
        <v>913</v>
      </c>
      <c r="C44" s="4">
        <v>13</v>
      </c>
      <c r="D44" s="4">
        <v>20</v>
      </c>
      <c r="E44">
        <v>0.9899</v>
      </c>
      <c r="F44" s="3">
        <v>42.6</v>
      </c>
      <c r="G44" s="5">
        <v>3</v>
      </c>
      <c r="H44">
        <v>7.3000000000000001E-3</v>
      </c>
      <c r="I44">
        <v>178.2</v>
      </c>
      <c r="J44">
        <v>85.8</v>
      </c>
      <c r="K44">
        <v>2.8E-3</v>
      </c>
      <c r="L44">
        <v>312.5</v>
      </c>
      <c r="M44">
        <v>3</v>
      </c>
      <c r="N44" s="3"/>
      <c r="O44"/>
      <c r="P44" s="37" t="s">
        <v>1338</v>
      </c>
    </row>
    <row r="45" spans="1:16" s="5" customFormat="1" x14ac:dyDescent="0.25">
      <c r="A45" t="s">
        <v>1021</v>
      </c>
      <c r="B45" t="s">
        <v>913</v>
      </c>
      <c r="C45" s="4">
        <v>13</v>
      </c>
      <c r="D45" s="4">
        <v>30</v>
      </c>
      <c r="E45">
        <v>0.97819999999999996</v>
      </c>
      <c r="F45" s="3">
        <v>40.299999999999997</v>
      </c>
      <c r="G45" s="5">
        <v>2.6</v>
      </c>
      <c r="H45">
        <v>1.15E-2</v>
      </c>
      <c r="I45">
        <v>301.2</v>
      </c>
      <c r="J45">
        <v>73.900000000000006</v>
      </c>
      <c r="K45" s="5">
        <v>1.03E-2</v>
      </c>
      <c r="L45">
        <v>131</v>
      </c>
      <c r="M45">
        <v>15.9</v>
      </c>
      <c r="N45" s="3"/>
      <c r="O45"/>
    </row>
    <row r="46" spans="1:16" x14ac:dyDescent="0.25">
      <c r="D46" s="4">
        <f>SUM(D2:D43)+D45</f>
        <v>1866</v>
      </c>
      <c r="P46" s="37" t="s">
        <v>1339</v>
      </c>
    </row>
    <row r="47" spans="1:16" s="26" customFormat="1" x14ac:dyDescent="0.25">
      <c r="A47" s="26" t="s">
        <v>993</v>
      </c>
      <c r="B47" s="26" t="s">
        <v>977</v>
      </c>
      <c r="C47" s="114"/>
      <c r="D47" s="114">
        <v>19</v>
      </c>
      <c r="E47" s="26">
        <v>0.97</v>
      </c>
      <c r="F47" s="90">
        <v>5.4</v>
      </c>
      <c r="G47" s="26">
        <v>77.900000000000006</v>
      </c>
      <c r="H47" s="26">
        <v>2.1399999999999999E-2</v>
      </c>
      <c r="I47" s="26">
        <v>142.19999999999999</v>
      </c>
      <c r="J47" s="26">
        <v>8.9</v>
      </c>
      <c r="K47" s="26">
        <v>8.6E-3</v>
      </c>
      <c r="L47" s="26">
        <v>233.5</v>
      </c>
      <c r="M47" s="26">
        <v>8.1</v>
      </c>
      <c r="N47" s="90">
        <v>95.4</v>
      </c>
      <c r="O47" s="26">
        <v>12.1</v>
      </c>
    </row>
    <row r="48" spans="1:16" s="26" customFormat="1" x14ac:dyDescent="0.25">
      <c r="A48" s="26" t="s">
        <v>996</v>
      </c>
      <c r="B48" s="26" t="s">
        <v>977</v>
      </c>
      <c r="C48" s="114">
        <v>6</v>
      </c>
      <c r="D48" s="114">
        <v>21</v>
      </c>
      <c r="E48" s="26">
        <v>0.96460000000000001</v>
      </c>
      <c r="F48" s="90">
        <v>233</v>
      </c>
      <c r="G48" s="26">
        <v>73.7</v>
      </c>
      <c r="H48" s="26">
        <v>2.9600000000000001E-2</v>
      </c>
      <c r="I48" s="26">
        <v>330.9</v>
      </c>
      <c r="J48" s="26">
        <v>2.2999999999999998</v>
      </c>
      <c r="K48" s="26">
        <v>5.8999999999999999E-3</v>
      </c>
      <c r="L48" s="26">
        <v>61.6</v>
      </c>
      <c r="M48" s="26">
        <v>16.100000000000001</v>
      </c>
      <c r="N48" s="90">
        <f>F48+90</f>
        <v>323</v>
      </c>
      <c r="O48" s="26">
        <f>90-G48</f>
        <v>16.299999999999997</v>
      </c>
    </row>
    <row r="49" spans="1:15" x14ac:dyDescent="0.25">
      <c r="A49" t="s">
        <v>996</v>
      </c>
      <c r="B49" t="s">
        <v>913</v>
      </c>
      <c r="C49" s="4">
        <v>6</v>
      </c>
      <c r="D49" s="4">
        <v>78</v>
      </c>
      <c r="E49">
        <v>0.96430000000000005</v>
      </c>
      <c r="F49" s="3">
        <v>47.5</v>
      </c>
      <c r="G49" s="5">
        <v>11.9</v>
      </c>
      <c r="H49">
        <v>2.53E-2</v>
      </c>
      <c r="I49">
        <v>309.89999999999998</v>
      </c>
      <c r="J49">
        <v>32.200000000000003</v>
      </c>
      <c r="K49">
        <v>1.04E-2</v>
      </c>
      <c r="L49">
        <v>155.1</v>
      </c>
      <c r="M49">
        <v>55.2</v>
      </c>
    </row>
    <row r="50" spans="1:15" s="26" customFormat="1" x14ac:dyDescent="0.25">
      <c r="A50" s="26" t="s">
        <v>918</v>
      </c>
      <c r="B50" s="26" t="s">
        <v>977</v>
      </c>
      <c r="C50" s="114" t="s">
        <v>986</v>
      </c>
      <c r="D50" s="114">
        <v>4</v>
      </c>
      <c r="E50" s="26">
        <v>0.94830000000000003</v>
      </c>
      <c r="F50" s="90">
        <v>209.8</v>
      </c>
      <c r="G50" s="26">
        <v>70.099999999999994</v>
      </c>
      <c r="H50" s="26">
        <v>4.7800000000000002E-2</v>
      </c>
      <c r="I50" s="26">
        <v>352</v>
      </c>
      <c r="J50" s="26">
        <v>16</v>
      </c>
      <c r="K50" s="26">
        <v>3.8E-3</v>
      </c>
      <c r="L50" s="26">
        <v>85.3</v>
      </c>
      <c r="M50" s="26">
        <v>11.6</v>
      </c>
      <c r="N50" s="90">
        <f>F50+90</f>
        <v>299.8</v>
      </c>
      <c r="O50" s="26">
        <f>90-G50</f>
        <v>19.900000000000006</v>
      </c>
    </row>
    <row r="51" spans="1:15" s="5" customFormat="1" x14ac:dyDescent="0.25">
      <c r="A51" t="s">
        <v>918</v>
      </c>
      <c r="B51" t="s">
        <v>913</v>
      </c>
      <c r="C51" s="4" t="s">
        <v>986</v>
      </c>
      <c r="D51" s="4">
        <v>35</v>
      </c>
      <c r="E51">
        <v>0.96150000000000002</v>
      </c>
      <c r="F51" s="3">
        <v>37.700000000000003</v>
      </c>
      <c r="G51" s="5">
        <v>5.3</v>
      </c>
      <c r="H51">
        <v>2.0899999999999998E-2</v>
      </c>
      <c r="I51">
        <v>245.5</v>
      </c>
      <c r="J51">
        <v>84</v>
      </c>
      <c r="K51">
        <v>1.7600000000000001E-2</v>
      </c>
      <c r="L51">
        <v>127.9</v>
      </c>
      <c r="M51">
        <v>2.8</v>
      </c>
      <c r="N51" s="3"/>
      <c r="O51"/>
    </row>
    <row r="53" spans="1:15" s="26" customFormat="1" x14ac:dyDescent="0.25">
      <c r="A53" s="26" t="s">
        <v>1001</v>
      </c>
      <c r="B53" s="26" t="s">
        <v>977</v>
      </c>
      <c r="C53" s="114"/>
      <c r="D53" s="114">
        <v>14</v>
      </c>
      <c r="E53" s="26">
        <v>0.96509999999999996</v>
      </c>
      <c r="F53" s="90">
        <v>8.9</v>
      </c>
      <c r="G53" s="26">
        <v>65.400000000000006</v>
      </c>
      <c r="H53" s="26">
        <v>2.7900000000000001E-2</v>
      </c>
      <c r="I53" s="26">
        <v>114.8</v>
      </c>
      <c r="J53" s="26">
        <v>7.2</v>
      </c>
      <c r="K53" s="26">
        <v>7.0000000000000001E-3</v>
      </c>
      <c r="L53" s="26">
        <v>207.9</v>
      </c>
      <c r="M53" s="26">
        <v>23.4</v>
      </c>
      <c r="N53" s="90">
        <v>98.9</v>
      </c>
      <c r="O53" s="26">
        <v>24.6</v>
      </c>
    </row>
    <row r="54" spans="1:15" x14ac:dyDescent="0.25">
      <c r="A54" t="s">
        <v>1002</v>
      </c>
      <c r="B54" t="s">
        <v>913</v>
      </c>
      <c r="D54" s="4">
        <v>14</v>
      </c>
      <c r="E54">
        <v>0.96560000000000001</v>
      </c>
      <c r="F54" s="3">
        <v>241.8</v>
      </c>
      <c r="G54">
        <v>13.8</v>
      </c>
      <c r="H54">
        <v>3.04E-2</v>
      </c>
      <c r="I54">
        <v>337.1</v>
      </c>
      <c r="J54">
        <v>20.7</v>
      </c>
      <c r="K54">
        <v>4.0000000000000001E-3</v>
      </c>
      <c r="L54">
        <v>120.5</v>
      </c>
      <c r="M54">
        <v>64.7</v>
      </c>
    </row>
  </sheetData>
  <sortState xmlns:xlrd2="http://schemas.microsoft.com/office/spreadsheetml/2017/richdata2" ref="A2:O44">
    <sortCondition ref="A2:A44"/>
  </sortState>
  <pageMargins left="0.7" right="0.7" top="0.75" bottom="0.75" header="0.3" footer="0.3"/>
  <pageSetup orientation="portrait" horizontalDpi="4294967293" vertic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CA197-4374-4DB9-91BB-E9A6CC6461E4}">
  <sheetPr codeName="Sheet14">
    <tabColor rgb="FF0070C0"/>
  </sheetPr>
  <dimension ref="A1:T555"/>
  <sheetViews>
    <sheetView workbookViewId="0">
      <selection activeCell="A2" sqref="A2"/>
    </sheetView>
  </sheetViews>
  <sheetFormatPr defaultRowHeight="15" x14ac:dyDescent="0.25"/>
  <cols>
    <col min="1" max="2" width="11.28515625" customWidth="1"/>
    <col min="5" max="6" width="9.140625" style="26"/>
    <col min="7" max="8" width="14.42578125" customWidth="1"/>
    <col min="9" max="10" width="9.140625" style="67"/>
    <col min="11" max="11" width="13.7109375" customWidth="1"/>
    <col min="12" max="12" width="38.42578125" customWidth="1"/>
    <col min="13" max="13" width="14.28515625" customWidth="1"/>
    <col min="14" max="14" width="13.28515625" customWidth="1"/>
    <col min="15" max="15" width="10.7109375" customWidth="1"/>
    <col min="16" max="16" width="34.7109375" customWidth="1"/>
    <col min="17" max="17" width="21.85546875" customWidth="1"/>
    <col min="18" max="18" width="13.42578125" customWidth="1"/>
    <col min="19" max="19" width="15.7109375" customWidth="1"/>
  </cols>
  <sheetData>
    <row r="1" spans="1:20" ht="15.75" thickBot="1" x14ac:dyDescent="0.3">
      <c r="A1" s="2" t="s">
        <v>5</v>
      </c>
      <c r="B1" s="2" t="s">
        <v>877</v>
      </c>
      <c r="C1" s="48" t="s">
        <v>10</v>
      </c>
      <c r="D1" s="48" t="s">
        <v>11</v>
      </c>
      <c r="E1" s="76" t="s">
        <v>2</v>
      </c>
      <c r="F1" s="76" t="s">
        <v>3</v>
      </c>
      <c r="G1" s="2" t="s">
        <v>12</v>
      </c>
      <c r="H1" s="2" t="s">
        <v>1</v>
      </c>
      <c r="I1" s="64" t="s">
        <v>818</v>
      </c>
      <c r="J1" s="64" t="s">
        <v>817</v>
      </c>
      <c r="K1" s="2" t="s">
        <v>0</v>
      </c>
      <c r="L1" s="29" t="s">
        <v>120</v>
      </c>
      <c r="M1" s="23" t="s">
        <v>265</v>
      </c>
      <c r="N1" s="23" t="s">
        <v>266</v>
      </c>
      <c r="O1" s="23" t="s">
        <v>267</v>
      </c>
      <c r="P1" s="23" t="s">
        <v>8</v>
      </c>
      <c r="Q1" s="23" t="s">
        <v>268</v>
      </c>
      <c r="R1" s="23" t="s">
        <v>269</v>
      </c>
      <c r="S1" s="23" t="s">
        <v>811</v>
      </c>
    </row>
    <row r="2" spans="1:20" ht="15.75" thickTop="1" x14ac:dyDescent="0.25">
      <c r="A2" s="18" t="s">
        <v>665</v>
      </c>
      <c r="B2" s="47" t="s">
        <v>665</v>
      </c>
      <c r="C2" s="52">
        <v>32.336879852499997</v>
      </c>
      <c r="D2" s="52">
        <v>-110.6880865409</v>
      </c>
      <c r="E2" s="77">
        <v>3577820.0159999998</v>
      </c>
      <c r="F2" s="77">
        <v>529353.72499999998</v>
      </c>
      <c r="G2" s="18" t="s">
        <v>41</v>
      </c>
      <c r="H2" s="18" t="s">
        <v>889</v>
      </c>
      <c r="I2" s="65">
        <v>3577623</v>
      </c>
      <c r="J2" s="65">
        <v>529415</v>
      </c>
      <c r="K2" s="43">
        <v>38064</v>
      </c>
      <c r="L2" s="44" t="s">
        <v>810</v>
      </c>
      <c r="M2" s="18" t="s">
        <v>665</v>
      </c>
      <c r="N2" s="18">
        <v>42</v>
      </c>
      <c r="O2" s="18">
        <v>18</v>
      </c>
      <c r="P2" s="18" t="s">
        <v>798</v>
      </c>
      <c r="Q2" s="18"/>
      <c r="R2" s="18"/>
      <c r="S2" s="18" t="s">
        <v>815</v>
      </c>
      <c r="T2" s="18"/>
    </row>
    <row r="3" spans="1:20" x14ac:dyDescent="0.25">
      <c r="A3" s="1" t="s">
        <v>666</v>
      </c>
      <c r="B3" s="46" t="s">
        <v>666</v>
      </c>
      <c r="C3" s="49">
        <v>32.336986578400001</v>
      </c>
      <c r="D3" s="49">
        <v>-110.6874698653</v>
      </c>
      <c r="E3" s="77">
        <v>3577832.0150000001</v>
      </c>
      <c r="F3" s="77">
        <v>529411.72499999998</v>
      </c>
      <c r="G3" s="1" t="s">
        <v>41</v>
      </c>
      <c r="H3" s="1" t="s">
        <v>889</v>
      </c>
      <c r="I3" s="66">
        <v>3577635</v>
      </c>
      <c r="J3" s="66">
        <v>529473</v>
      </c>
      <c r="K3" s="28">
        <v>38064</v>
      </c>
      <c r="L3" s="31" t="s">
        <v>810</v>
      </c>
      <c r="M3" s="1" t="s">
        <v>666</v>
      </c>
      <c r="N3" s="1">
        <v>39</v>
      </c>
      <c r="O3" s="1">
        <v>20</v>
      </c>
      <c r="P3" s="1" t="s">
        <v>798</v>
      </c>
      <c r="Q3" s="1"/>
      <c r="R3" s="1"/>
      <c r="S3" s="1" t="s">
        <v>815</v>
      </c>
      <c r="T3" s="1"/>
    </row>
    <row r="4" spans="1:20" x14ac:dyDescent="0.25">
      <c r="A4" s="1" t="s">
        <v>667</v>
      </c>
      <c r="B4" s="46" t="s">
        <v>667</v>
      </c>
      <c r="C4" s="49">
        <v>32.337056501699998</v>
      </c>
      <c r="D4" s="49">
        <v>-110.68656641</v>
      </c>
      <c r="E4" s="77">
        <v>3577840.0150000001</v>
      </c>
      <c r="F4" s="77">
        <v>529496.72600000002</v>
      </c>
      <c r="G4" s="1" t="s">
        <v>41</v>
      </c>
      <c r="H4" s="1" t="s">
        <v>889</v>
      </c>
      <c r="I4" s="66">
        <v>3577643</v>
      </c>
      <c r="J4" s="66">
        <v>529558</v>
      </c>
      <c r="K4" s="28">
        <v>38064</v>
      </c>
      <c r="L4" s="31" t="s">
        <v>810</v>
      </c>
      <c r="M4" s="1" t="s">
        <v>667</v>
      </c>
      <c r="N4" s="1">
        <v>37</v>
      </c>
      <c r="O4" s="1">
        <v>26</v>
      </c>
      <c r="P4" s="1" t="s">
        <v>798</v>
      </c>
      <c r="Q4" s="1"/>
      <c r="R4" s="1"/>
      <c r="S4" s="1" t="s">
        <v>815</v>
      </c>
      <c r="T4" s="1"/>
    </row>
    <row r="5" spans="1:20" x14ac:dyDescent="0.25">
      <c r="A5" s="1" t="s">
        <v>668</v>
      </c>
      <c r="B5" s="46" t="s">
        <v>668</v>
      </c>
      <c r="C5" s="49">
        <v>32.337740158800003</v>
      </c>
      <c r="D5" s="49">
        <v>-110.6857777356</v>
      </c>
      <c r="E5" s="77">
        <v>3577916.0150000001</v>
      </c>
      <c r="F5" s="77">
        <v>529570.72499999998</v>
      </c>
      <c r="G5" s="1" t="s">
        <v>41</v>
      </c>
      <c r="H5" s="1" t="s">
        <v>889</v>
      </c>
      <c r="I5" s="66">
        <v>3577719</v>
      </c>
      <c r="J5" s="66">
        <v>529632</v>
      </c>
      <c r="K5" s="28">
        <v>38064</v>
      </c>
      <c r="L5" s="31" t="s">
        <v>810</v>
      </c>
      <c r="M5" s="1" t="s">
        <v>668</v>
      </c>
      <c r="N5" s="1">
        <v>45</v>
      </c>
      <c r="O5" s="1">
        <v>15</v>
      </c>
      <c r="P5" s="1" t="s">
        <v>798</v>
      </c>
      <c r="Q5" s="1"/>
      <c r="R5" s="1"/>
      <c r="S5" s="1" t="s">
        <v>815</v>
      </c>
      <c r="T5" s="1"/>
    </row>
    <row r="6" spans="1:20" x14ac:dyDescent="0.25">
      <c r="A6" s="1" t="s">
        <v>669</v>
      </c>
      <c r="B6" s="46" t="s">
        <v>669</v>
      </c>
      <c r="C6" s="49">
        <v>32.337765761500002</v>
      </c>
      <c r="D6" s="49">
        <v>-110.6851932088</v>
      </c>
      <c r="E6" s="77">
        <v>3577919.0150000001</v>
      </c>
      <c r="F6" s="77">
        <v>529625.72499999998</v>
      </c>
      <c r="G6" s="1" t="s">
        <v>41</v>
      </c>
      <c r="H6" s="1" t="s">
        <v>889</v>
      </c>
      <c r="I6" s="66">
        <v>3577722</v>
      </c>
      <c r="J6" s="66">
        <v>529687</v>
      </c>
      <c r="K6" s="28">
        <v>38064</v>
      </c>
      <c r="L6" s="31" t="s">
        <v>810</v>
      </c>
      <c r="M6" s="1" t="s">
        <v>669</v>
      </c>
      <c r="N6" s="1">
        <v>223</v>
      </c>
      <c r="O6" s="1">
        <v>4</v>
      </c>
      <c r="P6" s="1" t="s">
        <v>798</v>
      </c>
      <c r="Q6" s="1"/>
      <c r="R6" s="1"/>
      <c r="S6" s="1" t="s">
        <v>815</v>
      </c>
      <c r="T6" s="1"/>
    </row>
    <row r="7" spans="1:20" x14ac:dyDescent="0.25">
      <c r="A7" s="1" t="s">
        <v>670</v>
      </c>
      <c r="B7" s="46" t="s">
        <v>670</v>
      </c>
      <c r="C7" s="49">
        <v>32.337260329199999</v>
      </c>
      <c r="D7" s="49">
        <v>-110.68509931059999</v>
      </c>
      <c r="E7" s="77">
        <v>3577863.014</v>
      </c>
      <c r="F7" s="77">
        <v>529634.72600000002</v>
      </c>
      <c r="G7" s="1" t="s">
        <v>41</v>
      </c>
      <c r="H7" s="1" t="s">
        <v>889</v>
      </c>
      <c r="I7" s="66">
        <v>3577666</v>
      </c>
      <c r="J7" s="66">
        <v>529696</v>
      </c>
      <c r="K7" s="28">
        <v>38064</v>
      </c>
      <c r="L7" s="31" t="s">
        <v>810</v>
      </c>
      <c r="M7" s="1" t="s">
        <v>670</v>
      </c>
      <c r="N7" s="1">
        <v>37</v>
      </c>
      <c r="O7" s="1">
        <v>9</v>
      </c>
      <c r="P7" s="1" t="s">
        <v>798</v>
      </c>
      <c r="Q7" s="1"/>
      <c r="R7" s="1"/>
      <c r="S7" s="1" t="s">
        <v>815</v>
      </c>
      <c r="T7" s="1"/>
    </row>
    <row r="8" spans="1:20" x14ac:dyDescent="0.25">
      <c r="A8" s="1" t="s">
        <v>671</v>
      </c>
      <c r="B8" s="46" t="s">
        <v>671</v>
      </c>
      <c r="C8" s="49">
        <v>32.337690500299999</v>
      </c>
      <c r="D8" s="49">
        <v>-110.6839608338</v>
      </c>
      <c r="E8" s="77">
        <v>3577911.0129999998</v>
      </c>
      <c r="F8" s="77">
        <v>529741.72600000002</v>
      </c>
      <c r="G8" s="1" t="s">
        <v>41</v>
      </c>
      <c r="H8" s="1" t="s">
        <v>889</v>
      </c>
      <c r="I8" s="66">
        <v>3577714</v>
      </c>
      <c r="J8" s="66">
        <v>529803</v>
      </c>
      <c r="K8" s="28">
        <v>38064</v>
      </c>
      <c r="L8" s="31" t="s">
        <v>810</v>
      </c>
      <c r="M8" s="1" t="s">
        <v>671</v>
      </c>
      <c r="N8" s="1">
        <v>49</v>
      </c>
      <c r="O8" s="1">
        <v>19</v>
      </c>
      <c r="P8" s="1" t="s">
        <v>798</v>
      </c>
      <c r="Q8" s="1"/>
      <c r="R8" s="1"/>
      <c r="S8" s="1" t="s">
        <v>815</v>
      </c>
      <c r="T8" s="1"/>
    </row>
    <row r="9" spans="1:20" x14ac:dyDescent="0.25">
      <c r="A9" s="1" t="s">
        <v>672</v>
      </c>
      <c r="B9" s="46" t="s">
        <v>672</v>
      </c>
      <c r="C9" s="49">
        <v>32.337662848800001</v>
      </c>
      <c r="D9" s="49">
        <v>-110.68372715389999</v>
      </c>
      <c r="E9" s="77">
        <v>3577908.0129999998</v>
      </c>
      <c r="F9" s="77">
        <v>529763.72600000002</v>
      </c>
      <c r="G9" s="1" t="s">
        <v>41</v>
      </c>
      <c r="H9" s="1" t="s">
        <v>889</v>
      </c>
      <c r="I9" s="66">
        <v>3577711</v>
      </c>
      <c r="J9" s="66">
        <v>529825</v>
      </c>
      <c r="K9" s="28">
        <v>38064</v>
      </c>
      <c r="L9" s="31" t="s">
        <v>810</v>
      </c>
      <c r="M9" s="1" t="s">
        <v>672</v>
      </c>
      <c r="N9" s="1">
        <v>48</v>
      </c>
      <c r="O9" s="1">
        <v>8</v>
      </c>
      <c r="P9" s="1" t="s">
        <v>798</v>
      </c>
      <c r="Q9" s="1"/>
      <c r="R9" s="1"/>
      <c r="S9" s="1" t="s">
        <v>815</v>
      </c>
      <c r="T9" s="1"/>
    </row>
    <row r="10" spans="1:20" x14ac:dyDescent="0.25">
      <c r="A10" s="1" t="s">
        <v>673</v>
      </c>
      <c r="B10" s="46" t="s">
        <v>673</v>
      </c>
      <c r="C10" s="49">
        <v>32.337959295099999</v>
      </c>
      <c r="D10" s="49">
        <v>-110.6832266999</v>
      </c>
      <c r="E10" s="77">
        <v>3577941.0129999998</v>
      </c>
      <c r="F10" s="77">
        <v>529810.72600000002</v>
      </c>
      <c r="G10" s="1" t="s">
        <v>41</v>
      </c>
      <c r="H10" s="1" t="s">
        <v>889</v>
      </c>
      <c r="I10" s="66">
        <v>3577744</v>
      </c>
      <c r="J10" s="66">
        <v>529872</v>
      </c>
      <c r="K10" s="28">
        <v>38064</v>
      </c>
      <c r="L10" s="31" t="s">
        <v>810</v>
      </c>
      <c r="M10" s="1" t="s">
        <v>673</v>
      </c>
      <c r="N10" s="1">
        <v>50</v>
      </c>
      <c r="O10" s="1">
        <v>3</v>
      </c>
      <c r="P10" s="1" t="s">
        <v>798</v>
      </c>
      <c r="Q10" s="1"/>
      <c r="R10" s="1"/>
      <c r="S10" s="1" t="s">
        <v>815</v>
      </c>
      <c r="T10" s="1"/>
    </row>
    <row r="11" spans="1:20" x14ac:dyDescent="0.25">
      <c r="A11" s="1" t="s">
        <v>674</v>
      </c>
      <c r="B11" s="46" t="s">
        <v>674</v>
      </c>
      <c r="C11" s="49">
        <v>32.337544850199997</v>
      </c>
      <c r="D11" s="49">
        <v>-110.68344065559999</v>
      </c>
      <c r="E11" s="77">
        <v>3577895.0129999998</v>
      </c>
      <c r="F11" s="77">
        <v>529790.72699999996</v>
      </c>
      <c r="G11" s="1" t="s">
        <v>41</v>
      </c>
      <c r="H11" s="1" t="s">
        <v>889</v>
      </c>
      <c r="I11" s="66">
        <v>3577698</v>
      </c>
      <c r="J11" s="66">
        <v>529852</v>
      </c>
      <c r="K11" s="28">
        <v>38064</v>
      </c>
      <c r="L11" s="31" t="s">
        <v>810</v>
      </c>
      <c r="M11" s="1" t="s">
        <v>674</v>
      </c>
      <c r="N11" s="1">
        <v>45</v>
      </c>
      <c r="O11" s="1">
        <v>19</v>
      </c>
      <c r="P11" s="1" t="s">
        <v>798</v>
      </c>
      <c r="Q11" s="1"/>
      <c r="R11" s="1"/>
      <c r="S11" s="1" t="s">
        <v>815</v>
      </c>
      <c r="T11" s="1"/>
    </row>
    <row r="12" spans="1:20" x14ac:dyDescent="0.25">
      <c r="A12" s="1" t="s">
        <v>675</v>
      </c>
      <c r="B12" s="46" t="s">
        <v>675</v>
      </c>
      <c r="C12" s="49">
        <v>32.337472037700003</v>
      </c>
      <c r="D12" s="49">
        <v>-110.6831858803</v>
      </c>
      <c r="E12" s="77">
        <v>3577887.0129999998</v>
      </c>
      <c r="F12" s="77">
        <v>529814.72699999996</v>
      </c>
      <c r="G12" s="1" t="s">
        <v>41</v>
      </c>
      <c r="H12" s="1" t="s">
        <v>889</v>
      </c>
      <c r="I12" s="66">
        <v>3577690</v>
      </c>
      <c r="J12" s="66">
        <v>529876</v>
      </c>
      <c r="K12" s="28">
        <v>38064</v>
      </c>
      <c r="L12" s="31" t="s">
        <v>810</v>
      </c>
      <c r="M12" s="1" t="s">
        <v>675</v>
      </c>
      <c r="N12" s="1">
        <v>49</v>
      </c>
      <c r="O12" s="1">
        <v>4</v>
      </c>
      <c r="P12" s="1" t="s">
        <v>798</v>
      </c>
      <c r="Q12" s="1"/>
      <c r="R12" s="1"/>
      <c r="S12" s="1" t="s">
        <v>815</v>
      </c>
      <c r="T12" s="1"/>
    </row>
    <row r="13" spans="1:20" x14ac:dyDescent="0.25">
      <c r="A13" s="1" t="s">
        <v>676</v>
      </c>
      <c r="B13" s="46" t="s">
        <v>676</v>
      </c>
      <c r="C13" s="49">
        <v>32.337868493099997</v>
      </c>
      <c r="D13" s="49">
        <v>-110.68299323799999</v>
      </c>
      <c r="E13" s="77">
        <v>3577931.0129999998</v>
      </c>
      <c r="F13" s="77">
        <v>529832.72600000002</v>
      </c>
      <c r="G13" s="1" t="s">
        <v>41</v>
      </c>
      <c r="H13" s="1" t="s">
        <v>889</v>
      </c>
      <c r="I13" s="66">
        <v>3577734</v>
      </c>
      <c r="J13" s="66">
        <v>529894</v>
      </c>
      <c r="K13" s="28">
        <v>38064</v>
      </c>
      <c r="L13" s="31" t="s">
        <v>810</v>
      </c>
      <c r="M13" s="1" t="s">
        <v>676</v>
      </c>
      <c r="N13" s="1">
        <v>317</v>
      </c>
      <c r="O13" s="1">
        <v>6</v>
      </c>
      <c r="P13" s="1" t="s">
        <v>797</v>
      </c>
      <c r="Q13" s="1" t="s">
        <v>800</v>
      </c>
      <c r="R13" s="1"/>
      <c r="S13" s="1" t="s">
        <v>815</v>
      </c>
      <c r="T13" s="1"/>
    </row>
    <row r="14" spans="1:20" x14ac:dyDescent="0.25">
      <c r="A14" s="1" t="s">
        <v>676</v>
      </c>
      <c r="B14" s="46" t="s">
        <v>676</v>
      </c>
      <c r="C14" s="49">
        <v>32.337868493099997</v>
      </c>
      <c r="D14" s="49">
        <v>-110.68299323799999</v>
      </c>
      <c r="E14" s="77">
        <v>3577931.0129999998</v>
      </c>
      <c r="F14" s="77">
        <v>529832.72600000002</v>
      </c>
      <c r="G14" s="1" t="s">
        <v>41</v>
      </c>
      <c r="H14" s="1" t="s">
        <v>889</v>
      </c>
      <c r="I14" s="66">
        <v>3577734</v>
      </c>
      <c r="J14" s="66">
        <v>529894</v>
      </c>
      <c r="K14" s="28">
        <v>38064</v>
      </c>
      <c r="L14" s="31" t="s">
        <v>810</v>
      </c>
      <c r="M14" s="1" t="s">
        <v>676</v>
      </c>
      <c r="N14" s="1">
        <v>43</v>
      </c>
      <c r="O14" s="1">
        <v>7</v>
      </c>
      <c r="P14" s="1" t="s">
        <v>795</v>
      </c>
      <c r="Q14" s="1"/>
      <c r="R14" s="1"/>
      <c r="S14" s="1" t="s">
        <v>815</v>
      </c>
      <c r="T14" s="1"/>
    </row>
    <row r="15" spans="1:20" x14ac:dyDescent="0.25">
      <c r="A15" s="1" t="s">
        <v>677</v>
      </c>
      <c r="B15" s="46" t="s">
        <v>677</v>
      </c>
      <c r="C15" s="49">
        <v>32.337677812999999</v>
      </c>
      <c r="D15" s="49">
        <v>-110.6825050951</v>
      </c>
      <c r="E15" s="77">
        <v>3577910.0120000001</v>
      </c>
      <c r="F15" s="77">
        <v>529878.72699999996</v>
      </c>
      <c r="G15" s="1" t="s">
        <v>41</v>
      </c>
      <c r="H15" s="1" t="s">
        <v>889</v>
      </c>
      <c r="I15" s="66">
        <v>3577713</v>
      </c>
      <c r="J15" s="66">
        <v>529940</v>
      </c>
      <c r="K15" s="28">
        <v>38064</v>
      </c>
      <c r="L15" s="31" t="s">
        <v>810</v>
      </c>
      <c r="M15" s="1" t="s">
        <v>677</v>
      </c>
      <c r="N15" s="1">
        <v>50</v>
      </c>
      <c r="O15" s="1">
        <v>10</v>
      </c>
      <c r="P15" s="1" t="s">
        <v>798</v>
      </c>
      <c r="Q15" s="1"/>
      <c r="R15" s="1"/>
      <c r="S15" s="1" t="s">
        <v>815</v>
      </c>
      <c r="T15" s="1"/>
    </row>
    <row r="16" spans="1:20" x14ac:dyDescent="0.25">
      <c r="A16" s="1" t="s">
        <v>678</v>
      </c>
      <c r="B16" s="46" t="s">
        <v>678</v>
      </c>
      <c r="C16" s="49">
        <v>32.337379090299997</v>
      </c>
      <c r="D16" s="49">
        <v>-110.68210233809999</v>
      </c>
      <c r="E16" s="77">
        <v>3577877.0120000001</v>
      </c>
      <c r="F16" s="77">
        <v>529916.728</v>
      </c>
      <c r="G16" s="1" t="s">
        <v>41</v>
      </c>
      <c r="H16" s="1" t="s">
        <v>889</v>
      </c>
      <c r="I16" s="66">
        <v>3577680</v>
      </c>
      <c r="J16" s="66">
        <v>529978</v>
      </c>
      <c r="K16" s="28">
        <v>38064</v>
      </c>
      <c r="L16" s="31" t="s">
        <v>810</v>
      </c>
      <c r="M16" s="1" t="s">
        <v>678</v>
      </c>
      <c r="N16" s="1">
        <v>353</v>
      </c>
      <c r="O16" s="1">
        <v>10</v>
      </c>
      <c r="P16" s="1" t="s">
        <v>797</v>
      </c>
      <c r="Q16" s="1" t="s">
        <v>800</v>
      </c>
      <c r="R16" s="1"/>
      <c r="S16" s="1" t="s">
        <v>815</v>
      </c>
      <c r="T16" s="1"/>
    </row>
    <row r="17" spans="1:20" x14ac:dyDescent="0.25">
      <c r="A17" s="1" t="s">
        <v>678</v>
      </c>
      <c r="B17" s="46" t="s">
        <v>678</v>
      </c>
      <c r="C17" s="49">
        <v>32.337379090299997</v>
      </c>
      <c r="D17" s="49">
        <v>-110.68210233809999</v>
      </c>
      <c r="E17" s="77">
        <v>3577877.0120000001</v>
      </c>
      <c r="F17" s="77">
        <v>529916.728</v>
      </c>
      <c r="G17" s="1" t="s">
        <v>41</v>
      </c>
      <c r="H17" s="1" t="s">
        <v>889</v>
      </c>
      <c r="I17" s="66">
        <v>3577680</v>
      </c>
      <c r="J17" s="66">
        <v>529978</v>
      </c>
      <c r="K17" s="28">
        <v>38064</v>
      </c>
      <c r="L17" s="31" t="s">
        <v>810</v>
      </c>
      <c r="M17" s="1" t="s">
        <v>678</v>
      </c>
      <c r="N17" s="1">
        <v>44</v>
      </c>
      <c r="O17" s="1">
        <v>17</v>
      </c>
      <c r="P17" s="1" t="s">
        <v>795</v>
      </c>
      <c r="Q17" s="1"/>
      <c r="R17" s="1"/>
      <c r="S17" s="1" t="s">
        <v>815</v>
      </c>
      <c r="T17" s="1"/>
    </row>
    <row r="18" spans="1:20" x14ac:dyDescent="0.25">
      <c r="A18" s="1" t="s">
        <v>679</v>
      </c>
      <c r="B18" s="46" t="s">
        <v>679</v>
      </c>
      <c r="C18" s="49">
        <v>32.335997890800002</v>
      </c>
      <c r="D18" s="49">
        <v>-110.6817352228</v>
      </c>
      <c r="E18" s="77">
        <v>3577724.0090000001</v>
      </c>
      <c r="F18" s="77">
        <v>529951.73199999996</v>
      </c>
      <c r="G18" s="1" t="s">
        <v>41</v>
      </c>
      <c r="H18" s="1" t="s">
        <v>889</v>
      </c>
      <c r="I18" s="66">
        <v>3577527</v>
      </c>
      <c r="J18" s="66">
        <v>530013</v>
      </c>
      <c r="K18" s="28">
        <v>38064</v>
      </c>
      <c r="L18" s="31" t="s">
        <v>810</v>
      </c>
      <c r="M18" s="1" t="s">
        <v>679</v>
      </c>
      <c r="N18" s="1">
        <v>334</v>
      </c>
      <c r="O18" s="1">
        <v>20</v>
      </c>
      <c r="P18" s="1" t="s">
        <v>797</v>
      </c>
      <c r="Q18" s="1" t="s">
        <v>800</v>
      </c>
      <c r="R18" s="1"/>
      <c r="S18" s="1" t="s">
        <v>815</v>
      </c>
      <c r="T18" s="1"/>
    </row>
    <row r="19" spans="1:20" x14ac:dyDescent="0.25">
      <c r="A19" s="1" t="s">
        <v>679</v>
      </c>
      <c r="B19" s="46" t="s">
        <v>679</v>
      </c>
      <c r="C19" s="49">
        <v>32.335997890800002</v>
      </c>
      <c r="D19" s="49">
        <v>-110.6817352228</v>
      </c>
      <c r="E19" s="77">
        <v>3577724.0090000001</v>
      </c>
      <c r="F19" s="77">
        <v>529951.73199999996</v>
      </c>
      <c r="G19" s="1" t="s">
        <v>41</v>
      </c>
      <c r="H19" s="1" t="s">
        <v>889</v>
      </c>
      <c r="I19" s="66">
        <v>3577527</v>
      </c>
      <c r="J19" s="66">
        <v>530013</v>
      </c>
      <c r="K19" s="28">
        <v>38064</v>
      </c>
      <c r="L19" s="31" t="s">
        <v>810</v>
      </c>
      <c r="M19" s="1" t="s">
        <v>679</v>
      </c>
      <c r="N19" s="1">
        <v>45</v>
      </c>
      <c r="O19" s="1">
        <v>24</v>
      </c>
      <c r="P19" s="1" t="s">
        <v>795</v>
      </c>
      <c r="Q19" s="1" t="s">
        <v>801</v>
      </c>
      <c r="R19" s="1"/>
      <c r="S19" s="1" t="s">
        <v>815</v>
      </c>
      <c r="T19" s="1"/>
    </row>
    <row r="20" spans="1:20" x14ac:dyDescent="0.25">
      <c r="A20" s="1" t="s">
        <v>680</v>
      </c>
      <c r="B20" s="46" t="s">
        <v>680</v>
      </c>
      <c r="C20" s="49">
        <v>32.335672101699998</v>
      </c>
      <c r="D20" s="49">
        <v>-110.6813325701</v>
      </c>
      <c r="E20" s="77">
        <v>3577688.0090000001</v>
      </c>
      <c r="F20" s="77">
        <v>529989.73300000001</v>
      </c>
      <c r="G20" s="1" t="s">
        <v>41</v>
      </c>
      <c r="H20" s="1" t="s">
        <v>889</v>
      </c>
      <c r="I20" s="66">
        <v>3577491</v>
      </c>
      <c r="J20" s="66">
        <v>530051</v>
      </c>
      <c r="K20" s="28">
        <v>38064</v>
      </c>
      <c r="L20" s="31" t="s">
        <v>810</v>
      </c>
      <c r="M20" s="1" t="s">
        <v>680</v>
      </c>
      <c r="N20" s="1">
        <v>39</v>
      </c>
      <c r="O20" s="1">
        <v>12</v>
      </c>
      <c r="P20" s="1" t="s">
        <v>798</v>
      </c>
      <c r="Q20" s="1"/>
      <c r="R20" s="1"/>
      <c r="S20" s="1" t="s">
        <v>815</v>
      </c>
      <c r="T20" s="1"/>
    </row>
    <row r="21" spans="1:20" x14ac:dyDescent="0.25">
      <c r="A21" s="1" t="s">
        <v>681</v>
      </c>
      <c r="B21" s="46" t="s">
        <v>681</v>
      </c>
      <c r="C21" s="49">
        <v>32.335185946800003</v>
      </c>
      <c r="D21" s="49">
        <v>-110.6817274177</v>
      </c>
      <c r="E21" s="77">
        <v>3577634.0079999999</v>
      </c>
      <c r="F21" s="77">
        <v>529952.73400000005</v>
      </c>
      <c r="G21" s="1" t="s">
        <v>41</v>
      </c>
      <c r="H21" s="1" t="s">
        <v>889</v>
      </c>
      <c r="I21" s="66">
        <v>3577437</v>
      </c>
      <c r="J21" s="66">
        <v>530014</v>
      </c>
      <c r="K21" s="28">
        <v>38064</v>
      </c>
      <c r="L21" s="31" t="s">
        <v>810</v>
      </c>
      <c r="M21" s="1" t="s">
        <v>681</v>
      </c>
      <c r="N21" s="1">
        <v>49</v>
      </c>
      <c r="O21" s="1">
        <v>2</v>
      </c>
      <c r="P21" s="1" t="s">
        <v>798</v>
      </c>
      <c r="Q21" s="1"/>
      <c r="R21" s="1"/>
      <c r="S21" s="1" t="s">
        <v>815</v>
      </c>
      <c r="T21" s="1"/>
    </row>
    <row r="22" spans="1:20" x14ac:dyDescent="0.25">
      <c r="A22" s="1" t="s">
        <v>682</v>
      </c>
      <c r="B22" s="46" t="s">
        <v>682</v>
      </c>
      <c r="C22" s="49">
        <v>32.335023509599999</v>
      </c>
      <c r="D22" s="49">
        <v>-110.68170673039999</v>
      </c>
      <c r="E22" s="77">
        <v>3577616.0079999999</v>
      </c>
      <c r="F22" s="77">
        <v>529954.73400000005</v>
      </c>
      <c r="G22" s="1" t="s">
        <v>41</v>
      </c>
      <c r="H22" s="1" t="s">
        <v>889</v>
      </c>
      <c r="I22" s="66">
        <v>3577419</v>
      </c>
      <c r="J22" s="66">
        <v>530016</v>
      </c>
      <c r="K22" s="28">
        <v>38064</v>
      </c>
      <c r="L22" s="31" t="s">
        <v>810</v>
      </c>
      <c r="M22" s="1" t="s">
        <v>682</v>
      </c>
      <c r="N22" s="1">
        <v>45</v>
      </c>
      <c r="O22" s="1">
        <v>7</v>
      </c>
      <c r="P22" s="1" t="s">
        <v>798</v>
      </c>
      <c r="Q22" s="1"/>
      <c r="R22" s="1"/>
      <c r="S22" s="1" t="s">
        <v>815</v>
      </c>
      <c r="T22" s="1"/>
    </row>
    <row r="23" spans="1:20" x14ac:dyDescent="0.25">
      <c r="A23" s="1" t="s">
        <v>683</v>
      </c>
      <c r="B23" s="46" t="s">
        <v>683</v>
      </c>
      <c r="C23" s="49">
        <v>32.335418616399998</v>
      </c>
      <c r="D23" s="49">
        <v>-110.6809827977</v>
      </c>
      <c r="E23" s="77">
        <v>3577660.0079999999</v>
      </c>
      <c r="F23" s="77">
        <v>530022.73400000005</v>
      </c>
      <c r="G23" s="1" t="s">
        <v>41</v>
      </c>
      <c r="H23" s="1" t="s">
        <v>889</v>
      </c>
      <c r="I23" s="66">
        <v>3577463</v>
      </c>
      <c r="J23" s="66">
        <v>530084</v>
      </c>
      <c r="K23" s="28">
        <v>38064</v>
      </c>
      <c r="L23" s="31" t="s">
        <v>810</v>
      </c>
      <c r="M23" s="1" t="s">
        <v>683</v>
      </c>
      <c r="N23" s="1">
        <v>42</v>
      </c>
      <c r="O23" s="1">
        <v>13</v>
      </c>
      <c r="P23" s="1" t="s">
        <v>798</v>
      </c>
      <c r="Q23" s="1"/>
      <c r="R23" s="1"/>
      <c r="S23" s="1" t="s">
        <v>815</v>
      </c>
      <c r="T23" s="1"/>
    </row>
    <row r="24" spans="1:20" x14ac:dyDescent="0.25">
      <c r="A24" s="1" t="s">
        <v>684</v>
      </c>
      <c r="B24" s="46" t="s">
        <v>684</v>
      </c>
      <c r="C24" s="49">
        <v>32.335409244700003</v>
      </c>
      <c r="D24" s="49">
        <v>-110.6808446939</v>
      </c>
      <c r="E24" s="77">
        <v>3577659.0079999999</v>
      </c>
      <c r="F24" s="77">
        <v>530035.73400000005</v>
      </c>
      <c r="G24" s="1" t="s">
        <v>41</v>
      </c>
      <c r="H24" s="1" t="s">
        <v>889</v>
      </c>
      <c r="I24" s="66">
        <v>3577462</v>
      </c>
      <c r="J24" s="66">
        <v>530097</v>
      </c>
      <c r="K24" s="28">
        <v>38064</v>
      </c>
      <c r="L24" s="31" t="s">
        <v>810</v>
      </c>
      <c r="M24" s="1" t="s">
        <v>684</v>
      </c>
      <c r="N24" s="1">
        <v>356</v>
      </c>
      <c r="O24" s="1">
        <v>12</v>
      </c>
      <c r="P24" s="1" t="s">
        <v>797</v>
      </c>
      <c r="Q24" s="1" t="s">
        <v>800</v>
      </c>
      <c r="R24" s="1"/>
      <c r="S24" s="1" t="s">
        <v>815</v>
      </c>
      <c r="T24" s="1"/>
    </row>
    <row r="25" spans="1:20" x14ac:dyDescent="0.25">
      <c r="A25" s="1" t="s">
        <v>684</v>
      </c>
      <c r="B25" s="46" t="s">
        <v>684</v>
      </c>
      <c r="C25" s="49">
        <v>32.335409244700003</v>
      </c>
      <c r="D25" s="49">
        <v>-110.6808446939</v>
      </c>
      <c r="E25" s="77">
        <v>3577659.0079999999</v>
      </c>
      <c r="F25" s="77">
        <v>530035.73400000005</v>
      </c>
      <c r="G25" s="1" t="s">
        <v>41</v>
      </c>
      <c r="H25" s="1" t="s">
        <v>889</v>
      </c>
      <c r="I25" s="66">
        <v>3577462</v>
      </c>
      <c r="J25" s="66">
        <v>530097</v>
      </c>
      <c r="K25" s="28">
        <v>38064</v>
      </c>
      <c r="L25" s="31" t="s">
        <v>810</v>
      </c>
      <c r="M25" s="1" t="s">
        <v>684</v>
      </c>
      <c r="N25" s="1">
        <v>44</v>
      </c>
      <c r="O25" s="1">
        <v>12</v>
      </c>
      <c r="P25" s="1" t="s">
        <v>795</v>
      </c>
      <c r="Q25" s="1"/>
      <c r="R25" s="1"/>
      <c r="S25" s="1" t="s">
        <v>815</v>
      </c>
      <c r="T25" s="1"/>
    </row>
    <row r="26" spans="1:20" x14ac:dyDescent="0.25">
      <c r="A26" s="1" t="s">
        <v>685</v>
      </c>
      <c r="B26" s="46" t="s">
        <v>685</v>
      </c>
      <c r="C26" s="49">
        <v>32.335688419599997</v>
      </c>
      <c r="D26" s="49">
        <v>-110.6806524549</v>
      </c>
      <c r="E26" s="77">
        <v>3577690.0079999999</v>
      </c>
      <c r="F26" s="77">
        <v>530053.73300000001</v>
      </c>
      <c r="G26" s="1" t="s">
        <v>41</v>
      </c>
      <c r="H26" s="1" t="s">
        <v>889</v>
      </c>
      <c r="I26" s="66">
        <v>3577493</v>
      </c>
      <c r="J26" s="66">
        <v>530115</v>
      </c>
      <c r="K26" s="28">
        <v>38064</v>
      </c>
      <c r="L26" s="31" t="s">
        <v>810</v>
      </c>
      <c r="M26" s="1" t="s">
        <v>685</v>
      </c>
      <c r="N26" s="1">
        <v>44</v>
      </c>
      <c r="O26" s="1">
        <v>6</v>
      </c>
      <c r="P26" s="1" t="s">
        <v>798</v>
      </c>
      <c r="Q26" s="1"/>
      <c r="R26" s="1"/>
      <c r="S26" s="1" t="s">
        <v>815</v>
      </c>
      <c r="T26" s="1"/>
    </row>
    <row r="27" spans="1:20" x14ac:dyDescent="0.25">
      <c r="A27" s="1" t="s">
        <v>686</v>
      </c>
      <c r="B27" s="46" t="s">
        <v>686</v>
      </c>
      <c r="C27" s="49">
        <v>32.335561149599997</v>
      </c>
      <c r="D27" s="49">
        <v>-110.68027036629999</v>
      </c>
      <c r="E27" s="77">
        <v>3577676.0079999999</v>
      </c>
      <c r="F27" s="77">
        <v>530089.73400000005</v>
      </c>
      <c r="G27" s="1" t="s">
        <v>41</v>
      </c>
      <c r="H27" s="1" t="s">
        <v>889</v>
      </c>
      <c r="I27" s="66">
        <v>3577479</v>
      </c>
      <c r="J27" s="66">
        <v>530151</v>
      </c>
      <c r="K27" s="28">
        <v>38064</v>
      </c>
      <c r="L27" s="31" t="s">
        <v>810</v>
      </c>
      <c r="M27" s="1" t="s">
        <v>686</v>
      </c>
      <c r="N27" s="1">
        <v>48</v>
      </c>
      <c r="O27" s="1">
        <v>11</v>
      </c>
      <c r="P27" s="1" t="s">
        <v>798</v>
      </c>
      <c r="Q27" s="1"/>
      <c r="R27" s="1"/>
      <c r="S27" s="1" t="s">
        <v>815</v>
      </c>
      <c r="T27" s="1"/>
    </row>
    <row r="28" spans="1:20" x14ac:dyDescent="0.25">
      <c r="A28" s="1" t="s">
        <v>687</v>
      </c>
      <c r="B28" s="46" t="s">
        <v>687</v>
      </c>
      <c r="C28" s="49">
        <v>32.335263203499998</v>
      </c>
      <c r="D28" s="49">
        <v>-110.68017577339999</v>
      </c>
      <c r="E28" s="77">
        <v>3577643.0070000002</v>
      </c>
      <c r="F28" s="77">
        <v>530098.73400000005</v>
      </c>
      <c r="G28" s="1" t="s">
        <v>41</v>
      </c>
      <c r="H28" s="1" t="s">
        <v>889</v>
      </c>
      <c r="I28" s="66">
        <v>3577446</v>
      </c>
      <c r="J28" s="66">
        <v>530160</v>
      </c>
      <c r="K28" s="28">
        <v>38064</v>
      </c>
      <c r="L28" s="31" t="s">
        <v>810</v>
      </c>
      <c r="M28" s="1" t="s">
        <v>687</v>
      </c>
      <c r="N28" s="1">
        <v>52</v>
      </c>
      <c r="O28" s="1">
        <v>8</v>
      </c>
      <c r="P28" s="1" t="s">
        <v>798</v>
      </c>
      <c r="Q28" s="1"/>
      <c r="R28" s="1"/>
      <c r="S28" s="1" t="s">
        <v>815</v>
      </c>
      <c r="T28" s="1"/>
    </row>
    <row r="29" spans="1:20" x14ac:dyDescent="0.25">
      <c r="A29" s="1" t="s">
        <v>688</v>
      </c>
      <c r="B29" s="46" t="s">
        <v>688</v>
      </c>
      <c r="C29" s="49">
        <v>32.335154948000003</v>
      </c>
      <c r="D29" s="49">
        <v>-110.68017615150001</v>
      </c>
      <c r="E29" s="77">
        <v>3577631.0070000002</v>
      </c>
      <c r="F29" s="77">
        <v>530098.73499999999</v>
      </c>
      <c r="G29" s="1" t="s">
        <v>41</v>
      </c>
      <c r="H29" s="1" t="s">
        <v>889</v>
      </c>
      <c r="I29" s="66">
        <v>3577434</v>
      </c>
      <c r="J29" s="66">
        <v>530160</v>
      </c>
      <c r="K29" s="28">
        <v>38064</v>
      </c>
      <c r="L29" s="31" t="s">
        <v>810</v>
      </c>
      <c r="M29" s="1" t="s">
        <v>688</v>
      </c>
      <c r="N29" s="1">
        <v>42</v>
      </c>
      <c r="O29" s="1">
        <v>14</v>
      </c>
      <c r="P29" s="1" t="s">
        <v>798</v>
      </c>
      <c r="Q29" s="1"/>
      <c r="R29" s="1"/>
      <c r="S29" s="1" t="s">
        <v>815</v>
      </c>
      <c r="T29" s="1"/>
    </row>
    <row r="30" spans="1:20" x14ac:dyDescent="0.25">
      <c r="A30" s="1" t="s">
        <v>689</v>
      </c>
      <c r="B30" s="46" t="s">
        <v>689</v>
      </c>
      <c r="C30" s="49">
        <v>32.335027757699997</v>
      </c>
      <c r="D30" s="49">
        <v>-110.679825943</v>
      </c>
      <c r="E30" s="78">
        <v>3577617.0060000001</v>
      </c>
      <c r="F30" s="78">
        <v>530131.73499999999</v>
      </c>
      <c r="G30" s="1" t="s">
        <v>41</v>
      </c>
      <c r="H30" s="1" t="s">
        <v>889</v>
      </c>
      <c r="I30" s="66">
        <v>3577420</v>
      </c>
      <c r="J30" s="66">
        <v>530193</v>
      </c>
      <c r="K30" s="28">
        <v>38064</v>
      </c>
      <c r="L30" s="31" t="s">
        <v>810</v>
      </c>
      <c r="M30" s="1" t="s">
        <v>689</v>
      </c>
      <c r="N30" s="1">
        <v>41</v>
      </c>
      <c r="O30" s="1">
        <v>2</v>
      </c>
      <c r="P30" s="1" t="s">
        <v>798</v>
      </c>
      <c r="Q30" s="1"/>
      <c r="R30" s="1"/>
      <c r="S30" s="1" t="s">
        <v>815</v>
      </c>
      <c r="T30" s="1"/>
    </row>
    <row r="31" spans="1:20" x14ac:dyDescent="0.25">
      <c r="A31" s="1" t="s">
        <v>690</v>
      </c>
      <c r="B31" s="46" t="s">
        <v>690</v>
      </c>
      <c r="C31" s="49">
        <v>32.3343335231</v>
      </c>
      <c r="D31" s="49">
        <v>-110.6799877556</v>
      </c>
      <c r="E31" s="77">
        <v>3577540.0060000001</v>
      </c>
      <c r="F31" s="77">
        <v>530116.73699999996</v>
      </c>
      <c r="G31" s="1" t="s">
        <v>41</v>
      </c>
      <c r="H31" s="1" t="s">
        <v>889</v>
      </c>
      <c r="I31" s="66">
        <v>3577343</v>
      </c>
      <c r="J31" s="66">
        <v>530178</v>
      </c>
      <c r="K31" s="28">
        <v>38064</v>
      </c>
      <c r="L31" s="31" t="s">
        <v>810</v>
      </c>
      <c r="M31" s="1" t="s">
        <v>690</v>
      </c>
      <c r="N31" s="1">
        <v>42</v>
      </c>
      <c r="O31" s="1">
        <v>7</v>
      </c>
      <c r="P31" s="1" t="s">
        <v>798</v>
      </c>
      <c r="Q31" s="1"/>
      <c r="R31" s="1"/>
      <c r="S31" s="1" t="s">
        <v>815</v>
      </c>
      <c r="T31" s="1"/>
    </row>
    <row r="32" spans="1:20" x14ac:dyDescent="0.25">
      <c r="A32" s="1" t="s">
        <v>691</v>
      </c>
      <c r="B32" s="46" t="s">
        <v>691</v>
      </c>
      <c r="C32" s="49">
        <v>32.334154474599998</v>
      </c>
      <c r="D32" s="49">
        <v>-110.6805302934</v>
      </c>
      <c r="E32" s="77">
        <v>3577520.0060000001</v>
      </c>
      <c r="F32" s="77">
        <v>530065.73699999996</v>
      </c>
      <c r="G32" s="1" t="s">
        <v>41</v>
      </c>
      <c r="H32" s="1" t="s">
        <v>889</v>
      </c>
      <c r="I32" s="66">
        <v>3577323</v>
      </c>
      <c r="J32" s="66">
        <v>530127</v>
      </c>
      <c r="K32" s="28">
        <v>38064</v>
      </c>
      <c r="L32" s="31" t="s">
        <v>810</v>
      </c>
      <c r="M32" s="1" t="s">
        <v>691</v>
      </c>
      <c r="N32" s="1">
        <v>45</v>
      </c>
      <c r="O32" s="1">
        <v>18</v>
      </c>
      <c r="P32" s="1" t="s">
        <v>798</v>
      </c>
      <c r="Q32" s="1"/>
      <c r="R32" s="1"/>
      <c r="S32" s="1" t="s">
        <v>815</v>
      </c>
      <c r="T32" s="1"/>
    </row>
    <row r="33" spans="1:20" x14ac:dyDescent="0.25">
      <c r="A33" s="1" t="s">
        <v>692</v>
      </c>
      <c r="B33" s="46" t="s">
        <v>692</v>
      </c>
      <c r="C33" s="49">
        <v>32.333703868199997</v>
      </c>
      <c r="D33" s="49">
        <v>-110.68071250129999</v>
      </c>
      <c r="E33" s="77">
        <v>3577470.0060000001</v>
      </c>
      <c r="F33" s="77">
        <v>530048.73800000001</v>
      </c>
      <c r="G33" s="1" t="s">
        <v>41</v>
      </c>
      <c r="H33" s="1" t="s">
        <v>889</v>
      </c>
      <c r="I33" s="66">
        <v>3577273</v>
      </c>
      <c r="J33" s="66">
        <v>530110</v>
      </c>
      <c r="K33" s="28">
        <v>38064</v>
      </c>
      <c r="L33" s="31" t="s">
        <v>810</v>
      </c>
      <c r="M33" s="1" t="s">
        <v>692</v>
      </c>
      <c r="N33" s="1">
        <v>47</v>
      </c>
      <c r="O33" s="1">
        <v>6</v>
      </c>
      <c r="P33" s="1" t="s">
        <v>798</v>
      </c>
      <c r="Q33" s="1"/>
      <c r="R33" s="1"/>
      <c r="S33" s="1" t="s">
        <v>815</v>
      </c>
      <c r="T33" s="1"/>
    </row>
    <row r="34" spans="1:20" x14ac:dyDescent="0.25">
      <c r="A34" s="1" t="s">
        <v>693</v>
      </c>
      <c r="B34" s="46" t="s">
        <v>693</v>
      </c>
      <c r="C34" s="49">
        <v>32.331973636900003</v>
      </c>
      <c r="D34" s="49">
        <v>-110.681451689</v>
      </c>
      <c r="E34" s="77">
        <v>3577278.0040000002</v>
      </c>
      <c r="F34" s="77">
        <v>529979.74199999997</v>
      </c>
      <c r="G34" s="1" t="s">
        <v>41</v>
      </c>
      <c r="H34" s="1" t="s">
        <v>889</v>
      </c>
      <c r="I34" s="66">
        <v>3577081</v>
      </c>
      <c r="J34" s="66">
        <v>530041</v>
      </c>
      <c r="K34" s="28">
        <v>38064</v>
      </c>
      <c r="L34" s="31" t="s">
        <v>810</v>
      </c>
      <c r="M34" s="1" t="s">
        <v>693</v>
      </c>
      <c r="N34" s="1">
        <v>45</v>
      </c>
      <c r="O34" s="1">
        <v>12</v>
      </c>
      <c r="P34" s="1" t="s">
        <v>798</v>
      </c>
      <c r="Q34" s="1"/>
      <c r="R34" s="1"/>
      <c r="S34" s="1" t="s">
        <v>815</v>
      </c>
      <c r="T34" s="1"/>
    </row>
    <row r="35" spans="1:20" x14ac:dyDescent="0.25">
      <c r="A35" s="1" t="s">
        <v>694</v>
      </c>
      <c r="B35" s="46" t="s">
        <v>694</v>
      </c>
      <c r="C35" s="49">
        <v>32.331622209700001</v>
      </c>
      <c r="D35" s="49">
        <v>-110.6816122923</v>
      </c>
      <c r="E35" s="77">
        <v>3577239.0040000002</v>
      </c>
      <c r="F35" s="77">
        <v>529964.74199999997</v>
      </c>
      <c r="G35" s="1" t="s">
        <v>41</v>
      </c>
      <c r="H35" s="1" t="s">
        <v>889</v>
      </c>
      <c r="I35" s="66">
        <v>3577042</v>
      </c>
      <c r="J35" s="66">
        <v>530026</v>
      </c>
      <c r="K35" s="28">
        <v>38064</v>
      </c>
      <c r="L35" s="31" t="s">
        <v>810</v>
      </c>
      <c r="M35" s="1" t="s">
        <v>694</v>
      </c>
      <c r="N35" s="1">
        <v>47</v>
      </c>
      <c r="O35" s="1">
        <v>14</v>
      </c>
      <c r="P35" s="1" t="s">
        <v>798</v>
      </c>
      <c r="Q35" s="1"/>
      <c r="R35" s="1"/>
      <c r="S35" s="1" t="s">
        <v>815</v>
      </c>
      <c r="T35" s="1"/>
    </row>
    <row r="36" spans="1:20" x14ac:dyDescent="0.25">
      <c r="A36" s="1" t="s">
        <v>695</v>
      </c>
      <c r="B36" s="46" t="s">
        <v>695</v>
      </c>
      <c r="C36" s="49">
        <v>32.331334764200001</v>
      </c>
      <c r="D36" s="49">
        <v>-110.6821020595</v>
      </c>
      <c r="E36" s="77">
        <v>3577207.0040000002</v>
      </c>
      <c r="F36" s="77">
        <v>529918.74300000002</v>
      </c>
      <c r="G36" s="1" t="s">
        <v>41</v>
      </c>
      <c r="H36" s="1" t="s">
        <v>889</v>
      </c>
      <c r="I36" s="66">
        <v>3577010</v>
      </c>
      <c r="J36" s="66">
        <v>529980</v>
      </c>
      <c r="K36" s="28">
        <v>38064</v>
      </c>
      <c r="L36" s="31" t="s">
        <v>810</v>
      </c>
      <c r="M36" s="1" t="s">
        <v>695</v>
      </c>
      <c r="N36" s="1">
        <v>49</v>
      </c>
      <c r="O36" s="1">
        <v>12</v>
      </c>
      <c r="P36" s="1" t="s">
        <v>798</v>
      </c>
      <c r="Q36" s="1"/>
      <c r="R36" s="1"/>
      <c r="S36" s="1" t="s">
        <v>815</v>
      </c>
      <c r="T36" s="1"/>
    </row>
    <row r="37" spans="1:20" x14ac:dyDescent="0.25">
      <c r="A37" s="1" t="s">
        <v>696</v>
      </c>
      <c r="B37" s="46" t="s">
        <v>696</v>
      </c>
      <c r="C37" s="49">
        <v>32.331156108400002</v>
      </c>
      <c r="D37" s="49">
        <v>-110.6828039544</v>
      </c>
      <c r="E37" s="77">
        <v>3577187.0040000002</v>
      </c>
      <c r="F37" s="77">
        <v>529852.74300000002</v>
      </c>
      <c r="G37" s="1" t="s">
        <v>41</v>
      </c>
      <c r="H37" s="1" t="s">
        <v>889</v>
      </c>
      <c r="I37" s="66">
        <v>3576990</v>
      </c>
      <c r="J37" s="66">
        <v>529914</v>
      </c>
      <c r="K37" s="28">
        <v>38064</v>
      </c>
      <c r="L37" s="31" t="s">
        <v>810</v>
      </c>
      <c r="M37" s="1" t="s">
        <v>696</v>
      </c>
      <c r="N37" s="1">
        <v>49</v>
      </c>
      <c r="O37" s="1">
        <v>8</v>
      </c>
      <c r="P37" s="1" t="s">
        <v>798</v>
      </c>
      <c r="Q37" s="1"/>
      <c r="R37" s="1"/>
      <c r="S37" s="1" t="s">
        <v>815</v>
      </c>
      <c r="T37" s="1"/>
    </row>
    <row r="38" spans="1:20" x14ac:dyDescent="0.25">
      <c r="A38" s="1" t="s">
        <v>697</v>
      </c>
      <c r="B38" s="46" t="s">
        <v>697</v>
      </c>
      <c r="C38" s="49">
        <v>32.331585503900001</v>
      </c>
      <c r="D38" s="49">
        <v>-110.68494880519999</v>
      </c>
      <c r="E38" s="77">
        <v>3577234.0070000002</v>
      </c>
      <c r="F38" s="77">
        <v>529650.74</v>
      </c>
      <c r="G38" s="1" t="s">
        <v>41</v>
      </c>
      <c r="H38" s="1" t="s">
        <v>889</v>
      </c>
      <c r="I38" s="66">
        <v>3577037</v>
      </c>
      <c r="J38" s="66">
        <v>529712</v>
      </c>
      <c r="K38" s="28">
        <v>38064</v>
      </c>
      <c r="L38" s="31" t="s">
        <v>810</v>
      </c>
      <c r="M38" s="1" t="s">
        <v>697</v>
      </c>
      <c r="N38" s="1">
        <v>51</v>
      </c>
      <c r="O38" s="1">
        <v>11</v>
      </c>
      <c r="P38" s="1" t="s">
        <v>798</v>
      </c>
      <c r="Q38" s="1"/>
      <c r="R38" s="1"/>
      <c r="S38" s="1" t="s">
        <v>815</v>
      </c>
      <c r="T38" s="1"/>
    </row>
    <row r="39" spans="1:20" x14ac:dyDescent="0.25">
      <c r="A39" s="1" t="s">
        <v>698</v>
      </c>
      <c r="B39" s="46" t="s">
        <v>698</v>
      </c>
      <c r="C39" s="49">
        <v>32.331739823500001</v>
      </c>
      <c r="D39" s="49">
        <v>-110.6853307909</v>
      </c>
      <c r="E39" s="77">
        <v>3577251.0070000002</v>
      </c>
      <c r="F39" s="77">
        <v>529614.74</v>
      </c>
      <c r="G39" s="1" t="s">
        <v>41</v>
      </c>
      <c r="H39" s="1" t="s">
        <v>889</v>
      </c>
      <c r="I39" s="66">
        <v>3577054</v>
      </c>
      <c r="J39" s="66">
        <v>529676</v>
      </c>
      <c r="K39" s="28">
        <v>38064</v>
      </c>
      <c r="L39" s="31" t="s">
        <v>810</v>
      </c>
      <c r="M39" s="1" t="s">
        <v>698</v>
      </c>
      <c r="N39" s="1">
        <v>57</v>
      </c>
      <c r="O39" s="1">
        <v>9</v>
      </c>
      <c r="P39" s="1" t="s">
        <v>798</v>
      </c>
      <c r="Q39" s="1"/>
      <c r="R39" s="1"/>
      <c r="S39" s="1" t="s">
        <v>815</v>
      </c>
      <c r="T39" s="1"/>
    </row>
    <row r="40" spans="1:20" x14ac:dyDescent="0.25">
      <c r="A40" s="1" t="s">
        <v>699</v>
      </c>
      <c r="B40" s="46" t="s">
        <v>699</v>
      </c>
      <c r="C40" s="49">
        <v>32.331804671999997</v>
      </c>
      <c r="D40" s="49">
        <v>-110.6860105977</v>
      </c>
      <c r="E40" s="77">
        <v>3577258.0079999999</v>
      </c>
      <c r="F40" s="77">
        <v>529550.73899999994</v>
      </c>
      <c r="G40" s="1" t="s">
        <v>41</v>
      </c>
      <c r="H40" s="1" t="s">
        <v>889</v>
      </c>
      <c r="I40" s="66">
        <v>3577061</v>
      </c>
      <c r="J40" s="66">
        <v>529612</v>
      </c>
      <c r="K40" s="28">
        <v>38064</v>
      </c>
      <c r="L40" s="31" t="s">
        <v>810</v>
      </c>
      <c r="M40" s="1" t="s">
        <v>699</v>
      </c>
      <c r="N40" s="1">
        <v>53</v>
      </c>
      <c r="O40" s="1">
        <v>9</v>
      </c>
      <c r="P40" s="1" t="s">
        <v>798</v>
      </c>
      <c r="Q40" s="1"/>
      <c r="R40" s="1"/>
      <c r="S40" s="1" t="s">
        <v>815</v>
      </c>
      <c r="T40" s="1"/>
    </row>
    <row r="41" spans="1:20" x14ac:dyDescent="0.25">
      <c r="A41" s="1" t="s">
        <v>700</v>
      </c>
      <c r="B41" s="46" t="s">
        <v>700</v>
      </c>
      <c r="C41" s="49">
        <v>32.331637288300001</v>
      </c>
      <c r="D41" s="49">
        <v>-110.6876262383</v>
      </c>
      <c r="E41" s="77">
        <v>3577239.0090000001</v>
      </c>
      <c r="F41" s="77">
        <v>529398.73800000001</v>
      </c>
      <c r="G41" s="1" t="s">
        <v>41</v>
      </c>
      <c r="H41" s="1" t="s">
        <v>889</v>
      </c>
      <c r="I41" s="66">
        <v>3577042</v>
      </c>
      <c r="J41" s="66">
        <v>529460</v>
      </c>
      <c r="K41" s="28">
        <v>38064</v>
      </c>
      <c r="L41" s="31" t="s">
        <v>810</v>
      </c>
      <c r="M41" s="1" t="s">
        <v>700</v>
      </c>
      <c r="N41" s="1">
        <v>49</v>
      </c>
      <c r="O41" s="1">
        <v>17</v>
      </c>
      <c r="P41" s="1" t="s">
        <v>798</v>
      </c>
      <c r="Q41" s="1"/>
      <c r="R41" s="1"/>
      <c r="S41" s="1" t="s">
        <v>815</v>
      </c>
      <c r="T41" s="1"/>
    </row>
    <row r="42" spans="1:20" x14ac:dyDescent="0.25">
      <c r="A42" s="1" t="s">
        <v>701</v>
      </c>
      <c r="B42" s="46" t="s">
        <v>701</v>
      </c>
      <c r="C42" s="49">
        <v>32.331288196599999</v>
      </c>
      <c r="D42" s="49">
        <v>-110.6887324699</v>
      </c>
      <c r="E42" s="77">
        <v>3577200.0090000001</v>
      </c>
      <c r="F42" s="77">
        <v>529294.73899999994</v>
      </c>
      <c r="G42" s="1" t="s">
        <v>41</v>
      </c>
      <c r="H42" s="1" t="s">
        <v>889</v>
      </c>
      <c r="I42" s="66">
        <v>3577003</v>
      </c>
      <c r="J42" s="66">
        <v>529356</v>
      </c>
      <c r="K42" s="28">
        <v>38064</v>
      </c>
      <c r="L42" s="31" t="s">
        <v>810</v>
      </c>
      <c r="M42" s="1" t="s">
        <v>701</v>
      </c>
      <c r="N42" s="1">
        <v>52</v>
      </c>
      <c r="O42" s="1">
        <v>10</v>
      </c>
      <c r="P42" s="1" t="s">
        <v>798</v>
      </c>
      <c r="Q42" s="1"/>
      <c r="R42" s="1"/>
      <c r="S42" s="1" t="s">
        <v>815</v>
      </c>
      <c r="T42" s="1"/>
    </row>
    <row r="43" spans="1:20" x14ac:dyDescent="0.25">
      <c r="A43" s="1" t="s">
        <v>702</v>
      </c>
      <c r="B43" s="46" t="s">
        <v>702</v>
      </c>
      <c r="C43" s="49">
        <v>32.331405683900002</v>
      </c>
      <c r="D43" s="49">
        <v>-110.6888170741</v>
      </c>
      <c r="E43" s="77">
        <v>3577213.01</v>
      </c>
      <c r="F43" s="77">
        <v>529286.73800000001</v>
      </c>
      <c r="G43" s="1" t="s">
        <v>41</v>
      </c>
      <c r="H43" s="1" t="s">
        <v>889</v>
      </c>
      <c r="I43" s="66">
        <v>3577016</v>
      </c>
      <c r="J43" s="66">
        <v>529348</v>
      </c>
      <c r="K43" s="28">
        <v>38064</v>
      </c>
      <c r="L43" s="31" t="s">
        <v>810</v>
      </c>
      <c r="M43" s="1" t="s">
        <v>702</v>
      </c>
      <c r="N43" s="1">
        <v>48</v>
      </c>
      <c r="O43" s="1">
        <v>8</v>
      </c>
      <c r="P43" s="1" t="s">
        <v>798</v>
      </c>
      <c r="Q43" s="1"/>
      <c r="R43" s="1"/>
      <c r="S43" s="1" t="s">
        <v>815</v>
      </c>
      <c r="T43" s="1"/>
    </row>
    <row r="44" spans="1:20" x14ac:dyDescent="0.25">
      <c r="A44" s="1" t="s">
        <v>703</v>
      </c>
      <c r="B44" s="46" t="s">
        <v>703</v>
      </c>
      <c r="C44" s="49">
        <v>32.331343742900003</v>
      </c>
      <c r="D44" s="49">
        <v>-110.6893060533</v>
      </c>
      <c r="E44" s="77">
        <v>3577206.01</v>
      </c>
      <c r="F44" s="77">
        <v>529240.73800000001</v>
      </c>
      <c r="G44" s="1" t="s">
        <v>41</v>
      </c>
      <c r="H44" s="1" t="s">
        <v>889</v>
      </c>
      <c r="I44" s="66">
        <v>3577009</v>
      </c>
      <c r="J44" s="66">
        <v>529302</v>
      </c>
      <c r="K44" s="28">
        <v>38064</v>
      </c>
      <c r="L44" s="31" t="s">
        <v>810</v>
      </c>
      <c r="M44" s="1" t="s">
        <v>703</v>
      </c>
      <c r="N44" s="1">
        <v>54</v>
      </c>
      <c r="O44" s="1">
        <v>14</v>
      </c>
      <c r="P44" s="1" t="s">
        <v>798</v>
      </c>
      <c r="Q44" s="1"/>
      <c r="R44" s="1"/>
      <c r="S44" s="1" t="s">
        <v>815</v>
      </c>
      <c r="T44" s="1"/>
    </row>
    <row r="45" spans="1:20" x14ac:dyDescent="0.25">
      <c r="A45" s="1" t="s">
        <v>704</v>
      </c>
      <c r="B45" s="46" t="s">
        <v>704</v>
      </c>
      <c r="C45" s="49">
        <v>32.3314362359</v>
      </c>
      <c r="D45" s="49">
        <v>-110.6902301514</v>
      </c>
      <c r="E45" s="77">
        <v>3577216.0109999999</v>
      </c>
      <c r="F45" s="77">
        <v>529153.73699999996</v>
      </c>
      <c r="G45" s="1" t="s">
        <v>41</v>
      </c>
      <c r="H45" s="1" t="s">
        <v>889</v>
      </c>
      <c r="I45" s="66">
        <v>3577019</v>
      </c>
      <c r="J45" s="66">
        <v>529215</v>
      </c>
      <c r="K45" s="28">
        <v>38064</v>
      </c>
      <c r="L45" s="31" t="s">
        <v>810</v>
      </c>
      <c r="M45" s="1" t="s">
        <v>704</v>
      </c>
      <c r="N45" s="1">
        <v>52</v>
      </c>
      <c r="O45" s="1">
        <v>20</v>
      </c>
      <c r="P45" s="1" t="s">
        <v>798</v>
      </c>
      <c r="Q45" s="1"/>
      <c r="R45" s="1"/>
      <c r="S45" s="1" t="s">
        <v>815</v>
      </c>
      <c r="T45" s="1"/>
    </row>
    <row r="46" spans="1:20" x14ac:dyDescent="0.25">
      <c r="A46" s="1" t="s">
        <v>705</v>
      </c>
      <c r="B46" s="46" t="s">
        <v>705</v>
      </c>
      <c r="C46" s="49">
        <v>32.3315378215</v>
      </c>
      <c r="D46" s="49">
        <v>-110.6911860972</v>
      </c>
      <c r="E46" s="77">
        <v>3577227.0120000001</v>
      </c>
      <c r="F46" s="77">
        <v>529063.73600000003</v>
      </c>
      <c r="G46" s="1" t="s">
        <v>41</v>
      </c>
      <c r="H46" s="1" t="s">
        <v>889</v>
      </c>
      <c r="I46" s="66">
        <v>3577030</v>
      </c>
      <c r="J46" s="66">
        <v>529125</v>
      </c>
      <c r="K46" s="28">
        <v>38064</v>
      </c>
      <c r="L46" s="31" t="s">
        <v>810</v>
      </c>
      <c r="M46" s="1" t="s">
        <v>705</v>
      </c>
      <c r="N46" s="1">
        <v>51</v>
      </c>
      <c r="O46" s="1">
        <v>15</v>
      </c>
      <c r="P46" s="1" t="s">
        <v>798</v>
      </c>
      <c r="Q46" s="1"/>
      <c r="R46" s="1"/>
      <c r="S46" s="1" t="s">
        <v>815</v>
      </c>
      <c r="T46" s="1"/>
    </row>
    <row r="47" spans="1:20" x14ac:dyDescent="0.25">
      <c r="A47" s="1" t="s">
        <v>706</v>
      </c>
      <c r="B47" s="46" t="s">
        <v>706</v>
      </c>
      <c r="C47" s="49">
        <v>32.331682475400001</v>
      </c>
      <c r="D47" s="49">
        <v>-110.69131311540001</v>
      </c>
      <c r="E47" s="77">
        <v>3577243.0120000001</v>
      </c>
      <c r="F47" s="77">
        <v>529051.73600000003</v>
      </c>
      <c r="G47" s="1" t="s">
        <v>41</v>
      </c>
      <c r="H47" s="1" t="s">
        <v>889</v>
      </c>
      <c r="I47" s="66">
        <v>3577046</v>
      </c>
      <c r="J47" s="66">
        <v>529113</v>
      </c>
      <c r="K47" s="28">
        <v>38064</v>
      </c>
      <c r="L47" s="31" t="s">
        <v>810</v>
      </c>
      <c r="M47" s="1" t="s">
        <v>706</v>
      </c>
      <c r="N47" s="1">
        <v>51</v>
      </c>
      <c r="O47" s="1">
        <v>18</v>
      </c>
      <c r="P47" s="1" t="s">
        <v>798</v>
      </c>
      <c r="Q47" s="1"/>
      <c r="R47" s="1"/>
      <c r="S47" s="1" t="s">
        <v>815</v>
      </c>
      <c r="T47" s="1"/>
    </row>
    <row r="48" spans="1:20" x14ac:dyDescent="0.25">
      <c r="A48" s="1" t="s">
        <v>707</v>
      </c>
      <c r="B48" s="46" t="s">
        <v>707</v>
      </c>
      <c r="C48" s="49">
        <v>32.3324352486</v>
      </c>
      <c r="D48" s="49">
        <v>-110.6929469138</v>
      </c>
      <c r="E48" s="77">
        <v>3577326.014</v>
      </c>
      <c r="F48" s="77">
        <v>528897.73300000001</v>
      </c>
      <c r="G48" s="1" t="s">
        <v>41</v>
      </c>
      <c r="H48" s="1" t="s">
        <v>889</v>
      </c>
      <c r="I48" s="66">
        <v>3577129</v>
      </c>
      <c r="J48" s="66">
        <v>528959</v>
      </c>
      <c r="K48" s="28">
        <v>38064</v>
      </c>
      <c r="L48" s="31" t="s">
        <v>810</v>
      </c>
      <c r="M48" s="1" t="s">
        <v>707</v>
      </c>
      <c r="N48" s="1">
        <v>50</v>
      </c>
      <c r="O48" s="1">
        <v>20</v>
      </c>
      <c r="P48" s="1" t="s">
        <v>798</v>
      </c>
      <c r="Q48" s="1"/>
      <c r="R48" s="1"/>
      <c r="S48" s="1" t="s">
        <v>815</v>
      </c>
      <c r="T48" s="1"/>
    </row>
    <row r="49" spans="1:20" x14ac:dyDescent="0.25">
      <c r="A49" s="1" t="s">
        <v>708</v>
      </c>
      <c r="B49" s="46" t="s">
        <v>708</v>
      </c>
      <c r="C49" s="49">
        <v>32.332971308600001</v>
      </c>
      <c r="D49" s="49">
        <v>-110.6945070826</v>
      </c>
      <c r="E49" s="77">
        <v>3577385.0159999998</v>
      </c>
      <c r="F49" s="77">
        <v>528750.73</v>
      </c>
      <c r="G49" s="1" t="s">
        <v>41</v>
      </c>
      <c r="H49" s="1" t="s">
        <v>889</v>
      </c>
      <c r="I49" s="66">
        <v>3577188</v>
      </c>
      <c r="J49" s="66">
        <v>528812</v>
      </c>
      <c r="K49" s="28">
        <v>38064</v>
      </c>
      <c r="L49" s="31" t="s">
        <v>810</v>
      </c>
      <c r="M49" s="1" t="s">
        <v>708</v>
      </c>
      <c r="N49" s="1">
        <v>306</v>
      </c>
      <c r="O49" s="1">
        <v>21</v>
      </c>
      <c r="P49" s="1" t="s">
        <v>797</v>
      </c>
      <c r="Q49" s="1" t="s">
        <v>800</v>
      </c>
      <c r="R49" s="1"/>
      <c r="S49" s="1" t="s">
        <v>815</v>
      </c>
      <c r="T49" s="1"/>
    </row>
    <row r="50" spans="1:20" x14ac:dyDescent="0.25">
      <c r="A50" s="1" t="s">
        <v>708</v>
      </c>
      <c r="B50" s="46" t="s">
        <v>708</v>
      </c>
      <c r="C50" s="49">
        <v>32.332971308600001</v>
      </c>
      <c r="D50" s="49">
        <v>-110.6945070826</v>
      </c>
      <c r="E50" s="77">
        <v>3577385.0159999998</v>
      </c>
      <c r="F50" s="77">
        <v>528750.73</v>
      </c>
      <c r="G50" s="1" t="s">
        <v>41</v>
      </c>
      <c r="H50" s="1" t="s">
        <v>889</v>
      </c>
      <c r="I50" s="66">
        <v>3577188</v>
      </c>
      <c r="J50" s="66">
        <v>528812</v>
      </c>
      <c r="K50" s="28">
        <v>38064</v>
      </c>
      <c r="L50" s="31" t="s">
        <v>810</v>
      </c>
      <c r="M50" s="1" t="s">
        <v>708</v>
      </c>
      <c r="N50" s="1">
        <v>50</v>
      </c>
      <c r="O50" s="1">
        <v>18</v>
      </c>
      <c r="P50" s="1" t="s">
        <v>795</v>
      </c>
      <c r="Q50" s="1"/>
      <c r="R50" s="1"/>
      <c r="S50" s="1" t="s">
        <v>815</v>
      </c>
      <c r="T50" s="1"/>
    </row>
    <row r="51" spans="1:20" x14ac:dyDescent="0.25">
      <c r="A51" s="1" t="s">
        <v>709</v>
      </c>
      <c r="B51" s="46" t="s">
        <v>709</v>
      </c>
      <c r="C51" s="49">
        <v>32.334415697600001</v>
      </c>
      <c r="D51" s="49">
        <v>-110.6949060492</v>
      </c>
      <c r="E51" s="77">
        <v>3577545.0180000002</v>
      </c>
      <c r="F51" s="77">
        <v>528712.72600000002</v>
      </c>
      <c r="G51" s="1" t="s">
        <v>41</v>
      </c>
      <c r="H51" s="1" t="s">
        <v>889</v>
      </c>
      <c r="I51" s="66">
        <v>3577348</v>
      </c>
      <c r="J51" s="66">
        <v>528774</v>
      </c>
      <c r="K51" s="28">
        <v>38064</v>
      </c>
      <c r="L51" s="31" t="s">
        <v>810</v>
      </c>
      <c r="M51" s="1" t="s">
        <v>709</v>
      </c>
      <c r="N51" s="1">
        <v>44</v>
      </c>
      <c r="O51" s="1">
        <v>19</v>
      </c>
      <c r="P51" s="1" t="s">
        <v>798</v>
      </c>
      <c r="Q51" s="1"/>
      <c r="R51" s="1"/>
      <c r="S51" s="1" t="s">
        <v>815</v>
      </c>
      <c r="T51" s="1"/>
    </row>
    <row r="52" spans="1:20" x14ac:dyDescent="0.25">
      <c r="A52" s="1" t="s">
        <v>710</v>
      </c>
      <c r="B52" s="46" t="s">
        <v>710</v>
      </c>
      <c r="C52" s="49">
        <v>32.3354048128</v>
      </c>
      <c r="D52" s="49">
        <v>-110.6935745208</v>
      </c>
      <c r="E52" s="77">
        <v>3577655.0180000002</v>
      </c>
      <c r="F52" s="77">
        <v>528837.72499999998</v>
      </c>
      <c r="G52" s="1" t="s">
        <v>41</v>
      </c>
      <c r="H52" s="1" t="s">
        <v>889</v>
      </c>
      <c r="I52" s="66">
        <v>3577458</v>
      </c>
      <c r="J52" s="66">
        <v>528899</v>
      </c>
      <c r="K52" s="28">
        <v>38064</v>
      </c>
      <c r="L52" s="31" t="s">
        <v>810</v>
      </c>
      <c r="M52" s="1" t="s">
        <v>710</v>
      </c>
      <c r="N52" s="1">
        <v>53</v>
      </c>
      <c r="O52" s="1">
        <v>18</v>
      </c>
      <c r="P52" s="1" t="s">
        <v>798</v>
      </c>
      <c r="Q52" s="1"/>
      <c r="R52" s="1"/>
      <c r="S52" s="1" t="s">
        <v>815</v>
      </c>
      <c r="T52" s="1"/>
    </row>
    <row r="53" spans="1:20" x14ac:dyDescent="0.25">
      <c r="A53" s="33" t="s">
        <v>711</v>
      </c>
      <c r="B53" s="54" t="s">
        <v>711</v>
      </c>
      <c r="C53" s="55">
        <v>32.336286022099998</v>
      </c>
      <c r="D53" s="55">
        <v>-110.6923920895</v>
      </c>
      <c r="E53" s="79">
        <v>3577753.0189999999</v>
      </c>
      <c r="F53" s="79">
        <v>528948.72400000005</v>
      </c>
      <c r="G53" s="33" t="s">
        <v>41</v>
      </c>
      <c r="H53" s="33" t="s">
        <v>889</v>
      </c>
      <c r="I53" s="73">
        <v>3577556</v>
      </c>
      <c r="J53" s="73">
        <v>529010</v>
      </c>
      <c r="K53" s="34">
        <v>38064</v>
      </c>
      <c r="L53" s="35" t="s">
        <v>810</v>
      </c>
      <c r="M53" s="33" t="s">
        <v>711</v>
      </c>
      <c r="N53" s="33">
        <v>47</v>
      </c>
      <c r="O53" s="33">
        <v>20</v>
      </c>
      <c r="P53" s="33" t="s">
        <v>798</v>
      </c>
      <c r="Q53" s="33"/>
      <c r="R53" s="33"/>
      <c r="S53" s="33" t="s">
        <v>815</v>
      </c>
      <c r="T53" s="1"/>
    </row>
    <row r="54" spans="1:20" x14ac:dyDescent="0.25">
      <c r="A54" s="18" t="s">
        <v>712</v>
      </c>
      <c r="B54" s="46" t="s">
        <v>712</v>
      </c>
      <c r="C54" s="49">
        <v>32.3399516506</v>
      </c>
      <c r="D54" s="49">
        <v>-110.6862802191</v>
      </c>
      <c r="E54" s="77">
        <v>3578161.0180000002</v>
      </c>
      <c r="F54" s="77">
        <v>529522.71900000004</v>
      </c>
      <c r="G54" s="1" t="s">
        <v>41</v>
      </c>
      <c r="H54" s="1" t="s">
        <v>889</v>
      </c>
      <c r="I54" s="66">
        <v>3577964</v>
      </c>
      <c r="J54" s="66">
        <v>529584</v>
      </c>
      <c r="K54" s="28">
        <v>38096</v>
      </c>
      <c r="L54" s="31" t="s">
        <v>810</v>
      </c>
      <c r="M54" s="1" t="s">
        <v>712</v>
      </c>
      <c r="N54" s="1">
        <v>38</v>
      </c>
      <c r="O54" s="1">
        <v>15</v>
      </c>
      <c r="P54" s="1" t="s">
        <v>798</v>
      </c>
      <c r="Q54" s="1"/>
      <c r="R54" s="1"/>
      <c r="S54" s="1" t="s">
        <v>815</v>
      </c>
      <c r="T54" s="1"/>
    </row>
    <row r="55" spans="1:20" x14ac:dyDescent="0.25">
      <c r="A55" s="18" t="s">
        <v>713</v>
      </c>
      <c r="B55" s="46" t="s">
        <v>713</v>
      </c>
      <c r="C55" s="49">
        <v>32.340382071599997</v>
      </c>
      <c r="D55" s="49">
        <v>-110.685237351</v>
      </c>
      <c r="E55" s="77">
        <v>3578209.0180000002</v>
      </c>
      <c r="F55" s="77">
        <v>529620.71900000004</v>
      </c>
      <c r="G55" s="1" t="s">
        <v>41</v>
      </c>
      <c r="H55" s="1" t="s">
        <v>889</v>
      </c>
      <c r="I55" s="66">
        <v>3578012</v>
      </c>
      <c r="J55" s="66">
        <v>529682</v>
      </c>
      <c r="K55" s="28">
        <v>38096</v>
      </c>
      <c r="L55" s="31" t="s">
        <v>810</v>
      </c>
      <c r="M55" s="1" t="s">
        <v>713</v>
      </c>
      <c r="N55" s="1">
        <v>285</v>
      </c>
      <c r="O55" s="1">
        <v>22</v>
      </c>
      <c r="P55" s="1" t="s">
        <v>797</v>
      </c>
      <c r="Q55" s="1"/>
      <c r="R55" s="1"/>
      <c r="S55" s="1" t="s">
        <v>815</v>
      </c>
      <c r="T55" s="1"/>
    </row>
    <row r="56" spans="1:20" x14ac:dyDescent="0.25">
      <c r="A56" s="18" t="s">
        <v>713</v>
      </c>
      <c r="B56" s="46" t="s">
        <v>713</v>
      </c>
      <c r="C56" s="49">
        <v>32.340382071599997</v>
      </c>
      <c r="D56" s="49">
        <v>-110.685237351</v>
      </c>
      <c r="E56" s="77">
        <v>3578209.0180000002</v>
      </c>
      <c r="F56" s="77">
        <v>529620.71900000004</v>
      </c>
      <c r="G56" s="1" t="s">
        <v>41</v>
      </c>
      <c r="H56" s="1" t="s">
        <v>889</v>
      </c>
      <c r="I56" s="66">
        <v>3578012</v>
      </c>
      <c r="J56" s="66">
        <v>529682</v>
      </c>
      <c r="K56" s="28">
        <v>38096</v>
      </c>
      <c r="L56" s="31" t="s">
        <v>810</v>
      </c>
      <c r="M56" s="1" t="s">
        <v>713</v>
      </c>
      <c r="N56" s="1">
        <v>40</v>
      </c>
      <c r="O56" s="1">
        <v>20</v>
      </c>
      <c r="P56" s="1" t="s">
        <v>796</v>
      </c>
      <c r="Q56" s="1"/>
      <c r="R56" s="1" t="s">
        <v>802</v>
      </c>
      <c r="S56" s="1" t="s">
        <v>815</v>
      </c>
      <c r="T56" s="1"/>
    </row>
    <row r="57" spans="1:20" x14ac:dyDescent="0.25">
      <c r="A57" s="18" t="s">
        <v>714</v>
      </c>
      <c r="B57" s="46" t="s">
        <v>714</v>
      </c>
      <c r="C57" s="49">
        <v>32.340262531400001</v>
      </c>
      <c r="D57" s="49">
        <v>-110.68433451289999</v>
      </c>
      <c r="E57" s="77">
        <v>3578196.017</v>
      </c>
      <c r="F57" s="77">
        <v>529705.72</v>
      </c>
      <c r="G57" s="1" t="s">
        <v>41</v>
      </c>
      <c r="H57" s="1" t="s">
        <v>889</v>
      </c>
      <c r="I57" s="66">
        <v>3577999</v>
      </c>
      <c r="J57" s="66">
        <v>529767</v>
      </c>
      <c r="K57" s="28">
        <v>38096</v>
      </c>
      <c r="L57" s="31" t="s">
        <v>810</v>
      </c>
      <c r="M57" s="1" t="s">
        <v>714</v>
      </c>
      <c r="N57" s="1">
        <v>292</v>
      </c>
      <c r="O57" s="1">
        <v>20</v>
      </c>
      <c r="P57" s="1" t="s">
        <v>797</v>
      </c>
      <c r="Q57" s="1"/>
      <c r="R57" s="1"/>
      <c r="S57" s="1" t="s">
        <v>815</v>
      </c>
      <c r="T57" s="1"/>
    </row>
    <row r="58" spans="1:20" x14ac:dyDescent="0.25">
      <c r="A58" s="18" t="s">
        <v>714</v>
      </c>
      <c r="B58" s="46" t="s">
        <v>714</v>
      </c>
      <c r="C58" s="49">
        <v>32.340262531400001</v>
      </c>
      <c r="D58" s="49">
        <v>-110.68433451289999</v>
      </c>
      <c r="E58" s="77">
        <v>3578196.017</v>
      </c>
      <c r="F58" s="77">
        <v>529705.72</v>
      </c>
      <c r="G58" s="1" t="s">
        <v>41</v>
      </c>
      <c r="H58" s="1" t="s">
        <v>889</v>
      </c>
      <c r="I58" s="69">
        <v>3577999</v>
      </c>
      <c r="J58" s="69">
        <v>529767</v>
      </c>
      <c r="K58" s="28">
        <v>38096</v>
      </c>
      <c r="L58" s="31" t="s">
        <v>810</v>
      </c>
      <c r="M58" s="1" t="s">
        <v>714</v>
      </c>
      <c r="N58" s="1">
        <v>39</v>
      </c>
      <c r="O58" s="1">
        <v>19</v>
      </c>
      <c r="P58" s="1" t="s">
        <v>796</v>
      </c>
      <c r="Q58" s="1"/>
      <c r="R58" s="1" t="s">
        <v>802</v>
      </c>
      <c r="S58" s="1" t="s">
        <v>815</v>
      </c>
      <c r="T58" s="1"/>
    </row>
    <row r="59" spans="1:20" x14ac:dyDescent="0.25">
      <c r="A59" s="18" t="s">
        <v>715</v>
      </c>
      <c r="B59" s="46" t="s">
        <v>715</v>
      </c>
      <c r="C59" s="49">
        <v>32.341091049600003</v>
      </c>
      <c r="D59" s="49">
        <v>-110.6837578241</v>
      </c>
      <c r="E59" s="77">
        <v>3578288.0180000002</v>
      </c>
      <c r="F59" s="77">
        <v>529759.71799999999</v>
      </c>
      <c r="G59" s="1" t="s">
        <v>41</v>
      </c>
      <c r="H59" s="1" t="s">
        <v>889</v>
      </c>
      <c r="I59" s="66">
        <v>3578091</v>
      </c>
      <c r="J59" s="66">
        <v>529821</v>
      </c>
      <c r="K59" s="28">
        <v>38096</v>
      </c>
      <c r="L59" s="31" t="s">
        <v>810</v>
      </c>
      <c r="M59" s="1" t="s">
        <v>715</v>
      </c>
      <c r="N59" s="1">
        <v>340</v>
      </c>
      <c r="O59" s="1">
        <v>20</v>
      </c>
      <c r="P59" s="1" t="s">
        <v>797</v>
      </c>
      <c r="Q59" s="1"/>
      <c r="R59" s="1"/>
      <c r="S59" s="1" t="s">
        <v>815</v>
      </c>
      <c r="T59" s="1"/>
    </row>
    <row r="60" spans="1:20" x14ac:dyDescent="0.25">
      <c r="A60" s="18" t="s">
        <v>715</v>
      </c>
      <c r="B60" s="46" t="s">
        <v>715</v>
      </c>
      <c r="C60" s="49">
        <v>32.341091049600003</v>
      </c>
      <c r="D60" s="49">
        <v>-110.6837578241</v>
      </c>
      <c r="E60" s="77">
        <v>3578288.0180000002</v>
      </c>
      <c r="F60" s="77">
        <v>529759.71799999999</v>
      </c>
      <c r="G60" s="1" t="s">
        <v>41</v>
      </c>
      <c r="H60" s="1" t="s">
        <v>889</v>
      </c>
      <c r="I60" s="66">
        <v>3578091</v>
      </c>
      <c r="J60" s="66">
        <v>529821</v>
      </c>
      <c r="K60" s="28">
        <v>38096</v>
      </c>
      <c r="L60" s="31" t="s">
        <v>810</v>
      </c>
      <c r="M60" s="1" t="s">
        <v>715</v>
      </c>
      <c r="N60" s="1">
        <v>42</v>
      </c>
      <c r="O60" s="1">
        <v>17</v>
      </c>
      <c r="P60" s="1" t="s">
        <v>795</v>
      </c>
      <c r="Q60" s="1"/>
      <c r="R60" s="1"/>
      <c r="S60" s="1" t="s">
        <v>815</v>
      </c>
      <c r="T60" s="1"/>
    </row>
    <row r="61" spans="1:20" x14ac:dyDescent="0.25">
      <c r="A61" s="18" t="s">
        <v>716</v>
      </c>
      <c r="B61" s="46" t="s">
        <v>716</v>
      </c>
      <c r="C61" s="49">
        <v>32.342263578000001</v>
      </c>
      <c r="D61" s="49">
        <v>-110.6836581358</v>
      </c>
      <c r="E61" s="77">
        <v>3578418.0189999999</v>
      </c>
      <c r="F61" s="77">
        <v>529768.71499999997</v>
      </c>
      <c r="G61" s="1" t="s">
        <v>41</v>
      </c>
      <c r="H61" s="1" t="s">
        <v>889</v>
      </c>
      <c r="I61" s="66">
        <v>3578221</v>
      </c>
      <c r="J61" s="66">
        <v>529830</v>
      </c>
      <c r="K61" s="28">
        <v>38096</v>
      </c>
      <c r="L61" s="31" t="s">
        <v>810</v>
      </c>
      <c r="M61" s="1" t="s">
        <v>716</v>
      </c>
      <c r="N61" s="1">
        <v>41</v>
      </c>
      <c r="O61" s="1">
        <v>26</v>
      </c>
      <c r="P61" s="1" t="s">
        <v>798</v>
      </c>
      <c r="Q61" s="1"/>
      <c r="R61" s="1"/>
      <c r="S61" s="1" t="s">
        <v>815</v>
      </c>
      <c r="T61" s="1"/>
    </row>
    <row r="62" spans="1:20" x14ac:dyDescent="0.25">
      <c r="A62" s="18" t="s">
        <v>717</v>
      </c>
      <c r="B62" s="46" t="s">
        <v>717</v>
      </c>
      <c r="C62" s="49">
        <v>32.343428793900003</v>
      </c>
      <c r="D62" s="49">
        <v>-110.684238587</v>
      </c>
      <c r="E62" s="77">
        <v>3578547.0210000002</v>
      </c>
      <c r="F62" s="77">
        <v>529713.71200000006</v>
      </c>
      <c r="G62" s="1" t="s">
        <v>41</v>
      </c>
      <c r="H62" s="1" t="s">
        <v>889</v>
      </c>
      <c r="I62" s="66">
        <v>3578350</v>
      </c>
      <c r="J62" s="66">
        <v>529775</v>
      </c>
      <c r="K62" s="28">
        <v>38096</v>
      </c>
      <c r="L62" s="31" t="s">
        <v>810</v>
      </c>
      <c r="M62" s="1" t="s">
        <v>717</v>
      </c>
      <c r="N62" s="1">
        <v>340</v>
      </c>
      <c r="O62" s="1">
        <v>23</v>
      </c>
      <c r="P62" s="1" t="s">
        <v>797</v>
      </c>
      <c r="Q62" s="1"/>
      <c r="R62" s="1"/>
      <c r="S62" s="1" t="s">
        <v>815</v>
      </c>
      <c r="T62" s="1"/>
    </row>
    <row r="63" spans="1:20" x14ac:dyDescent="0.25">
      <c r="A63" s="18" t="s">
        <v>717</v>
      </c>
      <c r="B63" s="46" t="s">
        <v>717</v>
      </c>
      <c r="C63" s="49">
        <v>32.343428793900003</v>
      </c>
      <c r="D63" s="49">
        <v>-110.684238587</v>
      </c>
      <c r="E63" s="77">
        <v>3578547.0210000002</v>
      </c>
      <c r="F63" s="77">
        <v>529713.71200000006</v>
      </c>
      <c r="G63" s="1" t="s">
        <v>41</v>
      </c>
      <c r="H63" s="1" t="s">
        <v>889</v>
      </c>
      <c r="I63" s="66">
        <v>3578350</v>
      </c>
      <c r="J63" s="66">
        <v>529775</v>
      </c>
      <c r="K63" s="28">
        <v>38096</v>
      </c>
      <c r="L63" s="31" t="s">
        <v>810</v>
      </c>
      <c r="M63" s="1" t="s">
        <v>717</v>
      </c>
      <c r="N63" s="1">
        <v>35</v>
      </c>
      <c r="O63" s="1">
        <v>12</v>
      </c>
      <c r="P63" s="1" t="s">
        <v>796</v>
      </c>
      <c r="Q63" s="1"/>
      <c r="R63" s="1" t="s">
        <v>802</v>
      </c>
      <c r="S63" s="1" t="s">
        <v>815</v>
      </c>
      <c r="T63" s="1"/>
    </row>
    <row r="64" spans="1:20" x14ac:dyDescent="0.25">
      <c r="A64" s="18" t="s">
        <v>718</v>
      </c>
      <c r="B64" s="46" t="s">
        <v>718</v>
      </c>
      <c r="C64" s="49">
        <v>32.344462847999999</v>
      </c>
      <c r="D64" s="49">
        <v>-110.6828853996</v>
      </c>
      <c r="E64" s="77">
        <v>3578662.0219999999</v>
      </c>
      <c r="F64" s="77">
        <v>529840.71</v>
      </c>
      <c r="G64" s="1" t="s">
        <v>41</v>
      </c>
      <c r="H64" s="1" t="s">
        <v>889</v>
      </c>
      <c r="I64" s="66">
        <v>3578465</v>
      </c>
      <c r="J64" s="66">
        <v>529902</v>
      </c>
      <c r="K64" s="28">
        <v>38096</v>
      </c>
      <c r="L64" s="31" t="s">
        <v>810</v>
      </c>
      <c r="M64" s="1" t="s">
        <v>718</v>
      </c>
      <c r="N64" s="1">
        <v>41</v>
      </c>
      <c r="O64" s="1">
        <v>11</v>
      </c>
      <c r="P64" s="1" t="s">
        <v>798</v>
      </c>
      <c r="Q64" s="1"/>
      <c r="R64" s="1"/>
      <c r="S64" s="1" t="s">
        <v>815</v>
      </c>
      <c r="T64" s="1"/>
    </row>
    <row r="65" spans="1:20" x14ac:dyDescent="0.25">
      <c r="A65" s="18" t="s">
        <v>719</v>
      </c>
      <c r="B65" s="46" t="s">
        <v>719</v>
      </c>
      <c r="C65" s="49">
        <v>32.344650283500002</v>
      </c>
      <c r="D65" s="49">
        <v>-110.6820877279</v>
      </c>
      <c r="E65" s="77">
        <v>3578683.0210000002</v>
      </c>
      <c r="F65" s="77">
        <v>529915.71100000001</v>
      </c>
      <c r="G65" s="1" t="s">
        <v>41</v>
      </c>
      <c r="H65" s="1" t="s">
        <v>889</v>
      </c>
      <c r="I65" s="66">
        <v>3578486</v>
      </c>
      <c r="J65" s="66">
        <v>529977</v>
      </c>
      <c r="K65" s="28">
        <v>38096</v>
      </c>
      <c r="L65" s="31" t="s">
        <v>810</v>
      </c>
      <c r="M65" s="1" t="s">
        <v>719</v>
      </c>
      <c r="N65" s="1">
        <v>40</v>
      </c>
      <c r="O65" s="1">
        <v>8</v>
      </c>
      <c r="P65" s="1" t="s">
        <v>798</v>
      </c>
      <c r="Q65" s="1"/>
      <c r="R65" s="1"/>
      <c r="S65" s="1" t="s">
        <v>815</v>
      </c>
      <c r="T65" s="1"/>
    </row>
    <row r="66" spans="1:20" x14ac:dyDescent="0.25">
      <c r="A66" s="18" t="s">
        <v>720</v>
      </c>
      <c r="B66" s="46" t="s">
        <v>720</v>
      </c>
      <c r="C66" s="49">
        <v>32.344892164699999</v>
      </c>
      <c r="D66" s="49">
        <v>-110.6814173874</v>
      </c>
      <c r="E66" s="77">
        <v>3578710.0210000002</v>
      </c>
      <c r="F66" s="77">
        <v>529978.71100000001</v>
      </c>
      <c r="G66" s="1" t="s">
        <v>41</v>
      </c>
      <c r="H66" s="1" t="s">
        <v>889</v>
      </c>
      <c r="I66" s="66">
        <v>3578513</v>
      </c>
      <c r="J66" s="66">
        <v>530040</v>
      </c>
      <c r="K66" s="28">
        <v>38096</v>
      </c>
      <c r="L66" s="31" t="s">
        <v>810</v>
      </c>
      <c r="M66" s="1" t="s">
        <v>720</v>
      </c>
      <c r="N66" s="1">
        <v>25</v>
      </c>
      <c r="O66" s="1">
        <v>16</v>
      </c>
      <c r="P66" s="1" t="s">
        <v>798</v>
      </c>
      <c r="Q66" s="1"/>
      <c r="R66" s="1"/>
      <c r="S66" s="1" t="s">
        <v>815</v>
      </c>
      <c r="T66" s="1"/>
    </row>
    <row r="67" spans="1:20" x14ac:dyDescent="0.25">
      <c r="A67" s="18" t="s">
        <v>721</v>
      </c>
      <c r="B67" s="46" t="s">
        <v>721</v>
      </c>
      <c r="C67" s="49">
        <v>32.345800592499998</v>
      </c>
      <c r="D67" s="49">
        <v>-110.6803408896</v>
      </c>
      <c r="E67" s="77">
        <v>3578811.0219999999</v>
      </c>
      <c r="F67" s="77">
        <v>530079.70900000003</v>
      </c>
      <c r="G67" s="1" t="s">
        <v>41</v>
      </c>
      <c r="H67" s="1" t="s">
        <v>889</v>
      </c>
      <c r="I67" s="66">
        <v>3578614</v>
      </c>
      <c r="J67" s="66">
        <v>530141</v>
      </c>
      <c r="K67" s="28">
        <v>38096</v>
      </c>
      <c r="L67" s="31" t="s">
        <v>810</v>
      </c>
      <c r="M67" s="1" t="s">
        <v>721</v>
      </c>
      <c r="N67" s="1">
        <v>359</v>
      </c>
      <c r="O67" s="1">
        <v>22</v>
      </c>
      <c r="P67" s="1" t="s">
        <v>797</v>
      </c>
      <c r="Q67" s="1" t="s">
        <v>803</v>
      </c>
      <c r="R67" s="1"/>
      <c r="S67" s="1" t="s">
        <v>815</v>
      </c>
      <c r="T67" s="1"/>
    </row>
    <row r="68" spans="1:20" x14ac:dyDescent="0.25">
      <c r="A68" s="18" t="s">
        <v>721</v>
      </c>
      <c r="B68" s="46" t="s">
        <v>721</v>
      </c>
      <c r="C68" s="49">
        <v>32.345800592499998</v>
      </c>
      <c r="D68" s="49">
        <v>-110.6803408896</v>
      </c>
      <c r="E68" s="77">
        <v>3578811.0219999999</v>
      </c>
      <c r="F68" s="77">
        <v>530079.70900000003</v>
      </c>
      <c r="G68" s="1" t="s">
        <v>41</v>
      </c>
      <c r="H68" s="1" t="s">
        <v>889</v>
      </c>
      <c r="I68" s="66">
        <v>3578614</v>
      </c>
      <c r="J68" s="66">
        <v>530141</v>
      </c>
      <c r="K68" s="28">
        <v>38096</v>
      </c>
      <c r="L68" s="31" t="s">
        <v>810</v>
      </c>
      <c r="M68" s="1" t="s">
        <v>721</v>
      </c>
      <c r="N68" s="1">
        <v>30</v>
      </c>
      <c r="O68" s="1">
        <v>11</v>
      </c>
      <c r="P68" s="1" t="s">
        <v>795</v>
      </c>
      <c r="Q68" s="1"/>
      <c r="R68" s="1"/>
      <c r="S68" s="1" t="s">
        <v>815</v>
      </c>
      <c r="T68" s="1"/>
    </row>
    <row r="69" spans="1:20" x14ac:dyDescent="0.25">
      <c r="A69" s="18" t="s">
        <v>722</v>
      </c>
      <c r="B69" s="46" t="s">
        <v>722</v>
      </c>
      <c r="C69" s="49">
        <v>32.3456555494</v>
      </c>
      <c r="D69" s="49">
        <v>-110.6800650918</v>
      </c>
      <c r="E69" s="77">
        <v>3578795.0210000002</v>
      </c>
      <c r="F69" s="77">
        <v>530105.71</v>
      </c>
      <c r="G69" s="1" t="s">
        <v>41</v>
      </c>
      <c r="H69" s="1" t="s">
        <v>889</v>
      </c>
      <c r="I69" s="66">
        <v>3578598</v>
      </c>
      <c r="J69" s="66">
        <v>530167</v>
      </c>
      <c r="K69" s="28">
        <v>38096</v>
      </c>
      <c r="L69" s="31" t="s">
        <v>810</v>
      </c>
      <c r="M69" s="1" t="s">
        <v>722</v>
      </c>
      <c r="N69" s="1">
        <v>351</v>
      </c>
      <c r="O69" s="1">
        <v>21</v>
      </c>
      <c r="P69" s="1" t="s">
        <v>797</v>
      </c>
      <c r="Q69" s="1" t="s">
        <v>803</v>
      </c>
      <c r="R69" s="1"/>
      <c r="S69" s="1" t="s">
        <v>815</v>
      </c>
      <c r="T69" s="1"/>
    </row>
    <row r="70" spans="1:20" x14ac:dyDescent="0.25">
      <c r="A70" s="18" t="s">
        <v>722</v>
      </c>
      <c r="B70" s="46" t="s">
        <v>722</v>
      </c>
      <c r="C70" s="49">
        <v>32.3456555494</v>
      </c>
      <c r="D70" s="49">
        <v>-110.6800650918</v>
      </c>
      <c r="E70" s="77">
        <v>3578795.0210000002</v>
      </c>
      <c r="F70" s="77">
        <v>530105.71</v>
      </c>
      <c r="G70" s="1" t="s">
        <v>41</v>
      </c>
      <c r="H70" s="1" t="s">
        <v>889</v>
      </c>
      <c r="I70" s="66">
        <v>3578598</v>
      </c>
      <c r="J70" s="66">
        <v>530167</v>
      </c>
      <c r="K70" s="28">
        <v>38096</v>
      </c>
      <c r="L70" s="31" t="s">
        <v>810</v>
      </c>
      <c r="M70" s="1" t="s">
        <v>722</v>
      </c>
      <c r="N70" s="1">
        <v>34</v>
      </c>
      <c r="O70" s="1">
        <v>10</v>
      </c>
      <c r="P70" s="1" t="s">
        <v>795</v>
      </c>
      <c r="Q70" s="1"/>
      <c r="R70" s="1"/>
      <c r="S70" s="1" t="s">
        <v>815</v>
      </c>
      <c r="T70" s="1"/>
    </row>
    <row r="71" spans="1:20" x14ac:dyDescent="0.25">
      <c r="A71" s="18" t="s">
        <v>723</v>
      </c>
      <c r="B71" s="46" t="s">
        <v>723</v>
      </c>
      <c r="C71" s="49">
        <v>32.346367095600002</v>
      </c>
      <c r="D71" s="49">
        <v>-110.6796162646</v>
      </c>
      <c r="E71" s="77">
        <v>3578874.0219999999</v>
      </c>
      <c r="F71" s="77">
        <v>530147.70799999998</v>
      </c>
      <c r="G71" s="1" t="s">
        <v>41</v>
      </c>
      <c r="H71" s="1" t="s">
        <v>889</v>
      </c>
      <c r="I71" s="66">
        <v>3578677</v>
      </c>
      <c r="J71" s="66">
        <v>530209</v>
      </c>
      <c r="K71" s="28">
        <v>38096</v>
      </c>
      <c r="L71" s="31" t="s">
        <v>810</v>
      </c>
      <c r="M71" s="1" t="s">
        <v>723</v>
      </c>
      <c r="N71" s="1">
        <v>0</v>
      </c>
      <c r="O71" s="1">
        <v>20</v>
      </c>
      <c r="P71" s="1" t="s">
        <v>797</v>
      </c>
      <c r="Q71" s="1" t="s">
        <v>803</v>
      </c>
      <c r="R71" s="1"/>
      <c r="S71" s="1" t="s">
        <v>815</v>
      </c>
      <c r="T71" s="1"/>
    </row>
    <row r="72" spans="1:20" x14ac:dyDescent="0.25">
      <c r="A72" s="18" t="s">
        <v>723</v>
      </c>
      <c r="B72" s="46" t="s">
        <v>723</v>
      </c>
      <c r="C72" s="49">
        <v>32.346367095600002</v>
      </c>
      <c r="D72" s="49">
        <v>-110.6796162646</v>
      </c>
      <c r="E72" s="77">
        <v>3578874.0219999999</v>
      </c>
      <c r="F72" s="77">
        <v>530147.70799999998</v>
      </c>
      <c r="G72" s="1" t="s">
        <v>41</v>
      </c>
      <c r="H72" s="1" t="s">
        <v>889</v>
      </c>
      <c r="I72" s="66">
        <v>3578677</v>
      </c>
      <c r="J72" s="66">
        <v>530209</v>
      </c>
      <c r="K72" s="28">
        <v>38096</v>
      </c>
      <c r="L72" s="31" t="s">
        <v>810</v>
      </c>
      <c r="M72" s="1" t="s">
        <v>723</v>
      </c>
      <c r="N72" s="1">
        <v>37</v>
      </c>
      <c r="O72" s="1">
        <v>9</v>
      </c>
      <c r="P72" s="1" t="s">
        <v>796</v>
      </c>
      <c r="Q72" s="1"/>
      <c r="R72" s="1" t="s">
        <v>802</v>
      </c>
      <c r="S72" s="1" t="s">
        <v>815</v>
      </c>
      <c r="T72" s="1"/>
    </row>
    <row r="73" spans="1:20" x14ac:dyDescent="0.25">
      <c r="A73" s="18" t="s">
        <v>724</v>
      </c>
      <c r="B73" s="46" t="s">
        <v>724</v>
      </c>
      <c r="C73" s="49">
        <v>32.347906237300002</v>
      </c>
      <c r="D73" s="49">
        <v>-110.67823995089999</v>
      </c>
      <c r="E73" s="77">
        <v>3579045.023</v>
      </c>
      <c r="F73" s="77">
        <v>530276.70600000001</v>
      </c>
      <c r="G73" s="1" t="s">
        <v>41</v>
      </c>
      <c r="H73" s="1" t="s">
        <v>889</v>
      </c>
      <c r="I73" s="66">
        <v>3578848</v>
      </c>
      <c r="J73" s="66">
        <v>530338</v>
      </c>
      <c r="K73" s="28">
        <v>38096</v>
      </c>
      <c r="L73" s="31" t="s">
        <v>810</v>
      </c>
      <c r="M73" s="1" t="s">
        <v>724</v>
      </c>
      <c r="N73" s="1">
        <v>340</v>
      </c>
      <c r="O73" s="1">
        <v>22</v>
      </c>
      <c r="P73" s="1" t="s">
        <v>797</v>
      </c>
      <c r="Q73" s="1"/>
      <c r="R73" s="1"/>
      <c r="S73" s="1" t="s">
        <v>815</v>
      </c>
      <c r="T73" s="1"/>
    </row>
    <row r="74" spans="1:20" x14ac:dyDescent="0.25">
      <c r="A74" s="75" t="s">
        <v>724</v>
      </c>
      <c r="B74" s="54" t="s">
        <v>724</v>
      </c>
      <c r="C74" s="55">
        <v>32.347906237300002</v>
      </c>
      <c r="D74" s="55">
        <v>-110.67823995089999</v>
      </c>
      <c r="E74" s="79">
        <v>3579045.023</v>
      </c>
      <c r="F74" s="79">
        <v>530276.70600000001</v>
      </c>
      <c r="G74" s="33" t="s">
        <v>41</v>
      </c>
      <c r="H74" s="33" t="s">
        <v>889</v>
      </c>
      <c r="I74" s="73">
        <v>3578848</v>
      </c>
      <c r="J74" s="73">
        <v>530338</v>
      </c>
      <c r="K74" s="34">
        <v>38096</v>
      </c>
      <c r="L74" s="35" t="s">
        <v>810</v>
      </c>
      <c r="M74" s="33" t="s">
        <v>724</v>
      </c>
      <c r="N74" s="33">
        <v>32</v>
      </c>
      <c r="O74" s="33">
        <v>10</v>
      </c>
      <c r="P74" s="33" t="s">
        <v>795</v>
      </c>
      <c r="Q74" s="33"/>
      <c r="R74" s="33"/>
      <c r="S74" s="33" t="s">
        <v>815</v>
      </c>
      <c r="T74" s="1"/>
    </row>
    <row r="75" spans="1:20" x14ac:dyDescent="0.25">
      <c r="A75" s="18" t="s">
        <v>725</v>
      </c>
      <c r="B75" s="46" t="s">
        <v>725</v>
      </c>
      <c r="C75" s="49">
        <v>32.308717068500002</v>
      </c>
      <c r="D75" s="49">
        <v>-110.73621854060001</v>
      </c>
      <c r="E75" s="77">
        <v>3574686.0380000002</v>
      </c>
      <c r="F75" s="77">
        <v>524831.76199999999</v>
      </c>
      <c r="G75" s="1" t="s">
        <v>41</v>
      </c>
      <c r="H75" s="1" t="s">
        <v>889</v>
      </c>
      <c r="I75" s="66">
        <v>3574489</v>
      </c>
      <c r="J75" s="66">
        <v>524893</v>
      </c>
      <c r="K75" s="28">
        <v>38096</v>
      </c>
      <c r="L75" s="31" t="s">
        <v>892</v>
      </c>
      <c r="M75" s="1" t="s">
        <v>725</v>
      </c>
      <c r="N75" s="1">
        <v>242</v>
      </c>
      <c r="O75" s="1">
        <v>18</v>
      </c>
      <c r="P75" s="1" t="s">
        <v>798</v>
      </c>
      <c r="Q75" s="1"/>
      <c r="R75" s="1"/>
      <c r="S75" s="1" t="s">
        <v>815</v>
      </c>
      <c r="T75" s="1"/>
    </row>
    <row r="76" spans="1:20" x14ac:dyDescent="0.25">
      <c r="A76" s="18" t="s">
        <v>726</v>
      </c>
      <c r="B76" s="46" t="s">
        <v>726</v>
      </c>
      <c r="C76" s="49">
        <v>32.308781086300002</v>
      </c>
      <c r="D76" s="49">
        <v>-110.73663264549999</v>
      </c>
      <c r="E76" s="77">
        <v>3574693.0380000002</v>
      </c>
      <c r="F76" s="77">
        <v>524792.76199999999</v>
      </c>
      <c r="G76" s="1" t="s">
        <v>41</v>
      </c>
      <c r="H76" s="1" t="s">
        <v>889</v>
      </c>
      <c r="I76" s="66">
        <v>3574496</v>
      </c>
      <c r="J76" s="66">
        <v>524854</v>
      </c>
      <c r="K76" s="28">
        <v>38096</v>
      </c>
      <c r="L76" s="31" t="s">
        <v>892</v>
      </c>
      <c r="M76" s="1" t="s">
        <v>726</v>
      </c>
      <c r="N76" s="1">
        <v>106</v>
      </c>
      <c r="O76" s="1">
        <v>20</v>
      </c>
      <c r="P76" s="1" t="s">
        <v>797</v>
      </c>
      <c r="Q76" s="1"/>
      <c r="R76" s="1"/>
      <c r="S76" s="1" t="s">
        <v>815</v>
      </c>
      <c r="T76" s="1"/>
    </row>
    <row r="77" spans="1:20" x14ac:dyDescent="0.25">
      <c r="A77" s="18" t="s">
        <v>726</v>
      </c>
      <c r="B77" s="46" t="s">
        <v>726</v>
      </c>
      <c r="C77" s="49">
        <v>32.308781086300002</v>
      </c>
      <c r="D77" s="49">
        <v>-110.73663264549999</v>
      </c>
      <c r="E77" s="77">
        <v>3574693.0380000002</v>
      </c>
      <c r="F77" s="77">
        <v>524792.76199999999</v>
      </c>
      <c r="G77" s="1" t="s">
        <v>41</v>
      </c>
      <c r="H77" s="1" t="s">
        <v>889</v>
      </c>
      <c r="I77" s="66">
        <v>3574496</v>
      </c>
      <c r="J77" s="66">
        <v>524854</v>
      </c>
      <c r="K77" s="28">
        <v>38096</v>
      </c>
      <c r="L77" s="31" t="s">
        <v>892</v>
      </c>
      <c r="M77" s="1" t="s">
        <v>726</v>
      </c>
      <c r="N77" s="1">
        <v>249</v>
      </c>
      <c r="O77" s="1">
        <v>11</v>
      </c>
      <c r="P77" s="1" t="s">
        <v>795</v>
      </c>
      <c r="Q77" s="1"/>
      <c r="R77" s="1"/>
      <c r="S77" s="1" t="s">
        <v>815</v>
      </c>
      <c r="T77" s="1"/>
    </row>
    <row r="78" spans="1:20" x14ac:dyDescent="0.25">
      <c r="A78" s="18" t="s">
        <v>727</v>
      </c>
      <c r="B78" s="46" t="s">
        <v>727</v>
      </c>
      <c r="C78" s="49">
        <v>32.3087918624</v>
      </c>
      <c r="D78" s="49">
        <v>-110.7374718148</v>
      </c>
      <c r="E78" s="77">
        <v>3574694.0389999999</v>
      </c>
      <c r="F78" s="77">
        <v>524713.76100000006</v>
      </c>
      <c r="G78" s="1" t="s">
        <v>41</v>
      </c>
      <c r="H78" s="1" t="s">
        <v>889</v>
      </c>
      <c r="I78" s="66">
        <v>3574497</v>
      </c>
      <c r="J78" s="66">
        <v>524775</v>
      </c>
      <c r="K78" s="28">
        <v>38096</v>
      </c>
      <c r="L78" s="31" t="s">
        <v>892</v>
      </c>
      <c r="M78" s="1" t="s">
        <v>727</v>
      </c>
      <c r="N78" s="1">
        <v>102</v>
      </c>
      <c r="O78" s="1">
        <v>20</v>
      </c>
      <c r="P78" s="1" t="s">
        <v>797</v>
      </c>
      <c r="Q78" s="1"/>
      <c r="R78" s="1"/>
      <c r="S78" s="1" t="s">
        <v>815</v>
      </c>
      <c r="T78" s="1"/>
    </row>
    <row r="79" spans="1:20" x14ac:dyDescent="0.25">
      <c r="A79" s="18" t="s">
        <v>727</v>
      </c>
      <c r="B79" s="46" t="s">
        <v>727</v>
      </c>
      <c r="C79" s="49">
        <v>32.3087918624</v>
      </c>
      <c r="D79" s="49">
        <v>-110.7374718148</v>
      </c>
      <c r="E79" s="77">
        <v>3574694.0389999999</v>
      </c>
      <c r="F79" s="77">
        <v>524713.76100000006</v>
      </c>
      <c r="G79" s="1" t="s">
        <v>41</v>
      </c>
      <c r="H79" s="1" t="s">
        <v>889</v>
      </c>
      <c r="I79" s="66">
        <v>3574497</v>
      </c>
      <c r="J79" s="66">
        <v>524775</v>
      </c>
      <c r="K79" s="28">
        <v>38096</v>
      </c>
      <c r="L79" s="31" t="s">
        <v>892</v>
      </c>
      <c r="M79" s="1" t="s">
        <v>727</v>
      </c>
      <c r="N79" s="1">
        <v>246</v>
      </c>
      <c r="O79" s="1">
        <v>10</v>
      </c>
      <c r="P79" s="1" t="s">
        <v>796</v>
      </c>
      <c r="Q79" s="1"/>
      <c r="R79" s="1" t="s">
        <v>804</v>
      </c>
      <c r="S79" s="1" t="s">
        <v>815</v>
      </c>
      <c r="T79" s="1"/>
    </row>
    <row r="80" spans="1:20" x14ac:dyDescent="0.25">
      <c r="A80" s="18" t="s">
        <v>728</v>
      </c>
      <c r="B80" s="46" t="s">
        <v>728</v>
      </c>
      <c r="C80" s="49">
        <v>32.308840350700002</v>
      </c>
      <c r="D80" s="49">
        <v>-110.73478411009999</v>
      </c>
      <c r="E80" s="77">
        <v>3574700.0359999998</v>
      </c>
      <c r="F80" s="77">
        <v>524966.76199999999</v>
      </c>
      <c r="G80" s="1" t="s">
        <v>41</v>
      </c>
      <c r="H80" s="1" t="s">
        <v>889</v>
      </c>
      <c r="I80" s="66">
        <v>3574503</v>
      </c>
      <c r="J80" s="66">
        <v>525028</v>
      </c>
      <c r="K80" s="28">
        <v>38096</v>
      </c>
      <c r="L80" s="31" t="s">
        <v>892</v>
      </c>
      <c r="M80" s="1" t="s">
        <v>728</v>
      </c>
      <c r="N80" s="1">
        <v>128</v>
      </c>
      <c r="O80" s="1">
        <v>22</v>
      </c>
      <c r="P80" s="1" t="s">
        <v>797</v>
      </c>
      <c r="Q80" s="1"/>
      <c r="R80" s="1"/>
      <c r="S80" s="1" t="s">
        <v>815</v>
      </c>
      <c r="T80" s="1"/>
    </row>
    <row r="81" spans="1:20" x14ac:dyDescent="0.25">
      <c r="A81" s="18" t="s">
        <v>728</v>
      </c>
      <c r="B81" s="46" t="s">
        <v>728</v>
      </c>
      <c r="C81" s="49">
        <v>32.308840350700002</v>
      </c>
      <c r="D81" s="49">
        <v>-110.73478411009999</v>
      </c>
      <c r="E81" s="77">
        <v>3574700.0359999998</v>
      </c>
      <c r="F81" s="77">
        <v>524966.76199999999</v>
      </c>
      <c r="G81" s="1" t="s">
        <v>41</v>
      </c>
      <c r="H81" s="1" t="s">
        <v>889</v>
      </c>
      <c r="I81" s="66">
        <v>3574503</v>
      </c>
      <c r="J81" s="66">
        <v>525028</v>
      </c>
      <c r="K81" s="28">
        <v>38096</v>
      </c>
      <c r="L81" s="31" t="s">
        <v>892</v>
      </c>
      <c r="M81" s="1" t="s">
        <v>728</v>
      </c>
      <c r="N81" s="1">
        <v>251</v>
      </c>
      <c r="O81" s="1">
        <v>19</v>
      </c>
      <c r="P81" s="1" t="s">
        <v>795</v>
      </c>
      <c r="Q81" s="1"/>
      <c r="R81" s="1"/>
      <c r="S81" s="1" t="s">
        <v>815</v>
      </c>
      <c r="T81" s="1"/>
    </row>
    <row r="82" spans="1:20" x14ac:dyDescent="0.25">
      <c r="A82" s="18" t="s">
        <v>729</v>
      </c>
      <c r="B82" s="46" t="s">
        <v>729</v>
      </c>
      <c r="C82" s="49">
        <v>32.309346295499999</v>
      </c>
      <c r="D82" s="49">
        <v>-110.73945670489999</v>
      </c>
      <c r="E82" s="77">
        <v>3574755.0410000002</v>
      </c>
      <c r="F82" s="77">
        <v>524526.75800000003</v>
      </c>
      <c r="G82" s="1" t="s">
        <v>41</v>
      </c>
      <c r="H82" s="1" t="s">
        <v>889</v>
      </c>
      <c r="I82" s="66">
        <v>3574558</v>
      </c>
      <c r="J82" s="66">
        <v>524588</v>
      </c>
      <c r="K82" s="28">
        <v>38096</v>
      </c>
      <c r="L82" s="31" t="s">
        <v>892</v>
      </c>
      <c r="M82" s="1" t="s">
        <v>729</v>
      </c>
      <c r="N82" s="1">
        <v>245</v>
      </c>
      <c r="O82" s="1">
        <v>8</v>
      </c>
      <c r="P82" s="1" t="s">
        <v>798</v>
      </c>
      <c r="Q82" s="1"/>
      <c r="R82" s="1"/>
      <c r="S82" s="1" t="s">
        <v>815</v>
      </c>
      <c r="T82" s="1"/>
    </row>
    <row r="83" spans="1:20" x14ac:dyDescent="0.25">
      <c r="A83" s="18" t="s">
        <v>730</v>
      </c>
      <c r="B83" s="46" t="s">
        <v>730</v>
      </c>
      <c r="C83" s="49">
        <v>32.308571471699999</v>
      </c>
      <c r="D83" s="49">
        <v>-110.73994754660001</v>
      </c>
      <c r="E83" s="77">
        <v>3574669.0410000002</v>
      </c>
      <c r="F83" s="77">
        <v>524480.76</v>
      </c>
      <c r="G83" s="1" t="s">
        <v>41</v>
      </c>
      <c r="H83" s="1" t="s">
        <v>889</v>
      </c>
      <c r="I83" s="66">
        <v>3574472</v>
      </c>
      <c r="J83" s="66">
        <v>524542</v>
      </c>
      <c r="K83" s="28">
        <v>38096</v>
      </c>
      <c r="L83" s="31" t="s">
        <v>892</v>
      </c>
      <c r="M83" s="1" t="s">
        <v>730</v>
      </c>
      <c r="N83" s="1">
        <v>76</v>
      </c>
      <c r="O83" s="1">
        <v>30</v>
      </c>
      <c r="P83" s="1" t="s">
        <v>797</v>
      </c>
      <c r="Q83" s="1"/>
      <c r="R83" s="1"/>
      <c r="S83" s="1" t="s">
        <v>815</v>
      </c>
      <c r="T83" s="1"/>
    </row>
    <row r="84" spans="1:20" x14ac:dyDescent="0.25">
      <c r="A84" s="18" t="s">
        <v>730</v>
      </c>
      <c r="B84" s="46" t="s">
        <v>730</v>
      </c>
      <c r="C84" s="49">
        <v>32.308571471699999</v>
      </c>
      <c r="D84" s="49">
        <v>-110.73994754660001</v>
      </c>
      <c r="E84" s="77">
        <v>3574669.0410000002</v>
      </c>
      <c r="F84" s="77">
        <v>524480.76</v>
      </c>
      <c r="G84" s="1" t="s">
        <v>41</v>
      </c>
      <c r="H84" s="1" t="s">
        <v>889</v>
      </c>
      <c r="I84" s="66">
        <v>3574472</v>
      </c>
      <c r="J84" s="66">
        <v>524542</v>
      </c>
      <c r="K84" s="28">
        <v>38096</v>
      </c>
      <c r="L84" s="31" t="s">
        <v>892</v>
      </c>
      <c r="M84" s="1" t="s">
        <v>730</v>
      </c>
      <c r="N84" s="1">
        <v>243</v>
      </c>
      <c r="O84" s="1">
        <v>9</v>
      </c>
      <c r="P84" s="1" t="s">
        <v>796</v>
      </c>
      <c r="Q84" s="1"/>
      <c r="R84" s="1" t="s">
        <v>804</v>
      </c>
      <c r="S84" s="1" t="s">
        <v>815</v>
      </c>
      <c r="T84" s="1"/>
    </row>
    <row r="85" spans="1:20" x14ac:dyDescent="0.25">
      <c r="A85" s="18" t="s">
        <v>731</v>
      </c>
      <c r="B85" s="46" t="s">
        <v>731</v>
      </c>
      <c r="C85" s="49">
        <v>32.3119863915</v>
      </c>
      <c r="D85" s="49">
        <v>-110.7422962328</v>
      </c>
      <c r="E85" s="77">
        <v>3575047.0449999999</v>
      </c>
      <c r="F85" s="77">
        <v>524258.74900000001</v>
      </c>
      <c r="G85" s="1" t="s">
        <v>41</v>
      </c>
      <c r="H85" s="1" t="s">
        <v>889</v>
      </c>
      <c r="I85" s="66">
        <v>3574850</v>
      </c>
      <c r="J85" s="66">
        <v>524320</v>
      </c>
      <c r="K85" s="28">
        <v>38096</v>
      </c>
      <c r="L85" s="31" t="s">
        <v>892</v>
      </c>
      <c r="M85" s="1" t="s">
        <v>731</v>
      </c>
      <c r="N85" s="1">
        <v>243</v>
      </c>
      <c r="O85" s="1">
        <v>10</v>
      </c>
      <c r="P85" s="1" t="s">
        <v>798</v>
      </c>
      <c r="Q85" s="1"/>
      <c r="R85" s="1"/>
      <c r="S85" s="1" t="s">
        <v>815</v>
      </c>
      <c r="T85" s="1"/>
    </row>
    <row r="86" spans="1:20" x14ac:dyDescent="0.25">
      <c r="A86" s="18" t="s">
        <v>732</v>
      </c>
      <c r="B86" s="46" t="s">
        <v>732</v>
      </c>
      <c r="C86" s="49">
        <v>32.311812411399998</v>
      </c>
      <c r="D86" s="49">
        <v>-110.74104319</v>
      </c>
      <c r="E86" s="77">
        <v>3575028.0440000002</v>
      </c>
      <c r="F86" s="77">
        <v>524376.75100000005</v>
      </c>
      <c r="G86" s="1" t="s">
        <v>41</v>
      </c>
      <c r="H86" s="1" t="s">
        <v>889</v>
      </c>
      <c r="I86" s="66">
        <v>3574831</v>
      </c>
      <c r="J86" s="66">
        <v>524438</v>
      </c>
      <c r="K86" s="28">
        <v>38096</v>
      </c>
      <c r="L86" s="31" t="s">
        <v>892</v>
      </c>
      <c r="M86" s="1" t="s">
        <v>732</v>
      </c>
      <c r="N86" s="1">
        <v>246</v>
      </c>
      <c r="O86" s="1">
        <v>10</v>
      </c>
      <c r="P86" s="1" t="s">
        <v>798</v>
      </c>
      <c r="Q86" s="1"/>
      <c r="R86" s="1"/>
      <c r="S86" s="1" t="s">
        <v>815</v>
      </c>
      <c r="T86" s="1"/>
    </row>
    <row r="87" spans="1:20" x14ac:dyDescent="0.25">
      <c r="A87" s="18" t="s">
        <v>733</v>
      </c>
      <c r="B87" s="46" t="s">
        <v>733</v>
      </c>
      <c r="C87" s="49">
        <v>32.3117763917</v>
      </c>
      <c r="D87" s="49">
        <v>-110.74107516079999</v>
      </c>
      <c r="E87" s="77">
        <v>3575024.0440000002</v>
      </c>
      <c r="F87" s="77">
        <v>524373.75100000005</v>
      </c>
      <c r="G87" s="1" t="s">
        <v>41</v>
      </c>
      <c r="H87" s="1" t="s">
        <v>889</v>
      </c>
      <c r="I87" s="66">
        <v>3574827</v>
      </c>
      <c r="J87" s="66">
        <v>524435</v>
      </c>
      <c r="K87" s="28">
        <v>38096</v>
      </c>
      <c r="L87" s="31" t="s">
        <v>892</v>
      </c>
      <c r="M87" s="1" t="s">
        <v>733</v>
      </c>
      <c r="N87" s="1">
        <v>247</v>
      </c>
      <c r="O87" s="1">
        <v>9</v>
      </c>
      <c r="P87" s="1" t="s">
        <v>798</v>
      </c>
      <c r="Q87" s="1"/>
      <c r="R87" s="1"/>
      <c r="S87" s="1" t="s">
        <v>815</v>
      </c>
      <c r="T87" s="1"/>
    </row>
    <row r="88" spans="1:20" x14ac:dyDescent="0.25">
      <c r="A88" s="18" t="s">
        <v>734</v>
      </c>
      <c r="B88" s="46" t="s">
        <v>734</v>
      </c>
      <c r="C88" s="49">
        <v>32.310676357299997</v>
      </c>
      <c r="D88" s="49">
        <v>-110.74135445509999</v>
      </c>
      <c r="E88" s="77">
        <v>3574902.0430000001</v>
      </c>
      <c r="F88" s="77">
        <v>524347.75399999996</v>
      </c>
      <c r="G88" s="1" t="s">
        <v>41</v>
      </c>
      <c r="H88" s="1" t="s">
        <v>889</v>
      </c>
      <c r="I88" s="66">
        <v>3574705</v>
      </c>
      <c r="J88" s="66">
        <v>524409</v>
      </c>
      <c r="K88" s="28">
        <v>38096</v>
      </c>
      <c r="L88" s="31" t="s">
        <v>892</v>
      </c>
      <c r="M88" s="1" t="s">
        <v>734</v>
      </c>
      <c r="N88" s="1">
        <v>258</v>
      </c>
      <c r="O88" s="1">
        <v>10</v>
      </c>
      <c r="P88" s="1" t="s">
        <v>798</v>
      </c>
      <c r="Q88" s="1"/>
      <c r="R88" s="1"/>
      <c r="S88" s="1" t="s">
        <v>815</v>
      </c>
      <c r="T88" s="1"/>
    </row>
    <row r="89" spans="1:20" x14ac:dyDescent="0.25">
      <c r="A89" s="18" t="s">
        <v>735</v>
      </c>
      <c r="B89" s="46" t="s">
        <v>735</v>
      </c>
      <c r="C89" s="49">
        <v>32.308846312900002</v>
      </c>
      <c r="D89" s="49">
        <v>-110.7419863451</v>
      </c>
      <c r="E89" s="77">
        <v>3574699.0430000001</v>
      </c>
      <c r="F89" s="77">
        <v>524288.75800000003</v>
      </c>
      <c r="G89" s="1" t="s">
        <v>41</v>
      </c>
      <c r="H89" s="1" t="s">
        <v>889</v>
      </c>
      <c r="I89" s="66">
        <v>3574502</v>
      </c>
      <c r="J89" s="66">
        <v>524350</v>
      </c>
      <c r="K89" s="28">
        <v>38096</v>
      </c>
      <c r="L89" s="31" t="s">
        <v>892</v>
      </c>
      <c r="M89" s="1" t="s">
        <v>735</v>
      </c>
      <c r="N89" s="1">
        <v>123</v>
      </c>
      <c r="O89" s="1">
        <v>18</v>
      </c>
      <c r="P89" s="1" t="s">
        <v>797</v>
      </c>
      <c r="Q89" s="1"/>
      <c r="R89" s="1"/>
      <c r="S89" s="1" t="s">
        <v>815</v>
      </c>
      <c r="T89" s="1"/>
    </row>
    <row r="90" spans="1:20" x14ac:dyDescent="0.25">
      <c r="A90" s="18" t="s">
        <v>735</v>
      </c>
      <c r="B90" s="46" t="s">
        <v>735</v>
      </c>
      <c r="C90" s="49">
        <v>32.308846312900002</v>
      </c>
      <c r="D90" s="49">
        <v>-110.7419863451</v>
      </c>
      <c r="E90" s="77">
        <v>3574699.0430000001</v>
      </c>
      <c r="F90" s="77">
        <v>524288.75800000003</v>
      </c>
      <c r="G90" s="1" t="s">
        <v>41</v>
      </c>
      <c r="H90" s="1" t="s">
        <v>889</v>
      </c>
      <c r="I90" s="66">
        <v>3574502</v>
      </c>
      <c r="J90" s="66">
        <v>524350</v>
      </c>
      <c r="K90" s="28">
        <v>38096</v>
      </c>
      <c r="L90" s="31" t="s">
        <v>892</v>
      </c>
      <c r="M90" s="1" t="s">
        <v>735</v>
      </c>
      <c r="N90" s="1">
        <v>244</v>
      </c>
      <c r="O90" s="1">
        <v>15</v>
      </c>
      <c r="P90" s="1" t="s">
        <v>795</v>
      </c>
      <c r="Q90" s="1"/>
      <c r="R90" s="1"/>
      <c r="S90" s="1" t="s">
        <v>815</v>
      </c>
      <c r="T90" s="1"/>
    </row>
    <row r="91" spans="1:20" x14ac:dyDescent="0.25">
      <c r="A91" s="18" t="s">
        <v>736</v>
      </c>
      <c r="B91" s="46" t="s">
        <v>736</v>
      </c>
      <c r="C91" s="49">
        <v>32.308403263700001</v>
      </c>
      <c r="D91" s="49">
        <v>-110.74149894200001</v>
      </c>
      <c r="E91" s="77">
        <v>3574650.0419999999</v>
      </c>
      <c r="F91" s="77">
        <v>524334.76</v>
      </c>
      <c r="G91" s="1" t="s">
        <v>41</v>
      </c>
      <c r="H91" s="1" t="s">
        <v>889</v>
      </c>
      <c r="I91" s="66">
        <v>3574453</v>
      </c>
      <c r="J91" s="66">
        <v>524396</v>
      </c>
      <c r="K91" s="28">
        <v>38096</v>
      </c>
      <c r="L91" s="31" t="s">
        <v>892</v>
      </c>
      <c r="M91" s="1" t="s">
        <v>736</v>
      </c>
      <c r="N91" s="1">
        <v>107</v>
      </c>
      <c r="O91" s="1">
        <v>23</v>
      </c>
      <c r="P91" s="1" t="s">
        <v>797</v>
      </c>
      <c r="Q91" s="1"/>
      <c r="R91" s="1"/>
      <c r="S91" s="1" t="s">
        <v>815</v>
      </c>
      <c r="T91" s="1"/>
    </row>
    <row r="92" spans="1:20" x14ac:dyDescent="0.25">
      <c r="A92" s="18" t="s">
        <v>736</v>
      </c>
      <c r="B92" s="46" t="s">
        <v>736</v>
      </c>
      <c r="C92" s="49">
        <v>32.308403263700001</v>
      </c>
      <c r="D92" s="49">
        <v>-110.74149894200001</v>
      </c>
      <c r="E92" s="77">
        <v>3574650.0419999999</v>
      </c>
      <c r="F92" s="77">
        <v>524334.76</v>
      </c>
      <c r="G92" s="1" t="s">
        <v>41</v>
      </c>
      <c r="H92" s="1" t="s">
        <v>889</v>
      </c>
      <c r="I92" s="66">
        <v>3574453</v>
      </c>
      <c r="J92" s="66">
        <v>524396</v>
      </c>
      <c r="K92" s="28">
        <v>38096</v>
      </c>
      <c r="L92" s="31" t="s">
        <v>892</v>
      </c>
      <c r="M92" s="1" t="s">
        <v>736</v>
      </c>
      <c r="N92" s="1">
        <v>245</v>
      </c>
      <c r="O92" s="1">
        <v>12</v>
      </c>
      <c r="P92" s="1" t="s">
        <v>795</v>
      </c>
      <c r="Q92" s="1"/>
      <c r="R92" s="1"/>
      <c r="S92" s="1" t="s">
        <v>815</v>
      </c>
      <c r="T92" s="1"/>
    </row>
    <row r="93" spans="1:20" x14ac:dyDescent="0.25">
      <c r="A93" s="18" t="s">
        <v>737</v>
      </c>
      <c r="B93" s="46" t="s">
        <v>737</v>
      </c>
      <c r="C93" s="49">
        <v>32.3082585509</v>
      </c>
      <c r="D93" s="49">
        <v>-110.7413187624</v>
      </c>
      <c r="E93" s="77">
        <v>3574634.0419999999</v>
      </c>
      <c r="F93" s="77">
        <v>524351.76</v>
      </c>
      <c r="G93" s="1" t="s">
        <v>41</v>
      </c>
      <c r="H93" s="1" t="s">
        <v>889</v>
      </c>
      <c r="I93" s="66">
        <v>3574437</v>
      </c>
      <c r="J93" s="66">
        <v>524413</v>
      </c>
      <c r="K93" s="28">
        <v>38096</v>
      </c>
      <c r="L93" s="31" t="s">
        <v>892</v>
      </c>
      <c r="M93" s="1" t="s">
        <v>737</v>
      </c>
      <c r="N93" s="1">
        <v>96</v>
      </c>
      <c r="O93" s="1">
        <v>26</v>
      </c>
      <c r="P93" s="1" t="s">
        <v>797</v>
      </c>
      <c r="Q93" s="1"/>
      <c r="R93" s="1"/>
      <c r="S93" s="1" t="s">
        <v>815</v>
      </c>
      <c r="T93" s="1"/>
    </row>
    <row r="94" spans="1:20" x14ac:dyDescent="0.25">
      <c r="A94" s="18" t="s">
        <v>737</v>
      </c>
      <c r="B94" s="46" t="s">
        <v>737</v>
      </c>
      <c r="C94" s="49">
        <v>32.3082585509</v>
      </c>
      <c r="D94" s="49">
        <v>-110.7413187624</v>
      </c>
      <c r="E94" s="77">
        <v>3574634.0419999999</v>
      </c>
      <c r="F94" s="77">
        <v>524351.76</v>
      </c>
      <c r="G94" s="1" t="s">
        <v>41</v>
      </c>
      <c r="H94" s="1" t="s">
        <v>889</v>
      </c>
      <c r="I94" s="66">
        <v>3574437</v>
      </c>
      <c r="J94" s="66">
        <v>524413</v>
      </c>
      <c r="K94" s="28">
        <v>38096</v>
      </c>
      <c r="L94" s="31" t="s">
        <v>892</v>
      </c>
      <c r="M94" s="1" t="s">
        <v>737</v>
      </c>
      <c r="N94" s="1">
        <v>248</v>
      </c>
      <c r="O94" s="1">
        <v>15</v>
      </c>
      <c r="P94" s="1" t="s">
        <v>795</v>
      </c>
      <c r="Q94" s="1"/>
      <c r="R94" s="1"/>
      <c r="S94" s="1" t="s">
        <v>815</v>
      </c>
      <c r="T94" s="1"/>
    </row>
    <row r="95" spans="1:20" x14ac:dyDescent="0.25">
      <c r="A95" s="18" t="s">
        <v>738</v>
      </c>
      <c r="B95" s="46" t="s">
        <v>738</v>
      </c>
      <c r="C95" s="49">
        <v>32.3055495097</v>
      </c>
      <c r="D95" s="49">
        <v>-110.7444493668</v>
      </c>
      <c r="E95" s="77">
        <v>3574333.0419999999</v>
      </c>
      <c r="F95" s="77">
        <v>524057.766</v>
      </c>
      <c r="G95" s="1" t="s">
        <v>41</v>
      </c>
      <c r="H95" s="1" t="s">
        <v>889</v>
      </c>
      <c r="I95" s="66">
        <v>3574136</v>
      </c>
      <c r="J95" s="66">
        <v>524119</v>
      </c>
      <c r="K95" s="28">
        <v>38096</v>
      </c>
      <c r="L95" s="31" t="s">
        <v>892</v>
      </c>
      <c r="M95" s="1" t="s">
        <v>738</v>
      </c>
      <c r="N95" s="1">
        <v>114</v>
      </c>
      <c r="O95" s="1">
        <v>22</v>
      </c>
      <c r="P95" s="1" t="s">
        <v>797</v>
      </c>
      <c r="Q95" s="1"/>
      <c r="R95" s="1"/>
      <c r="S95" s="1" t="s">
        <v>815</v>
      </c>
      <c r="T95" s="1"/>
    </row>
    <row r="96" spans="1:20" x14ac:dyDescent="0.25">
      <c r="A96" s="18" t="s">
        <v>738</v>
      </c>
      <c r="B96" s="46" t="s">
        <v>738</v>
      </c>
      <c r="C96" s="49">
        <v>32.3055495097</v>
      </c>
      <c r="D96" s="49">
        <v>-110.7444493668</v>
      </c>
      <c r="E96" s="77">
        <v>3574333.0419999999</v>
      </c>
      <c r="F96" s="77">
        <v>524057.766</v>
      </c>
      <c r="G96" s="1" t="s">
        <v>41</v>
      </c>
      <c r="H96" s="1" t="s">
        <v>889</v>
      </c>
      <c r="I96" s="66">
        <v>3574136</v>
      </c>
      <c r="J96" s="66">
        <v>524119</v>
      </c>
      <c r="K96" s="28">
        <v>38096</v>
      </c>
      <c r="L96" s="31" t="s">
        <v>892</v>
      </c>
      <c r="M96" s="1" t="s">
        <v>738</v>
      </c>
      <c r="N96" s="1">
        <v>250</v>
      </c>
      <c r="O96" s="1">
        <v>18</v>
      </c>
      <c r="P96" s="1" t="s">
        <v>796</v>
      </c>
      <c r="Q96" s="1"/>
      <c r="R96" s="1" t="s">
        <v>804</v>
      </c>
      <c r="S96" s="1" t="s">
        <v>815</v>
      </c>
      <c r="T96" s="1"/>
    </row>
    <row r="97" spans="1:20" x14ac:dyDescent="0.25">
      <c r="A97" s="18" t="s">
        <v>739</v>
      </c>
      <c r="B97" s="46" t="s">
        <v>739</v>
      </c>
      <c r="C97" s="49">
        <v>32.306063424599998</v>
      </c>
      <c r="D97" s="49">
        <v>-110.7442992249</v>
      </c>
      <c r="E97" s="77">
        <v>3574390.0419999999</v>
      </c>
      <c r="F97" s="77">
        <v>524071.76500000001</v>
      </c>
      <c r="G97" s="1" t="s">
        <v>41</v>
      </c>
      <c r="H97" s="1" t="s">
        <v>889</v>
      </c>
      <c r="I97" s="66">
        <v>3574193</v>
      </c>
      <c r="J97" s="66">
        <v>524133</v>
      </c>
      <c r="K97" s="28">
        <v>38096</v>
      </c>
      <c r="L97" s="31" t="s">
        <v>892</v>
      </c>
      <c r="M97" s="1" t="s">
        <v>739</v>
      </c>
      <c r="N97" s="1">
        <v>246</v>
      </c>
      <c r="O97" s="1">
        <v>17</v>
      </c>
      <c r="P97" s="1" t="s">
        <v>798</v>
      </c>
      <c r="Q97" s="1"/>
      <c r="R97" s="1"/>
      <c r="S97" s="1" t="s">
        <v>815</v>
      </c>
      <c r="T97" s="1"/>
    </row>
    <row r="98" spans="1:20" x14ac:dyDescent="0.25">
      <c r="A98" s="18" t="s">
        <v>740</v>
      </c>
      <c r="B98" s="46" t="s">
        <v>740</v>
      </c>
      <c r="C98" s="49">
        <v>32.306189637099997</v>
      </c>
      <c r="D98" s="49">
        <v>-110.7442563842</v>
      </c>
      <c r="E98" s="77">
        <v>3574404.0419999999</v>
      </c>
      <c r="F98" s="77">
        <v>524075.76500000001</v>
      </c>
      <c r="G98" s="1" t="s">
        <v>41</v>
      </c>
      <c r="H98" s="1" t="s">
        <v>889</v>
      </c>
      <c r="I98" s="66">
        <v>3574207</v>
      </c>
      <c r="J98" s="66">
        <v>524137</v>
      </c>
      <c r="K98" s="28">
        <v>38096</v>
      </c>
      <c r="L98" s="31" t="s">
        <v>892</v>
      </c>
      <c r="M98" s="1" t="s">
        <v>740</v>
      </c>
      <c r="N98" s="1">
        <v>97</v>
      </c>
      <c r="O98" s="1">
        <v>26</v>
      </c>
      <c r="P98" s="1" t="s">
        <v>797</v>
      </c>
      <c r="Q98" s="1"/>
      <c r="R98" s="1"/>
      <c r="S98" s="1" t="s">
        <v>815</v>
      </c>
      <c r="T98" s="1"/>
    </row>
    <row r="99" spans="1:20" x14ac:dyDescent="0.25">
      <c r="A99" s="18" t="s">
        <v>740</v>
      </c>
      <c r="B99" s="46" t="s">
        <v>740</v>
      </c>
      <c r="C99" s="49">
        <v>32.306189637099997</v>
      </c>
      <c r="D99" s="49">
        <v>-110.7442563842</v>
      </c>
      <c r="E99" s="77">
        <v>3574404.0419999999</v>
      </c>
      <c r="F99" s="77">
        <v>524075.76500000001</v>
      </c>
      <c r="G99" s="1" t="s">
        <v>41</v>
      </c>
      <c r="H99" s="1" t="s">
        <v>889</v>
      </c>
      <c r="I99" s="66">
        <v>3574207</v>
      </c>
      <c r="J99" s="66">
        <v>524137</v>
      </c>
      <c r="K99" s="28">
        <v>38096</v>
      </c>
      <c r="L99" s="31" t="s">
        <v>892</v>
      </c>
      <c r="M99" s="1" t="s">
        <v>740</v>
      </c>
      <c r="N99" s="1">
        <v>247</v>
      </c>
      <c r="O99" s="1">
        <v>12</v>
      </c>
      <c r="P99" s="1" t="s">
        <v>795</v>
      </c>
      <c r="Q99" s="1"/>
      <c r="R99" s="1"/>
      <c r="S99" s="1" t="s">
        <v>815</v>
      </c>
      <c r="T99" s="1"/>
    </row>
    <row r="100" spans="1:20" x14ac:dyDescent="0.25">
      <c r="A100" s="18" t="s">
        <v>741</v>
      </c>
      <c r="B100" s="46" t="s">
        <v>741</v>
      </c>
      <c r="C100" s="49">
        <v>32.307569795500001</v>
      </c>
      <c r="D100" s="49">
        <v>-110.7441994343</v>
      </c>
      <c r="E100" s="77">
        <v>3574557.0430000001</v>
      </c>
      <c r="F100" s="77">
        <v>524080.761</v>
      </c>
      <c r="G100" s="1" t="s">
        <v>41</v>
      </c>
      <c r="H100" s="1" t="s">
        <v>889</v>
      </c>
      <c r="I100" s="66">
        <v>3574360</v>
      </c>
      <c r="J100" s="66">
        <v>524142</v>
      </c>
      <c r="K100" s="28">
        <v>38096</v>
      </c>
      <c r="L100" s="31" t="s">
        <v>892</v>
      </c>
      <c r="M100" s="1" t="s">
        <v>741</v>
      </c>
      <c r="N100" s="1">
        <v>90</v>
      </c>
      <c r="O100" s="1">
        <v>22</v>
      </c>
      <c r="P100" s="1" t="s">
        <v>797</v>
      </c>
      <c r="Q100" s="1"/>
      <c r="R100" s="1"/>
      <c r="S100" s="1" t="s">
        <v>815</v>
      </c>
      <c r="T100" s="1"/>
    </row>
    <row r="101" spans="1:20" x14ac:dyDescent="0.25">
      <c r="A101" s="75" t="s">
        <v>741</v>
      </c>
      <c r="B101" s="54" t="s">
        <v>741</v>
      </c>
      <c r="C101" s="55">
        <v>32.307569795500001</v>
      </c>
      <c r="D101" s="55">
        <v>-110.7441994343</v>
      </c>
      <c r="E101" s="79">
        <v>3574557.0430000001</v>
      </c>
      <c r="F101" s="79">
        <v>524080.761</v>
      </c>
      <c r="G101" s="33" t="s">
        <v>41</v>
      </c>
      <c r="H101" s="33" t="s">
        <v>889</v>
      </c>
      <c r="I101" s="73">
        <v>3574360</v>
      </c>
      <c r="J101" s="73">
        <v>524142</v>
      </c>
      <c r="K101" s="34">
        <v>38096</v>
      </c>
      <c r="L101" s="31" t="s">
        <v>892</v>
      </c>
      <c r="M101" s="33" t="s">
        <v>741</v>
      </c>
      <c r="N101" s="33">
        <v>245</v>
      </c>
      <c r="O101" s="33">
        <v>11</v>
      </c>
      <c r="P101" s="33" t="s">
        <v>795</v>
      </c>
      <c r="Q101" s="33"/>
      <c r="R101" s="33"/>
      <c r="S101" s="33" t="s">
        <v>815</v>
      </c>
      <c r="T101" s="1"/>
    </row>
    <row r="102" spans="1:20" x14ac:dyDescent="0.25">
      <c r="A102" s="1" t="s">
        <v>742</v>
      </c>
      <c r="B102" s="46" t="s">
        <v>742</v>
      </c>
      <c r="C102" s="49">
        <v>32.309467413100002</v>
      </c>
      <c r="D102" s="49">
        <v>-110.7202607855</v>
      </c>
      <c r="E102" s="77">
        <v>3574773.02</v>
      </c>
      <c r="F102" s="77">
        <v>526333.77500000002</v>
      </c>
      <c r="G102" s="1" t="s">
        <v>41</v>
      </c>
      <c r="H102" s="1" t="s">
        <v>889</v>
      </c>
      <c r="I102" s="66">
        <v>3574576</v>
      </c>
      <c r="J102" s="66">
        <v>526395</v>
      </c>
      <c r="K102" s="28">
        <v>38100</v>
      </c>
      <c r="L102" s="82" t="s">
        <v>658</v>
      </c>
      <c r="M102" s="1" t="s">
        <v>742</v>
      </c>
      <c r="N102" s="1">
        <v>93</v>
      </c>
      <c r="O102" s="1">
        <v>10</v>
      </c>
      <c r="P102" s="1" t="s">
        <v>797</v>
      </c>
      <c r="Q102" s="1"/>
      <c r="R102" s="1"/>
      <c r="S102" s="1" t="s">
        <v>815</v>
      </c>
      <c r="T102" s="1"/>
    </row>
    <row r="103" spans="1:20" x14ac:dyDescent="0.25">
      <c r="A103" s="1" t="s">
        <v>742</v>
      </c>
      <c r="B103" s="46" t="s">
        <v>742</v>
      </c>
      <c r="C103" s="49">
        <v>32.309467413100002</v>
      </c>
      <c r="D103" s="49">
        <v>-110.7202607855</v>
      </c>
      <c r="E103" s="77">
        <v>3574773.02</v>
      </c>
      <c r="F103" s="77">
        <v>526333.77500000002</v>
      </c>
      <c r="G103" s="1" t="s">
        <v>41</v>
      </c>
      <c r="H103" s="1" t="s">
        <v>889</v>
      </c>
      <c r="I103" s="66">
        <v>3574576</v>
      </c>
      <c r="J103" s="66">
        <v>526395</v>
      </c>
      <c r="K103" s="28">
        <v>38100</v>
      </c>
      <c r="L103" s="31" t="s">
        <v>658</v>
      </c>
      <c r="M103" s="1" t="s">
        <v>742</v>
      </c>
      <c r="N103" s="1">
        <v>246</v>
      </c>
      <c r="O103" s="1">
        <v>9</v>
      </c>
      <c r="P103" s="1" t="s">
        <v>795</v>
      </c>
      <c r="Q103" s="1"/>
      <c r="R103" s="1"/>
      <c r="S103" s="1" t="s">
        <v>815</v>
      </c>
      <c r="T103" s="1"/>
    </row>
    <row r="104" spans="1:20" x14ac:dyDescent="0.25">
      <c r="A104" s="1" t="s">
        <v>743</v>
      </c>
      <c r="B104" s="46" t="s">
        <v>743</v>
      </c>
      <c r="C104" s="49">
        <v>32.3106682206</v>
      </c>
      <c r="D104" s="49">
        <v>-110.7206926728</v>
      </c>
      <c r="E104" s="77">
        <v>3574906.0219999999</v>
      </c>
      <c r="F104" s="77">
        <v>526292.772</v>
      </c>
      <c r="G104" s="1" t="s">
        <v>41</v>
      </c>
      <c r="H104" s="1" t="s">
        <v>889</v>
      </c>
      <c r="I104" s="66">
        <v>3574709</v>
      </c>
      <c r="J104" s="66">
        <v>526354</v>
      </c>
      <c r="K104" s="28">
        <v>38100</v>
      </c>
      <c r="L104" s="31" t="s">
        <v>658</v>
      </c>
      <c r="M104" s="1" t="s">
        <v>743</v>
      </c>
      <c r="N104" s="1">
        <v>125</v>
      </c>
      <c r="O104" s="1">
        <v>13</v>
      </c>
      <c r="P104" s="1" t="s">
        <v>797</v>
      </c>
      <c r="Q104" s="1"/>
      <c r="R104" s="1"/>
      <c r="S104" s="1" t="s">
        <v>815</v>
      </c>
      <c r="T104" s="1"/>
    </row>
    <row r="105" spans="1:20" x14ac:dyDescent="0.25">
      <c r="A105" s="1" t="s">
        <v>743</v>
      </c>
      <c r="B105" s="46" t="s">
        <v>743</v>
      </c>
      <c r="C105" s="49">
        <v>32.3106682206</v>
      </c>
      <c r="D105" s="49">
        <v>-110.7206926728</v>
      </c>
      <c r="E105" s="77">
        <v>3574906.0219999999</v>
      </c>
      <c r="F105" s="77">
        <v>526292.772</v>
      </c>
      <c r="G105" s="1" t="s">
        <v>41</v>
      </c>
      <c r="H105" s="1" t="s">
        <v>889</v>
      </c>
      <c r="I105" s="66">
        <v>3574709</v>
      </c>
      <c r="J105" s="66">
        <v>526354</v>
      </c>
      <c r="K105" s="28">
        <v>38100</v>
      </c>
      <c r="L105" s="31" t="s">
        <v>658</v>
      </c>
      <c r="M105" s="1" t="s">
        <v>743</v>
      </c>
      <c r="N105" s="1">
        <v>245</v>
      </c>
      <c r="O105" s="1">
        <v>22</v>
      </c>
      <c r="P105" s="1" t="s">
        <v>796</v>
      </c>
      <c r="Q105" s="1"/>
      <c r="R105" s="1" t="s">
        <v>804</v>
      </c>
      <c r="S105" s="1" t="s">
        <v>815</v>
      </c>
      <c r="T105" s="1"/>
    </row>
    <row r="106" spans="1:20" x14ac:dyDescent="0.25">
      <c r="A106" s="1" t="s">
        <v>744</v>
      </c>
      <c r="B106" s="46" t="s">
        <v>744</v>
      </c>
      <c r="C106" s="49">
        <v>32.311715097499999</v>
      </c>
      <c r="D106" s="49">
        <v>-110.72087008370001</v>
      </c>
      <c r="E106" s="77">
        <v>3575022.023</v>
      </c>
      <c r="F106" s="77">
        <v>526275.76899999997</v>
      </c>
      <c r="G106" s="1" t="s">
        <v>41</v>
      </c>
      <c r="H106" s="1" t="s">
        <v>889</v>
      </c>
      <c r="I106" s="66">
        <v>3574825</v>
      </c>
      <c r="J106" s="66">
        <v>526337</v>
      </c>
      <c r="K106" s="28">
        <v>38100</v>
      </c>
      <c r="L106" s="31" t="s">
        <v>658</v>
      </c>
      <c r="M106" s="1" t="s">
        <v>744</v>
      </c>
      <c r="N106" s="1">
        <v>104</v>
      </c>
      <c r="O106" s="1">
        <v>13</v>
      </c>
      <c r="P106" s="1" t="s">
        <v>797</v>
      </c>
      <c r="Q106" s="1"/>
      <c r="R106" s="1"/>
      <c r="S106" s="1" t="s">
        <v>815</v>
      </c>
      <c r="T106" s="1"/>
    </row>
    <row r="107" spans="1:20" x14ac:dyDescent="0.25">
      <c r="A107" s="1" t="s">
        <v>744</v>
      </c>
      <c r="B107" s="46" t="s">
        <v>744</v>
      </c>
      <c r="C107" s="49">
        <v>32.311715097499999</v>
      </c>
      <c r="D107" s="49">
        <v>-110.72087008370001</v>
      </c>
      <c r="E107" s="77">
        <v>3575022.023</v>
      </c>
      <c r="F107" s="77">
        <v>526275.76899999997</v>
      </c>
      <c r="G107" s="1" t="s">
        <v>41</v>
      </c>
      <c r="H107" s="1" t="s">
        <v>889</v>
      </c>
      <c r="I107" s="66">
        <v>3574825</v>
      </c>
      <c r="J107" s="66">
        <v>526337</v>
      </c>
      <c r="K107" s="28">
        <v>38100</v>
      </c>
      <c r="L107" s="31" t="s">
        <v>658</v>
      </c>
      <c r="M107" s="1" t="s">
        <v>744</v>
      </c>
      <c r="N107" s="1">
        <v>247</v>
      </c>
      <c r="O107" s="1">
        <v>8</v>
      </c>
      <c r="P107" s="1" t="s">
        <v>795</v>
      </c>
      <c r="Q107" s="1"/>
      <c r="R107" s="1"/>
      <c r="S107" s="1" t="s">
        <v>815</v>
      </c>
      <c r="T107" s="1"/>
    </row>
    <row r="108" spans="1:20" x14ac:dyDescent="0.25">
      <c r="A108" s="1" t="s">
        <v>745</v>
      </c>
      <c r="B108" s="46" t="s">
        <v>745</v>
      </c>
      <c r="C108" s="49">
        <v>32.311104516999997</v>
      </c>
      <c r="D108" s="49">
        <v>-110.72216795209999</v>
      </c>
      <c r="E108" s="77">
        <v>3574954.0240000002</v>
      </c>
      <c r="F108" s="77">
        <v>526153.77</v>
      </c>
      <c r="G108" s="1" t="s">
        <v>41</v>
      </c>
      <c r="H108" s="1" t="s">
        <v>889</v>
      </c>
      <c r="I108" s="66">
        <v>3574757</v>
      </c>
      <c r="J108" s="66">
        <v>526215</v>
      </c>
      <c r="K108" s="28">
        <v>38100</v>
      </c>
      <c r="L108" s="31" t="s">
        <v>658</v>
      </c>
      <c r="M108" s="1" t="s">
        <v>745</v>
      </c>
      <c r="N108" s="1">
        <v>250</v>
      </c>
      <c r="O108" s="1">
        <v>14</v>
      </c>
      <c r="P108" s="1" t="s">
        <v>798</v>
      </c>
      <c r="Q108" s="1"/>
      <c r="R108" s="1"/>
      <c r="S108" s="1" t="s">
        <v>815</v>
      </c>
      <c r="T108" s="1"/>
    </row>
    <row r="109" spans="1:20" x14ac:dyDescent="0.25">
      <c r="A109" s="1" t="s">
        <v>746</v>
      </c>
      <c r="B109" s="46" t="s">
        <v>746</v>
      </c>
      <c r="C109" s="49">
        <v>32.310915350499997</v>
      </c>
      <c r="D109" s="49">
        <v>-110.72229600039999</v>
      </c>
      <c r="E109" s="77">
        <v>3574933.0240000002</v>
      </c>
      <c r="F109" s="77">
        <v>526141.77</v>
      </c>
      <c r="G109" s="1" t="s">
        <v>41</v>
      </c>
      <c r="H109" s="1" t="s">
        <v>889</v>
      </c>
      <c r="I109" s="66">
        <v>3574736</v>
      </c>
      <c r="J109" s="66">
        <v>526203</v>
      </c>
      <c r="K109" s="28">
        <v>38100</v>
      </c>
      <c r="L109" s="31" t="s">
        <v>658</v>
      </c>
      <c r="M109" s="1" t="s">
        <v>746</v>
      </c>
      <c r="N109" s="1">
        <v>243</v>
      </c>
      <c r="O109" s="1">
        <v>18</v>
      </c>
      <c r="P109" s="1" t="s">
        <v>798</v>
      </c>
      <c r="Q109" s="1"/>
      <c r="R109" s="1"/>
      <c r="S109" s="1" t="s">
        <v>815</v>
      </c>
      <c r="T109" s="1"/>
    </row>
    <row r="110" spans="1:20" x14ac:dyDescent="0.25">
      <c r="A110" s="1" t="s">
        <v>747</v>
      </c>
      <c r="B110" s="46" t="s">
        <v>747</v>
      </c>
      <c r="C110" s="49">
        <v>32.310699612000001</v>
      </c>
      <c r="D110" s="49">
        <v>-110.722647212</v>
      </c>
      <c r="E110" s="77">
        <v>3574909.0240000002</v>
      </c>
      <c r="F110" s="77">
        <v>526108.77</v>
      </c>
      <c r="G110" s="1" t="s">
        <v>41</v>
      </c>
      <c r="H110" s="1" t="s">
        <v>889</v>
      </c>
      <c r="I110" s="66">
        <v>3574712</v>
      </c>
      <c r="J110" s="66">
        <v>526170</v>
      </c>
      <c r="K110" s="28">
        <v>38100</v>
      </c>
      <c r="L110" s="31" t="s">
        <v>658</v>
      </c>
      <c r="M110" s="1" t="s">
        <v>747</v>
      </c>
      <c r="N110" s="1">
        <v>243</v>
      </c>
      <c r="O110" s="1">
        <v>13</v>
      </c>
      <c r="P110" s="1" t="s">
        <v>798</v>
      </c>
      <c r="Q110" s="1"/>
      <c r="R110" s="1"/>
      <c r="S110" s="1" t="s">
        <v>815</v>
      </c>
      <c r="T110" s="1"/>
    </row>
    <row r="111" spans="1:20" x14ac:dyDescent="0.25">
      <c r="A111" s="1" t="s">
        <v>748</v>
      </c>
      <c r="B111" s="46" t="s">
        <v>748</v>
      </c>
      <c r="C111" s="49">
        <v>32.310602926500003</v>
      </c>
      <c r="D111" s="49">
        <v>-110.7238054112</v>
      </c>
      <c r="E111" s="77">
        <v>3574898.0249999999</v>
      </c>
      <c r="F111" s="77">
        <v>525999.77</v>
      </c>
      <c r="G111" s="1" t="s">
        <v>41</v>
      </c>
      <c r="H111" s="1" t="s">
        <v>889</v>
      </c>
      <c r="I111" s="66">
        <v>3574701</v>
      </c>
      <c r="J111" s="66">
        <v>526061</v>
      </c>
      <c r="K111" s="28">
        <v>38100</v>
      </c>
      <c r="L111" s="31" t="s">
        <v>658</v>
      </c>
      <c r="M111" s="1" t="s">
        <v>748</v>
      </c>
      <c r="N111" s="1">
        <v>245</v>
      </c>
      <c r="O111" s="1">
        <v>10</v>
      </c>
      <c r="P111" s="1" t="s">
        <v>798</v>
      </c>
      <c r="Q111" s="1"/>
      <c r="R111" s="1"/>
      <c r="S111" s="1" t="s">
        <v>815</v>
      </c>
      <c r="T111" s="1"/>
    </row>
    <row r="112" spans="1:20" x14ac:dyDescent="0.25">
      <c r="A112" s="1" t="s">
        <v>749</v>
      </c>
      <c r="B112" s="46" t="s">
        <v>749</v>
      </c>
      <c r="C112" s="49">
        <v>32.310711509299999</v>
      </c>
      <c r="D112" s="49">
        <v>-110.7239538072</v>
      </c>
      <c r="E112" s="77">
        <v>3574910.0249999999</v>
      </c>
      <c r="F112" s="77">
        <v>525985.76899999997</v>
      </c>
      <c r="G112" s="1" t="s">
        <v>41</v>
      </c>
      <c r="H112" s="1" t="s">
        <v>889</v>
      </c>
      <c r="I112" s="66">
        <v>3574713</v>
      </c>
      <c r="J112" s="66">
        <v>526047</v>
      </c>
      <c r="K112" s="28">
        <v>38100</v>
      </c>
      <c r="L112" s="31" t="s">
        <v>658</v>
      </c>
      <c r="M112" s="1" t="s">
        <v>749</v>
      </c>
      <c r="N112" s="1">
        <v>241</v>
      </c>
      <c r="O112" s="1">
        <v>12</v>
      </c>
      <c r="P112" s="1" t="s">
        <v>798</v>
      </c>
      <c r="Q112" s="1" t="s">
        <v>799</v>
      </c>
      <c r="R112" s="1"/>
      <c r="S112" s="1" t="s">
        <v>815</v>
      </c>
      <c r="T112" s="1"/>
    </row>
    <row r="113" spans="1:20" x14ac:dyDescent="0.25">
      <c r="A113" s="1" t="s">
        <v>750</v>
      </c>
      <c r="B113" s="46" t="s">
        <v>750</v>
      </c>
      <c r="C113" s="49">
        <v>32.310910468499998</v>
      </c>
      <c r="D113" s="49">
        <v>-110.72417629340001</v>
      </c>
      <c r="E113" s="77">
        <v>3574932.0260000001</v>
      </c>
      <c r="F113" s="77">
        <v>525964.76899999997</v>
      </c>
      <c r="G113" s="1" t="s">
        <v>41</v>
      </c>
      <c r="H113" s="1" t="s">
        <v>889</v>
      </c>
      <c r="I113" s="66">
        <v>3574735</v>
      </c>
      <c r="J113" s="66">
        <v>526026</v>
      </c>
      <c r="K113" s="28">
        <v>38100</v>
      </c>
      <c r="L113" s="31" t="s">
        <v>658</v>
      </c>
      <c r="M113" s="1" t="s">
        <v>750</v>
      </c>
      <c r="N113" s="1">
        <v>247</v>
      </c>
      <c r="O113" s="1">
        <v>18</v>
      </c>
      <c r="P113" s="1" t="s">
        <v>798</v>
      </c>
      <c r="Q113" s="1" t="s">
        <v>805</v>
      </c>
      <c r="R113" s="1"/>
      <c r="S113" s="1" t="s">
        <v>815</v>
      </c>
      <c r="T113" s="1"/>
    </row>
    <row r="114" spans="1:20" x14ac:dyDescent="0.25">
      <c r="A114" s="1" t="s">
        <v>751</v>
      </c>
      <c r="B114" s="46" t="s">
        <v>751</v>
      </c>
      <c r="C114" s="49">
        <v>32.310813604099998</v>
      </c>
      <c r="D114" s="49">
        <v>-110.7252495629</v>
      </c>
      <c r="E114" s="77">
        <v>3574921.0290000001</v>
      </c>
      <c r="F114" s="77">
        <v>525863.76300000004</v>
      </c>
      <c r="G114" s="1" t="s">
        <v>41</v>
      </c>
      <c r="H114" s="1" t="s">
        <v>889</v>
      </c>
      <c r="I114" s="66">
        <v>3574724</v>
      </c>
      <c r="J114" s="66">
        <v>525925</v>
      </c>
      <c r="K114" s="28">
        <v>38100</v>
      </c>
      <c r="L114" s="31" t="s">
        <v>658</v>
      </c>
      <c r="M114" s="1" t="s">
        <v>751</v>
      </c>
      <c r="N114" s="1">
        <v>84</v>
      </c>
      <c r="O114" s="1">
        <v>23</v>
      </c>
      <c r="P114" s="1" t="s">
        <v>797</v>
      </c>
      <c r="Q114" s="1"/>
      <c r="R114" s="1"/>
      <c r="S114" s="1" t="s">
        <v>815</v>
      </c>
      <c r="T114" s="1"/>
    </row>
    <row r="115" spans="1:20" x14ac:dyDescent="0.25">
      <c r="A115" s="1" t="s">
        <v>751</v>
      </c>
      <c r="B115" s="46" t="s">
        <v>751</v>
      </c>
      <c r="C115" s="49">
        <v>32.310813604099998</v>
      </c>
      <c r="D115" s="49">
        <v>-110.7252495629</v>
      </c>
      <c r="E115" s="77">
        <v>3574921.0290000001</v>
      </c>
      <c r="F115" s="77">
        <v>525863.76300000004</v>
      </c>
      <c r="G115" s="1" t="s">
        <v>41</v>
      </c>
      <c r="H115" s="1" t="s">
        <v>889</v>
      </c>
      <c r="I115" s="66">
        <v>3574724</v>
      </c>
      <c r="J115" s="66">
        <v>525925</v>
      </c>
      <c r="K115" s="28">
        <v>38100</v>
      </c>
      <c r="L115" s="31" t="s">
        <v>658</v>
      </c>
      <c r="M115" s="1" t="s">
        <v>751</v>
      </c>
      <c r="N115" s="1">
        <v>247</v>
      </c>
      <c r="O115" s="1">
        <v>11</v>
      </c>
      <c r="P115" s="1" t="s">
        <v>796</v>
      </c>
      <c r="Q115" s="1"/>
      <c r="R115" s="1" t="s">
        <v>804</v>
      </c>
      <c r="S115" s="1" t="s">
        <v>815</v>
      </c>
      <c r="T115" s="1"/>
    </row>
    <row r="116" spans="1:20" x14ac:dyDescent="0.25">
      <c r="A116" s="1" t="s">
        <v>752</v>
      </c>
      <c r="B116" s="46" t="s">
        <v>752</v>
      </c>
      <c r="C116" s="49">
        <v>32.309400311300003</v>
      </c>
      <c r="D116" s="49">
        <v>-110.7266560061</v>
      </c>
      <c r="E116" s="77">
        <v>3574764.0290000001</v>
      </c>
      <c r="F116" s="77">
        <v>525731.76599999995</v>
      </c>
      <c r="G116" s="1" t="s">
        <v>41</v>
      </c>
      <c r="H116" s="1" t="s">
        <v>889</v>
      </c>
      <c r="I116" s="66">
        <v>3574567</v>
      </c>
      <c r="J116" s="66">
        <v>525793</v>
      </c>
      <c r="K116" s="28">
        <v>38100</v>
      </c>
      <c r="L116" s="31" t="s">
        <v>658</v>
      </c>
      <c r="M116" s="1" t="s">
        <v>752</v>
      </c>
      <c r="N116" s="1">
        <v>243</v>
      </c>
      <c r="O116" s="1">
        <v>13</v>
      </c>
      <c r="P116" s="1" t="s">
        <v>798</v>
      </c>
      <c r="Q116" s="1"/>
      <c r="R116" s="1"/>
      <c r="S116" s="1" t="s">
        <v>815</v>
      </c>
      <c r="T116" s="1"/>
    </row>
    <row r="117" spans="1:20" x14ac:dyDescent="0.25">
      <c r="A117" s="1" t="s">
        <v>753</v>
      </c>
      <c r="B117" s="46" t="s">
        <v>753</v>
      </c>
      <c r="C117" s="49">
        <v>32.309418654200002</v>
      </c>
      <c r="D117" s="49">
        <v>-110.7267940488</v>
      </c>
      <c r="E117" s="77">
        <v>3574766.0290000001</v>
      </c>
      <c r="F117" s="77">
        <v>525718.76599999995</v>
      </c>
      <c r="G117" s="1" t="s">
        <v>41</v>
      </c>
      <c r="H117" s="1" t="s">
        <v>889</v>
      </c>
      <c r="I117" s="66">
        <v>3574569</v>
      </c>
      <c r="J117" s="66">
        <v>525780</v>
      </c>
      <c r="K117" s="28">
        <v>38100</v>
      </c>
      <c r="L117" s="31" t="s">
        <v>658</v>
      </c>
      <c r="M117" s="1" t="s">
        <v>753</v>
      </c>
      <c r="N117" s="1">
        <v>240</v>
      </c>
      <c r="O117" s="1">
        <v>7</v>
      </c>
      <c r="P117" s="1" t="s">
        <v>798</v>
      </c>
      <c r="Q117" s="1"/>
      <c r="R117" s="1"/>
      <c r="S117" s="1" t="s">
        <v>815</v>
      </c>
      <c r="T117" s="1"/>
    </row>
    <row r="118" spans="1:20" x14ac:dyDescent="0.25">
      <c r="A118" s="1" t="s">
        <v>754</v>
      </c>
      <c r="B118" s="46" t="s">
        <v>754</v>
      </c>
      <c r="C118" s="49">
        <v>32.309328346999997</v>
      </c>
      <c r="D118" s="49">
        <v>-110.7185827986</v>
      </c>
      <c r="E118" s="77">
        <v>3574758.0189999999</v>
      </c>
      <c r="F118" s="77">
        <v>526491.777</v>
      </c>
      <c r="G118" s="1" t="s">
        <v>41</v>
      </c>
      <c r="H118" s="1" t="s">
        <v>889</v>
      </c>
      <c r="I118" s="66">
        <v>3574561</v>
      </c>
      <c r="J118" s="66">
        <v>526553</v>
      </c>
      <c r="K118" s="28">
        <v>38100</v>
      </c>
      <c r="L118" s="31" t="s">
        <v>658</v>
      </c>
      <c r="M118" s="1" t="s">
        <v>754</v>
      </c>
      <c r="N118" s="1">
        <v>245</v>
      </c>
      <c r="O118" s="1">
        <v>2</v>
      </c>
      <c r="P118" s="1" t="s">
        <v>798</v>
      </c>
      <c r="Q118" s="1"/>
      <c r="R118" s="1" t="s">
        <v>804</v>
      </c>
      <c r="S118" s="1" t="s">
        <v>815</v>
      </c>
      <c r="T118" s="1"/>
    </row>
    <row r="119" spans="1:20" x14ac:dyDescent="0.25">
      <c r="A119" s="1" t="s">
        <v>755</v>
      </c>
      <c r="B119" s="46" t="s">
        <v>755</v>
      </c>
      <c r="C119" s="49">
        <v>32.310093399400003</v>
      </c>
      <c r="D119" s="49">
        <v>-110.7177943576</v>
      </c>
      <c r="E119" s="77">
        <v>3574843.0189999999</v>
      </c>
      <c r="F119" s="77">
        <v>526565.77500000002</v>
      </c>
      <c r="G119" s="1" t="s">
        <v>41</v>
      </c>
      <c r="H119" s="1" t="s">
        <v>889</v>
      </c>
      <c r="I119" s="66">
        <v>3574646</v>
      </c>
      <c r="J119" s="66">
        <v>526627</v>
      </c>
      <c r="K119" s="28">
        <v>38100</v>
      </c>
      <c r="L119" s="31" t="s">
        <v>658</v>
      </c>
      <c r="M119" s="1" t="s">
        <v>755</v>
      </c>
      <c r="N119" s="1">
        <v>245</v>
      </c>
      <c r="O119" s="1">
        <v>5</v>
      </c>
      <c r="P119" s="1" t="s">
        <v>798</v>
      </c>
      <c r="Q119" s="1"/>
      <c r="R119" s="1"/>
      <c r="S119" s="1" t="s">
        <v>815</v>
      </c>
      <c r="T119" s="1"/>
    </row>
    <row r="120" spans="1:20" x14ac:dyDescent="0.25">
      <c r="A120" s="1" t="s">
        <v>756</v>
      </c>
      <c r="B120" s="46" t="s">
        <v>756</v>
      </c>
      <c r="C120" s="49">
        <v>32.311259124899998</v>
      </c>
      <c r="D120" s="49">
        <v>-110.714667593</v>
      </c>
      <c r="E120" s="77">
        <v>3574973.017</v>
      </c>
      <c r="F120" s="77">
        <v>526859.77399999998</v>
      </c>
      <c r="G120" s="1" t="s">
        <v>41</v>
      </c>
      <c r="H120" s="1" t="s">
        <v>889</v>
      </c>
      <c r="I120" s="66">
        <v>3574776</v>
      </c>
      <c r="J120" s="66">
        <v>526921</v>
      </c>
      <c r="K120" s="28">
        <v>38100</v>
      </c>
      <c r="L120" s="31" t="s">
        <v>658</v>
      </c>
      <c r="M120" s="1" t="s">
        <v>756</v>
      </c>
      <c r="N120" s="1">
        <v>250</v>
      </c>
      <c r="O120" s="1">
        <v>10</v>
      </c>
      <c r="P120" s="1" t="s">
        <v>798</v>
      </c>
      <c r="Q120" s="1"/>
      <c r="R120" s="1"/>
      <c r="S120" s="1" t="s">
        <v>815</v>
      </c>
      <c r="T120" s="1"/>
    </row>
    <row r="121" spans="1:20" x14ac:dyDescent="0.25">
      <c r="A121" s="1" t="s">
        <v>757</v>
      </c>
      <c r="B121" s="46" t="s">
        <v>757</v>
      </c>
      <c r="C121" s="49">
        <v>32.311239803200003</v>
      </c>
      <c r="D121" s="49">
        <v>-110.7141046304</v>
      </c>
      <c r="E121" s="77">
        <v>3574971.0159999998</v>
      </c>
      <c r="F121" s="77">
        <v>526912.77399999998</v>
      </c>
      <c r="G121" s="1" t="s">
        <v>41</v>
      </c>
      <c r="H121" s="1" t="s">
        <v>889</v>
      </c>
      <c r="I121" s="66">
        <v>3574774</v>
      </c>
      <c r="J121" s="66">
        <v>526974</v>
      </c>
      <c r="K121" s="28">
        <v>38100</v>
      </c>
      <c r="L121" s="31" t="s">
        <v>658</v>
      </c>
      <c r="M121" s="1" t="s">
        <v>757</v>
      </c>
      <c r="N121" s="1">
        <v>246</v>
      </c>
      <c r="O121" s="1">
        <v>1</v>
      </c>
      <c r="P121" s="1" t="s">
        <v>798</v>
      </c>
      <c r="Q121" s="1"/>
      <c r="R121" s="1"/>
      <c r="S121" s="1" t="s">
        <v>815</v>
      </c>
      <c r="T121" s="1"/>
    </row>
    <row r="122" spans="1:20" x14ac:dyDescent="0.25">
      <c r="A122" s="1" t="s">
        <v>758</v>
      </c>
      <c r="B122" s="46" t="s">
        <v>758</v>
      </c>
      <c r="C122" s="49">
        <v>32.311284088100003</v>
      </c>
      <c r="D122" s="49">
        <v>-110.71374330800001</v>
      </c>
      <c r="E122" s="77">
        <v>3574976.0159999998</v>
      </c>
      <c r="F122" s="77">
        <v>526946.77500000002</v>
      </c>
      <c r="G122" s="1" t="s">
        <v>41</v>
      </c>
      <c r="H122" s="1" t="s">
        <v>889</v>
      </c>
      <c r="I122" s="66">
        <v>3574779</v>
      </c>
      <c r="J122" s="66">
        <v>527008</v>
      </c>
      <c r="K122" s="28">
        <v>38100</v>
      </c>
      <c r="L122" s="31" t="s">
        <v>658</v>
      </c>
      <c r="M122" s="1" t="s">
        <v>758</v>
      </c>
      <c r="N122" s="1">
        <v>247</v>
      </c>
      <c r="O122" s="1">
        <v>10</v>
      </c>
      <c r="P122" s="1" t="s">
        <v>798</v>
      </c>
      <c r="Q122" s="1"/>
      <c r="R122" s="1"/>
      <c r="S122" s="1" t="s">
        <v>815</v>
      </c>
      <c r="T122" s="1"/>
    </row>
    <row r="123" spans="1:20" x14ac:dyDescent="0.25">
      <c r="A123" s="1" t="s">
        <v>759</v>
      </c>
      <c r="B123" s="46" t="s">
        <v>759</v>
      </c>
      <c r="C123" s="49">
        <v>32.312137380099998</v>
      </c>
      <c r="D123" s="49">
        <v>-110.71210467980001</v>
      </c>
      <c r="E123" s="77">
        <v>3575071.0150000001</v>
      </c>
      <c r="F123" s="77">
        <v>527100.77300000004</v>
      </c>
      <c r="G123" s="1" t="s">
        <v>41</v>
      </c>
      <c r="H123" s="1" t="s">
        <v>889</v>
      </c>
      <c r="I123" s="66">
        <v>3574874</v>
      </c>
      <c r="J123" s="66">
        <v>527162</v>
      </c>
      <c r="K123" s="28">
        <v>38100</v>
      </c>
      <c r="L123" s="31" t="s">
        <v>658</v>
      </c>
      <c r="M123" s="1" t="s">
        <v>759</v>
      </c>
      <c r="N123" s="1">
        <v>116</v>
      </c>
      <c r="O123" s="1">
        <v>11</v>
      </c>
      <c r="P123" s="1" t="s">
        <v>797</v>
      </c>
      <c r="Q123" s="1"/>
      <c r="R123" s="1"/>
      <c r="S123" s="1" t="s">
        <v>815</v>
      </c>
      <c r="T123" s="1"/>
    </row>
    <row r="124" spans="1:20" x14ac:dyDescent="0.25">
      <c r="A124" s="1" t="s">
        <v>759</v>
      </c>
      <c r="B124" s="46" t="s">
        <v>759</v>
      </c>
      <c r="C124" s="49">
        <v>32.312137380099998</v>
      </c>
      <c r="D124" s="49">
        <v>-110.71210467980001</v>
      </c>
      <c r="E124" s="77">
        <v>3575071.0150000001</v>
      </c>
      <c r="F124" s="77">
        <v>527100.77300000004</v>
      </c>
      <c r="G124" s="1" t="s">
        <v>41</v>
      </c>
      <c r="H124" s="1" t="s">
        <v>889</v>
      </c>
      <c r="I124" s="66">
        <v>3574874</v>
      </c>
      <c r="J124" s="66">
        <v>527162</v>
      </c>
      <c r="K124" s="28">
        <v>38100</v>
      </c>
      <c r="L124" s="31" t="s">
        <v>658</v>
      </c>
      <c r="M124" s="1" t="s">
        <v>759</v>
      </c>
      <c r="N124" s="1">
        <v>250</v>
      </c>
      <c r="O124" s="1">
        <v>2</v>
      </c>
      <c r="P124" s="1" t="s">
        <v>796</v>
      </c>
      <c r="Q124" s="1" t="s">
        <v>806</v>
      </c>
      <c r="R124" s="1" t="s">
        <v>804</v>
      </c>
      <c r="S124" s="1" t="s">
        <v>815</v>
      </c>
      <c r="T124" s="1"/>
    </row>
    <row r="125" spans="1:20" x14ac:dyDescent="0.25">
      <c r="A125" s="1" t="s">
        <v>760</v>
      </c>
      <c r="B125" s="46" t="s">
        <v>760</v>
      </c>
      <c r="C125" s="49">
        <v>32.315338225300003</v>
      </c>
      <c r="D125" s="49">
        <v>-110.711340373</v>
      </c>
      <c r="E125" s="77">
        <v>3575426.0180000002</v>
      </c>
      <c r="F125" s="77">
        <v>527171.76500000001</v>
      </c>
      <c r="G125" s="1" t="s">
        <v>41</v>
      </c>
      <c r="H125" s="1" t="s">
        <v>889</v>
      </c>
      <c r="I125" s="66">
        <v>3575229</v>
      </c>
      <c r="J125" s="66">
        <v>527233</v>
      </c>
      <c r="K125" s="28">
        <v>38100</v>
      </c>
      <c r="L125" s="31" t="s">
        <v>658</v>
      </c>
      <c r="M125" s="1" t="s">
        <v>760</v>
      </c>
      <c r="N125" s="1">
        <v>241</v>
      </c>
      <c r="O125" s="1">
        <v>0</v>
      </c>
      <c r="P125" s="1" t="s">
        <v>807</v>
      </c>
      <c r="Q125" s="1"/>
      <c r="R125" s="1"/>
      <c r="S125" s="1" t="s">
        <v>815</v>
      </c>
      <c r="T125" s="1"/>
    </row>
    <row r="126" spans="1:20" x14ac:dyDescent="0.25">
      <c r="A126" s="1" t="s">
        <v>761</v>
      </c>
      <c r="B126" s="46" t="s">
        <v>761</v>
      </c>
      <c r="C126" s="49">
        <v>32.315789170000002</v>
      </c>
      <c r="D126" s="49">
        <v>-110.7112858374</v>
      </c>
      <c r="E126" s="77">
        <v>3575476.0180000002</v>
      </c>
      <c r="F126" s="77">
        <v>527176.76399999997</v>
      </c>
      <c r="G126" s="1" t="s">
        <v>41</v>
      </c>
      <c r="H126" s="1" t="s">
        <v>889</v>
      </c>
      <c r="I126" s="66">
        <v>3575279</v>
      </c>
      <c r="J126" s="66">
        <v>527238</v>
      </c>
      <c r="K126" s="28">
        <v>38100</v>
      </c>
      <c r="L126" s="31" t="s">
        <v>658</v>
      </c>
      <c r="M126" s="1" t="s">
        <v>761</v>
      </c>
      <c r="N126" s="1">
        <v>246</v>
      </c>
      <c r="O126" s="1">
        <v>12</v>
      </c>
      <c r="P126" s="1" t="s">
        <v>798</v>
      </c>
      <c r="Q126" s="1" t="s">
        <v>808</v>
      </c>
      <c r="R126" s="1" t="s">
        <v>804</v>
      </c>
      <c r="S126" s="1" t="s">
        <v>815</v>
      </c>
      <c r="T126" s="1"/>
    </row>
    <row r="127" spans="1:20" x14ac:dyDescent="0.25">
      <c r="A127" s="1" t="s">
        <v>762</v>
      </c>
      <c r="B127" s="46" t="s">
        <v>762</v>
      </c>
      <c r="C127" s="49">
        <v>32.315715974</v>
      </c>
      <c r="D127" s="49">
        <v>-110.71083987670001</v>
      </c>
      <c r="E127" s="77">
        <v>3575468.0180000002</v>
      </c>
      <c r="F127" s="77">
        <v>527218.76500000001</v>
      </c>
      <c r="G127" s="1" t="s">
        <v>41</v>
      </c>
      <c r="H127" s="1" t="s">
        <v>889</v>
      </c>
      <c r="I127" s="66">
        <v>3575271</v>
      </c>
      <c r="J127" s="66">
        <v>527280</v>
      </c>
      <c r="K127" s="28">
        <v>38100</v>
      </c>
      <c r="L127" s="31" t="s">
        <v>658</v>
      </c>
      <c r="M127" s="1" t="s">
        <v>762</v>
      </c>
      <c r="N127" s="1">
        <v>96</v>
      </c>
      <c r="O127" s="1">
        <v>12</v>
      </c>
      <c r="P127" s="1" t="s">
        <v>797</v>
      </c>
      <c r="Q127" s="1"/>
      <c r="R127" s="1"/>
      <c r="S127" s="1" t="s">
        <v>815</v>
      </c>
      <c r="T127" s="1"/>
    </row>
    <row r="128" spans="1:20" x14ac:dyDescent="0.25">
      <c r="A128" s="1" t="s">
        <v>762</v>
      </c>
      <c r="B128" s="46" t="s">
        <v>762</v>
      </c>
      <c r="C128" s="49">
        <v>32.315715974</v>
      </c>
      <c r="D128" s="49">
        <v>-110.71083987670001</v>
      </c>
      <c r="E128" s="77">
        <v>3575468.0180000002</v>
      </c>
      <c r="F128" s="77">
        <v>527218.76500000001</v>
      </c>
      <c r="G128" s="1" t="s">
        <v>41</v>
      </c>
      <c r="H128" s="1" t="s">
        <v>889</v>
      </c>
      <c r="I128" s="66">
        <v>3575271</v>
      </c>
      <c r="J128" s="66">
        <v>527280</v>
      </c>
      <c r="K128" s="28">
        <v>38100</v>
      </c>
      <c r="L128" s="31" t="s">
        <v>658</v>
      </c>
      <c r="M128" s="1" t="s">
        <v>762</v>
      </c>
      <c r="N128" s="1">
        <v>246</v>
      </c>
      <c r="O128" s="1">
        <v>8</v>
      </c>
      <c r="P128" s="1" t="s">
        <v>796</v>
      </c>
      <c r="Q128" s="1"/>
      <c r="R128" s="1" t="s">
        <v>804</v>
      </c>
      <c r="S128" s="1" t="s">
        <v>815</v>
      </c>
      <c r="T128" s="1"/>
    </row>
    <row r="129" spans="1:20" x14ac:dyDescent="0.25">
      <c r="A129" s="1" t="s">
        <v>763</v>
      </c>
      <c r="B129" s="46" t="s">
        <v>763</v>
      </c>
      <c r="C129" s="49">
        <v>32.316445258900004</v>
      </c>
      <c r="D129" s="49">
        <v>-110.7102107831</v>
      </c>
      <c r="E129" s="77">
        <v>3575549.0180000002</v>
      </c>
      <c r="F129" s="77">
        <v>527277.76300000004</v>
      </c>
      <c r="G129" s="1" t="s">
        <v>41</v>
      </c>
      <c r="H129" s="1" t="s">
        <v>889</v>
      </c>
      <c r="I129" s="66">
        <v>3575352</v>
      </c>
      <c r="J129" s="66">
        <v>527339</v>
      </c>
      <c r="K129" s="28">
        <v>38100</v>
      </c>
      <c r="L129" s="31" t="s">
        <v>658</v>
      </c>
      <c r="M129" s="1" t="s">
        <v>763</v>
      </c>
      <c r="N129" s="1">
        <v>242</v>
      </c>
      <c r="O129" s="1">
        <v>7</v>
      </c>
      <c r="P129" s="1" t="s">
        <v>798</v>
      </c>
      <c r="Q129" s="1"/>
      <c r="R129" s="1"/>
      <c r="S129" s="1" t="s">
        <v>815</v>
      </c>
      <c r="T129" s="1"/>
    </row>
    <row r="130" spans="1:20" x14ac:dyDescent="0.25">
      <c r="A130" s="1" t="s">
        <v>764</v>
      </c>
      <c r="B130" s="46" t="s">
        <v>764</v>
      </c>
      <c r="C130" s="49">
        <v>32.317191993900003</v>
      </c>
      <c r="D130" s="49">
        <v>-110.70932665380001</v>
      </c>
      <c r="E130" s="77">
        <v>3575632.0180000002</v>
      </c>
      <c r="F130" s="77">
        <v>527360.76199999999</v>
      </c>
      <c r="G130" s="1" t="s">
        <v>41</v>
      </c>
      <c r="H130" s="1" t="s">
        <v>889</v>
      </c>
      <c r="I130" s="66">
        <v>3575435</v>
      </c>
      <c r="J130" s="66">
        <v>527422</v>
      </c>
      <c r="K130" s="28">
        <v>38100</v>
      </c>
      <c r="L130" s="31" t="s">
        <v>658</v>
      </c>
      <c r="M130" s="1" t="s">
        <v>764</v>
      </c>
      <c r="N130" s="1">
        <v>61</v>
      </c>
      <c r="O130" s="1">
        <v>8</v>
      </c>
      <c r="P130" s="1" t="s">
        <v>798</v>
      </c>
      <c r="Q130" s="1"/>
      <c r="R130" s="1"/>
      <c r="S130" s="1" t="s">
        <v>815</v>
      </c>
      <c r="T130" s="1"/>
    </row>
    <row r="131" spans="1:20" x14ac:dyDescent="0.25">
      <c r="A131" s="1" t="s">
        <v>765</v>
      </c>
      <c r="B131" s="46" t="s">
        <v>765</v>
      </c>
      <c r="C131" s="49">
        <v>32.320131126299998</v>
      </c>
      <c r="D131" s="49">
        <v>-110.7085311638</v>
      </c>
      <c r="E131" s="77">
        <v>3575958.02</v>
      </c>
      <c r="F131" s="77">
        <v>527434.755</v>
      </c>
      <c r="G131" s="1" t="s">
        <v>41</v>
      </c>
      <c r="H131" s="1" t="s">
        <v>889</v>
      </c>
      <c r="I131" s="66">
        <v>3575761</v>
      </c>
      <c r="J131" s="66">
        <v>527496</v>
      </c>
      <c r="K131" s="28">
        <v>38100</v>
      </c>
      <c r="L131" s="31" t="s">
        <v>658</v>
      </c>
      <c r="M131" s="1" t="s">
        <v>765</v>
      </c>
      <c r="N131" s="1">
        <v>54</v>
      </c>
      <c r="O131" s="1">
        <v>4</v>
      </c>
      <c r="P131" s="1" t="s">
        <v>798</v>
      </c>
      <c r="Q131" s="1"/>
      <c r="R131" s="1"/>
      <c r="S131" s="1" t="s">
        <v>815</v>
      </c>
      <c r="T131" s="1"/>
    </row>
    <row r="132" spans="1:20" x14ac:dyDescent="0.25">
      <c r="A132" s="1" t="s">
        <v>766</v>
      </c>
      <c r="B132" s="46" t="s">
        <v>766</v>
      </c>
      <c r="C132" s="49">
        <v>32.320284242500001</v>
      </c>
      <c r="D132" s="49">
        <v>-110.70842443639999</v>
      </c>
      <c r="E132" s="77">
        <v>3575975.02</v>
      </c>
      <c r="F132" s="77">
        <v>527444.75399999996</v>
      </c>
      <c r="G132" s="1" t="s">
        <v>41</v>
      </c>
      <c r="H132" s="1" t="s">
        <v>889</v>
      </c>
      <c r="I132" s="66">
        <v>3575778</v>
      </c>
      <c r="J132" s="66">
        <v>527506</v>
      </c>
      <c r="K132" s="28">
        <v>38100</v>
      </c>
      <c r="L132" s="31" t="s">
        <v>658</v>
      </c>
      <c r="M132" s="1" t="s">
        <v>766</v>
      </c>
      <c r="N132" s="1">
        <v>52</v>
      </c>
      <c r="O132" s="1">
        <v>1</v>
      </c>
      <c r="P132" s="1" t="s">
        <v>798</v>
      </c>
      <c r="Q132" s="1"/>
      <c r="R132" s="1"/>
      <c r="S132" s="1" t="s">
        <v>815</v>
      </c>
      <c r="T132" s="1"/>
    </row>
    <row r="133" spans="1:20" x14ac:dyDescent="0.25">
      <c r="A133" s="1" t="s">
        <v>767</v>
      </c>
      <c r="B133" s="46" t="s">
        <v>767</v>
      </c>
      <c r="C133" s="49">
        <v>32.320942256800002</v>
      </c>
      <c r="D133" s="49">
        <v>-110.7081886138</v>
      </c>
      <c r="E133" s="77">
        <v>3576048.02</v>
      </c>
      <c r="F133" s="77">
        <v>527466.75300000003</v>
      </c>
      <c r="G133" s="1" t="s">
        <v>41</v>
      </c>
      <c r="H133" s="1" t="s">
        <v>889</v>
      </c>
      <c r="I133" s="66">
        <v>3575851</v>
      </c>
      <c r="J133" s="66">
        <v>527528</v>
      </c>
      <c r="K133" s="28">
        <v>38100</v>
      </c>
      <c r="L133" s="31" t="s">
        <v>658</v>
      </c>
      <c r="M133" s="1" t="s">
        <v>767</v>
      </c>
      <c r="N133" s="1">
        <v>63</v>
      </c>
      <c r="O133" s="1">
        <v>2</v>
      </c>
      <c r="P133" s="1" t="s">
        <v>798</v>
      </c>
      <c r="Q133" s="1"/>
      <c r="R133" s="1"/>
      <c r="S133" s="1" t="s">
        <v>815</v>
      </c>
      <c r="T133" s="1"/>
    </row>
    <row r="134" spans="1:20" x14ac:dyDescent="0.25">
      <c r="A134" s="1" t="s">
        <v>768</v>
      </c>
      <c r="B134" s="46" t="s">
        <v>768</v>
      </c>
      <c r="C134" s="49">
        <v>32.321401307899997</v>
      </c>
      <c r="D134" s="49">
        <v>-110.7077409357</v>
      </c>
      <c r="E134" s="77">
        <v>3576099.0210000002</v>
      </c>
      <c r="F134" s="77">
        <v>527508.75199999998</v>
      </c>
      <c r="G134" s="1" t="s">
        <v>41</v>
      </c>
      <c r="H134" s="1" t="s">
        <v>889</v>
      </c>
      <c r="I134" s="66">
        <v>3575902</v>
      </c>
      <c r="J134" s="66">
        <v>527570</v>
      </c>
      <c r="K134" s="28">
        <v>38100</v>
      </c>
      <c r="L134" s="31" t="s">
        <v>658</v>
      </c>
      <c r="M134" s="1" t="s">
        <v>768</v>
      </c>
      <c r="N134" s="1">
        <v>240</v>
      </c>
      <c r="O134" s="1">
        <v>3</v>
      </c>
      <c r="P134" s="1" t="s">
        <v>798</v>
      </c>
      <c r="Q134" s="1"/>
      <c r="R134" s="1"/>
      <c r="S134" s="1" t="s">
        <v>815</v>
      </c>
      <c r="T134" s="1"/>
    </row>
    <row r="135" spans="1:20" x14ac:dyDescent="0.25">
      <c r="A135" s="1" t="s">
        <v>769</v>
      </c>
      <c r="B135" s="46" t="s">
        <v>769</v>
      </c>
      <c r="C135" s="49">
        <v>32.322760681399998</v>
      </c>
      <c r="D135" s="49">
        <v>-110.7065147994</v>
      </c>
      <c r="E135" s="77">
        <v>3576250.0210000002</v>
      </c>
      <c r="F135" s="77">
        <v>527623.74899999995</v>
      </c>
      <c r="G135" s="1" t="s">
        <v>41</v>
      </c>
      <c r="H135" s="1" t="s">
        <v>889</v>
      </c>
      <c r="I135" s="66">
        <v>3576053</v>
      </c>
      <c r="J135" s="66">
        <v>527685</v>
      </c>
      <c r="K135" s="28">
        <v>38100</v>
      </c>
      <c r="L135" s="31" t="s">
        <v>658</v>
      </c>
      <c r="M135" s="1" t="s">
        <v>769</v>
      </c>
      <c r="N135" s="1">
        <v>83</v>
      </c>
      <c r="O135" s="1">
        <v>7</v>
      </c>
      <c r="P135" s="1" t="s">
        <v>797</v>
      </c>
      <c r="Q135" s="1"/>
      <c r="R135" s="1"/>
      <c r="S135" s="1" t="s">
        <v>815</v>
      </c>
      <c r="T135" s="1"/>
    </row>
    <row r="136" spans="1:20" x14ac:dyDescent="0.25">
      <c r="A136" s="1" t="s">
        <v>769</v>
      </c>
      <c r="B136" s="46" t="s">
        <v>769</v>
      </c>
      <c r="C136" s="49">
        <v>32.322760681399998</v>
      </c>
      <c r="D136" s="49">
        <v>-110.7065147994</v>
      </c>
      <c r="E136" s="77">
        <v>3576250.0210000002</v>
      </c>
      <c r="F136" s="77">
        <v>527623.74899999995</v>
      </c>
      <c r="G136" s="1" t="s">
        <v>41</v>
      </c>
      <c r="H136" s="1" t="s">
        <v>889</v>
      </c>
      <c r="I136" s="66">
        <v>3576053</v>
      </c>
      <c r="J136" s="66">
        <v>527685</v>
      </c>
      <c r="K136" s="28">
        <v>38100</v>
      </c>
      <c r="L136" s="31" t="s">
        <v>658</v>
      </c>
      <c r="M136" s="1" t="s">
        <v>769</v>
      </c>
      <c r="N136" s="1">
        <v>57</v>
      </c>
      <c r="O136" s="1">
        <v>5</v>
      </c>
      <c r="P136" s="1" t="s">
        <v>796</v>
      </c>
      <c r="Q136" s="1"/>
      <c r="R136" s="1" t="s">
        <v>802</v>
      </c>
      <c r="S136" s="1" t="s">
        <v>815</v>
      </c>
      <c r="T136" s="1"/>
    </row>
    <row r="137" spans="1:20" x14ac:dyDescent="0.25">
      <c r="A137" s="1" t="s">
        <v>770</v>
      </c>
      <c r="B137" s="46" t="s">
        <v>770</v>
      </c>
      <c r="C137" s="49">
        <v>32.3230762787</v>
      </c>
      <c r="D137" s="49">
        <v>-110.7064500435</v>
      </c>
      <c r="E137" s="77">
        <v>3576285.0210000002</v>
      </c>
      <c r="F137" s="77">
        <v>527629.74800000002</v>
      </c>
      <c r="G137" s="1" t="s">
        <v>41</v>
      </c>
      <c r="H137" s="1" t="s">
        <v>889</v>
      </c>
      <c r="I137" s="66">
        <v>3576088</v>
      </c>
      <c r="J137" s="66">
        <v>527691</v>
      </c>
      <c r="K137" s="28">
        <v>38100</v>
      </c>
      <c r="L137" s="31" t="s">
        <v>658</v>
      </c>
      <c r="M137" s="1" t="s">
        <v>770</v>
      </c>
      <c r="N137" s="1">
        <v>59</v>
      </c>
      <c r="O137" s="1">
        <v>13</v>
      </c>
      <c r="P137" s="1" t="s">
        <v>798</v>
      </c>
      <c r="Q137" s="1"/>
      <c r="R137" s="1"/>
      <c r="S137" s="1" t="s">
        <v>815</v>
      </c>
      <c r="T137" s="1"/>
    </row>
    <row r="138" spans="1:20" x14ac:dyDescent="0.25">
      <c r="A138" s="1" t="s">
        <v>771</v>
      </c>
      <c r="B138" s="46" t="s">
        <v>771</v>
      </c>
      <c r="C138" s="49">
        <v>32.324122379199999</v>
      </c>
      <c r="D138" s="49">
        <v>-110.70628732900001</v>
      </c>
      <c r="E138" s="77">
        <v>3576401.0219999999</v>
      </c>
      <c r="F138" s="77">
        <v>527644.74600000004</v>
      </c>
      <c r="G138" s="1" t="s">
        <v>41</v>
      </c>
      <c r="H138" s="1" t="s">
        <v>889</v>
      </c>
      <c r="I138" s="66">
        <v>3576204</v>
      </c>
      <c r="J138" s="66">
        <v>527706</v>
      </c>
      <c r="K138" s="28">
        <v>38100</v>
      </c>
      <c r="L138" s="31" t="s">
        <v>658</v>
      </c>
      <c r="M138" s="1" t="s">
        <v>771</v>
      </c>
      <c r="N138" s="1">
        <v>59</v>
      </c>
      <c r="O138" s="1">
        <v>16</v>
      </c>
      <c r="P138" s="1" t="s">
        <v>798</v>
      </c>
      <c r="Q138" s="1"/>
      <c r="R138" s="1"/>
      <c r="S138" s="1" t="s">
        <v>815</v>
      </c>
      <c r="T138" s="1"/>
    </row>
    <row r="139" spans="1:20" x14ac:dyDescent="0.25">
      <c r="A139" s="1" t="s">
        <v>772</v>
      </c>
      <c r="B139" s="46" t="s">
        <v>772</v>
      </c>
      <c r="C139" s="49">
        <v>32.324167535400001</v>
      </c>
      <c r="D139" s="49">
        <v>-110.7063084337</v>
      </c>
      <c r="E139" s="77">
        <v>3576406.0219999999</v>
      </c>
      <c r="F139" s="77">
        <v>527642.74600000004</v>
      </c>
      <c r="G139" s="1" t="s">
        <v>41</v>
      </c>
      <c r="H139" s="1" t="s">
        <v>889</v>
      </c>
      <c r="I139" s="66">
        <v>3576209</v>
      </c>
      <c r="J139" s="66">
        <v>527704</v>
      </c>
      <c r="K139" s="28">
        <v>38100</v>
      </c>
      <c r="L139" s="31" t="s">
        <v>658</v>
      </c>
      <c r="M139" s="1" t="s">
        <v>772</v>
      </c>
      <c r="N139" s="1">
        <v>66</v>
      </c>
      <c r="O139" s="1">
        <v>17</v>
      </c>
      <c r="P139" s="1" t="s">
        <v>798</v>
      </c>
      <c r="Q139" s="1" t="s">
        <v>805</v>
      </c>
      <c r="R139" s="1"/>
      <c r="S139" s="1" t="s">
        <v>815</v>
      </c>
      <c r="T139" s="1"/>
    </row>
    <row r="140" spans="1:20" x14ac:dyDescent="0.25">
      <c r="A140" s="1" t="s">
        <v>773</v>
      </c>
      <c r="B140" s="46" t="s">
        <v>773</v>
      </c>
      <c r="C140" s="49">
        <v>32.325381955499999</v>
      </c>
      <c r="D140" s="49">
        <v>-110.70484896729999</v>
      </c>
      <c r="E140" s="77">
        <v>3576541.0159999998</v>
      </c>
      <c r="F140" s="77">
        <v>527779.74300000002</v>
      </c>
      <c r="G140" s="1" t="s">
        <v>41</v>
      </c>
      <c r="H140" s="1" t="s">
        <v>889</v>
      </c>
      <c r="I140" s="66">
        <v>3576344</v>
      </c>
      <c r="J140" s="66">
        <v>527841</v>
      </c>
      <c r="K140" s="28">
        <v>38100</v>
      </c>
      <c r="L140" s="31" t="s">
        <v>658</v>
      </c>
      <c r="M140" s="1" t="s">
        <v>773</v>
      </c>
      <c r="N140" s="1">
        <v>63</v>
      </c>
      <c r="O140" s="1">
        <v>5</v>
      </c>
      <c r="P140" s="1" t="s">
        <v>798</v>
      </c>
      <c r="Q140" s="1"/>
      <c r="R140" s="1"/>
      <c r="S140" s="1" t="s">
        <v>815</v>
      </c>
      <c r="T140" s="1"/>
    </row>
    <row r="141" spans="1:20" x14ac:dyDescent="0.25">
      <c r="A141" s="1" t="s">
        <v>774</v>
      </c>
      <c r="B141" s="46" t="s">
        <v>774</v>
      </c>
      <c r="C141" s="49">
        <v>32.325751005999997</v>
      </c>
      <c r="D141" s="49">
        <v>-110.704497163</v>
      </c>
      <c r="E141" s="77">
        <v>3576582.0159999998</v>
      </c>
      <c r="F141" s="77">
        <v>527812.74199999997</v>
      </c>
      <c r="G141" s="1" t="s">
        <v>41</v>
      </c>
      <c r="H141" s="1" t="s">
        <v>889</v>
      </c>
      <c r="I141" s="66">
        <v>3576385</v>
      </c>
      <c r="J141" s="66">
        <v>527874</v>
      </c>
      <c r="K141" s="28">
        <v>38100</v>
      </c>
      <c r="L141" s="31" t="s">
        <v>658</v>
      </c>
      <c r="M141" s="1" t="s">
        <v>774</v>
      </c>
      <c r="N141" s="1">
        <v>130</v>
      </c>
      <c r="O141" s="1">
        <v>22</v>
      </c>
      <c r="P141" s="1" t="s">
        <v>797</v>
      </c>
      <c r="Q141" s="1"/>
      <c r="R141" s="1"/>
      <c r="S141" s="1" t="s">
        <v>815</v>
      </c>
      <c r="T141" s="1"/>
    </row>
    <row r="142" spans="1:20" x14ac:dyDescent="0.25">
      <c r="A142" s="33" t="s">
        <v>774</v>
      </c>
      <c r="B142" s="54" t="s">
        <v>774</v>
      </c>
      <c r="C142" s="55">
        <v>32.325751005999997</v>
      </c>
      <c r="D142" s="55">
        <v>-110.704497163</v>
      </c>
      <c r="E142" s="79">
        <v>3576582.0159999998</v>
      </c>
      <c r="F142" s="79">
        <v>527812.74199999997</v>
      </c>
      <c r="G142" s="33" t="s">
        <v>41</v>
      </c>
      <c r="H142" s="33" t="s">
        <v>889</v>
      </c>
      <c r="I142" s="73">
        <v>3576385</v>
      </c>
      <c r="J142" s="73">
        <v>527874</v>
      </c>
      <c r="K142" s="34">
        <v>38100</v>
      </c>
      <c r="L142" s="35" t="s">
        <v>658</v>
      </c>
      <c r="M142" s="33" t="s">
        <v>774</v>
      </c>
      <c r="N142" s="33">
        <v>62</v>
      </c>
      <c r="O142" s="33">
        <v>20</v>
      </c>
      <c r="P142" s="33" t="s">
        <v>796</v>
      </c>
      <c r="Q142" s="33"/>
      <c r="R142" s="33" t="s">
        <v>802</v>
      </c>
      <c r="S142" s="33" t="s">
        <v>815</v>
      </c>
      <c r="T142" s="1"/>
    </row>
    <row r="143" spans="1:20" x14ac:dyDescent="0.25">
      <c r="A143" s="1" t="s">
        <v>775</v>
      </c>
      <c r="B143" s="46" t="s">
        <v>775</v>
      </c>
      <c r="C143" s="49">
        <v>32.3250629108</v>
      </c>
      <c r="D143" s="49">
        <v>-110.703447535</v>
      </c>
      <c r="E143" s="77">
        <v>3576506.0150000001</v>
      </c>
      <c r="F143" s="77">
        <v>527911.74399999995</v>
      </c>
      <c r="G143" s="1" t="s">
        <v>41</v>
      </c>
      <c r="H143" s="1" t="s">
        <v>889</v>
      </c>
      <c r="I143" s="66">
        <v>3576309</v>
      </c>
      <c r="J143" s="66">
        <v>527973</v>
      </c>
      <c r="K143" s="28">
        <v>38105</v>
      </c>
      <c r="L143" s="31" t="s">
        <v>994</v>
      </c>
      <c r="M143" s="1" t="s">
        <v>775</v>
      </c>
      <c r="N143" s="1">
        <v>335</v>
      </c>
      <c r="O143" s="1">
        <v>15</v>
      </c>
      <c r="P143" s="1" t="s">
        <v>797</v>
      </c>
      <c r="Q143" s="1"/>
      <c r="R143" s="1"/>
      <c r="S143" s="1" t="s">
        <v>815</v>
      </c>
      <c r="T143" s="1"/>
    </row>
    <row r="144" spans="1:20" x14ac:dyDescent="0.25">
      <c r="A144" s="1" t="s">
        <v>775</v>
      </c>
      <c r="B144" s="46" t="s">
        <v>775</v>
      </c>
      <c r="C144" s="49">
        <v>32.3250629108</v>
      </c>
      <c r="D144" s="49">
        <v>-110.703447535</v>
      </c>
      <c r="E144" s="77">
        <v>3576506.0150000001</v>
      </c>
      <c r="F144" s="77">
        <v>527911.74399999995</v>
      </c>
      <c r="G144" s="1" t="s">
        <v>41</v>
      </c>
      <c r="H144" s="1" t="s">
        <v>889</v>
      </c>
      <c r="I144" s="66">
        <v>3576309</v>
      </c>
      <c r="J144" s="66">
        <v>527973</v>
      </c>
      <c r="K144" s="28">
        <v>38105</v>
      </c>
      <c r="L144" s="31" t="s">
        <v>994</v>
      </c>
      <c r="M144" s="1" t="s">
        <v>775</v>
      </c>
      <c r="N144" s="1">
        <v>55</v>
      </c>
      <c r="O144" s="1">
        <v>13</v>
      </c>
      <c r="P144" s="1" t="s">
        <v>796</v>
      </c>
      <c r="Q144" s="1"/>
      <c r="R144" s="1" t="s">
        <v>802</v>
      </c>
      <c r="S144" s="1" t="s">
        <v>815</v>
      </c>
      <c r="T144" s="1"/>
    </row>
    <row r="145" spans="1:20" x14ac:dyDescent="0.25">
      <c r="A145" s="1" t="s">
        <v>776</v>
      </c>
      <c r="B145" s="46" t="s">
        <v>776</v>
      </c>
      <c r="C145" s="49">
        <v>32.324729697099997</v>
      </c>
      <c r="D145" s="49">
        <v>-110.7036717223</v>
      </c>
      <c r="E145" s="77">
        <v>3576469.02</v>
      </c>
      <c r="F145" s="77">
        <v>527890.74600000004</v>
      </c>
      <c r="G145" s="1" t="s">
        <v>41</v>
      </c>
      <c r="H145" s="1" t="s">
        <v>889</v>
      </c>
      <c r="I145" s="66">
        <v>3576272</v>
      </c>
      <c r="J145" s="66">
        <v>527952</v>
      </c>
      <c r="K145" s="28">
        <v>38105</v>
      </c>
      <c r="L145" s="31" t="s">
        <v>994</v>
      </c>
      <c r="M145" s="1" t="s">
        <v>776</v>
      </c>
      <c r="N145" s="1">
        <v>62</v>
      </c>
      <c r="O145" s="1">
        <v>6</v>
      </c>
      <c r="P145" s="1" t="s">
        <v>798</v>
      </c>
      <c r="Q145" s="1"/>
      <c r="R145" s="1"/>
      <c r="S145" s="1" t="s">
        <v>815</v>
      </c>
      <c r="T145" s="1"/>
    </row>
    <row r="146" spans="1:20" x14ac:dyDescent="0.25">
      <c r="A146" s="1" t="s">
        <v>777</v>
      </c>
      <c r="B146" s="46" t="s">
        <v>777</v>
      </c>
      <c r="C146" s="49">
        <v>32.324281329900003</v>
      </c>
      <c r="D146" s="49">
        <v>-110.7048206262</v>
      </c>
      <c r="E146" s="77">
        <v>3576419.0210000002</v>
      </c>
      <c r="F146" s="77">
        <v>527782.74600000004</v>
      </c>
      <c r="G146" s="1" t="s">
        <v>41</v>
      </c>
      <c r="H146" s="1" t="s">
        <v>889</v>
      </c>
      <c r="I146" s="66">
        <v>3576222</v>
      </c>
      <c r="J146" s="66">
        <v>527844</v>
      </c>
      <c r="K146" s="28">
        <v>38105</v>
      </c>
      <c r="L146" s="31" t="s">
        <v>994</v>
      </c>
      <c r="M146" s="1" t="s">
        <v>777</v>
      </c>
      <c r="N146" s="1">
        <v>58</v>
      </c>
      <c r="O146" s="1">
        <v>11</v>
      </c>
      <c r="P146" s="1" t="s">
        <v>798</v>
      </c>
      <c r="Q146" s="1"/>
      <c r="R146" s="1"/>
      <c r="S146" s="1" t="s">
        <v>815</v>
      </c>
      <c r="T146" s="1"/>
    </row>
    <row r="147" spans="1:20" x14ac:dyDescent="0.25">
      <c r="A147" s="1" t="s">
        <v>778</v>
      </c>
      <c r="B147" s="46" t="s">
        <v>778</v>
      </c>
      <c r="C147" s="49">
        <v>32.324110548199997</v>
      </c>
      <c r="D147" s="49">
        <v>-110.70508678989999</v>
      </c>
      <c r="E147" s="77">
        <v>3576400.0210000002</v>
      </c>
      <c r="F147" s="77">
        <v>527757.74600000004</v>
      </c>
      <c r="G147" s="1" t="s">
        <v>41</v>
      </c>
      <c r="H147" s="1" t="s">
        <v>889</v>
      </c>
      <c r="I147" s="66">
        <v>3576203</v>
      </c>
      <c r="J147" s="66">
        <v>527819</v>
      </c>
      <c r="K147" s="28">
        <v>38105</v>
      </c>
      <c r="L147" s="31" t="s">
        <v>994</v>
      </c>
      <c r="M147" s="1" t="s">
        <v>778</v>
      </c>
      <c r="N147" s="1">
        <v>65</v>
      </c>
      <c r="O147" s="1">
        <v>9</v>
      </c>
      <c r="P147" s="1" t="s">
        <v>798</v>
      </c>
      <c r="Q147" s="1"/>
      <c r="R147" s="1"/>
      <c r="S147" s="1" t="s">
        <v>815</v>
      </c>
      <c r="T147" s="1"/>
    </row>
    <row r="148" spans="1:20" x14ac:dyDescent="0.25">
      <c r="A148" s="1" t="s">
        <v>779</v>
      </c>
      <c r="B148" s="46" t="s">
        <v>779</v>
      </c>
      <c r="C148" s="49">
        <v>32.3240747121</v>
      </c>
      <c r="D148" s="49">
        <v>-110.7051931508</v>
      </c>
      <c r="E148" s="77">
        <v>3576396.0210000002</v>
      </c>
      <c r="F148" s="77">
        <v>527747.74699999997</v>
      </c>
      <c r="G148" s="1" t="s">
        <v>41</v>
      </c>
      <c r="H148" s="1" t="s">
        <v>889</v>
      </c>
      <c r="I148" s="66">
        <v>3576199</v>
      </c>
      <c r="J148" s="66">
        <v>527809</v>
      </c>
      <c r="K148" s="28">
        <v>38105</v>
      </c>
      <c r="L148" s="31" t="s">
        <v>994</v>
      </c>
      <c r="M148" s="1" t="s">
        <v>779</v>
      </c>
      <c r="N148" s="1">
        <v>355</v>
      </c>
      <c r="O148" s="1">
        <v>11</v>
      </c>
      <c r="P148" s="1" t="s">
        <v>797</v>
      </c>
      <c r="Q148" s="1"/>
      <c r="R148" s="1"/>
      <c r="S148" s="1" t="s">
        <v>815</v>
      </c>
      <c r="T148" s="1"/>
    </row>
    <row r="149" spans="1:20" x14ac:dyDescent="0.25">
      <c r="A149" s="1" t="s">
        <v>779</v>
      </c>
      <c r="B149" s="46" t="s">
        <v>779</v>
      </c>
      <c r="C149" s="49">
        <v>32.3240747121</v>
      </c>
      <c r="D149" s="49">
        <v>-110.7051931508</v>
      </c>
      <c r="E149" s="77">
        <v>3576396.0210000002</v>
      </c>
      <c r="F149" s="77">
        <v>527747.74699999997</v>
      </c>
      <c r="G149" s="1" t="s">
        <v>41</v>
      </c>
      <c r="H149" s="1" t="s">
        <v>889</v>
      </c>
      <c r="I149" s="66">
        <v>3576199</v>
      </c>
      <c r="J149" s="66">
        <v>527809</v>
      </c>
      <c r="K149" s="28">
        <v>38105</v>
      </c>
      <c r="L149" s="31" t="s">
        <v>994</v>
      </c>
      <c r="M149" s="1" t="s">
        <v>779</v>
      </c>
      <c r="N149" s="1">
        <v>53</v>
      </c>
      <c r="O149" s="1">
        <v>10</v>
      </c>
      <c r="P149" s="1" t="s">
        <v>796</v>
      </c>
      <c r="Q149" s="1"/>
      <c r="R149" s="1" t="s">
        <v>802</v>
      </c>
      <c r="S149" s="1" t="s">
        <v>815</v>
      </c>
      <c r="T149" s="1"/>
    </row>
    <row r="150" spans="1:20" x14ac:dyDescent="0.25">
      <c r="A150" s="1" t="s">
        <v>780</v>
      </c>
      <c r="B150" s="46" t="s">
        <v>780</v>
      </c>
      <c r="C150" s="49">
        <v>32.322496877799999</v>
      </c>
      <c r="D150" s="49">
        <v>-110.7055806971</v>
      </c>
      <c r="E150" s="77">
        <v>3576221.02</v>
      </c>
      <c r="F150" s="77">
        <v>527711.75</v>
      </c>
      <c r="G150" s="1" t="s">
        <v>41</v>
      </c>
      <c r="H150" s="1" t="s">
        <v>889</v>
      </c>
      <c r="I150" s="66">
        <v>3576024</v>
      </c>
      <c r="J150" s="66">
        <v>527773</v>
      </c>
      <c r="K150" s="28">
        <v>38105</v>
      </c>
      <c r="L150" s="31" t="s">
        <v>994</v>
      </c>
      <c r="M150" s="1" t="s">
        <v>780</v>
      </c>
      <c r="N150" s="1">
        <v>242</v>
      </c>
      <c r="O150" s="1">
        <v>6</v>
      </c>
      <c r="P150" s="1" t="s">
        <v>798</v>
      </c>
      <c r="Q150" s="1"/>
      <c r="R150" s="1"/>
      <c r="S150" s="1" t="s">
        <v>815</v>
      </c>
      <c r="T150" s="1"/>
    </row>
    <row r="151" spans="1:20" x14ac:dyDescent="0.25">
      <c r="A151" s="1" t="s">
        <v>781</v>
      </c>
      <c r="B151" s="46" t="s">
        <v>781</v>
      </c>
      <c r="C151" s="49">
        <v>32.322001649900002</v>
      </c>
      <c r="D151" s="49">
        <v>-110.70598601019999</v>
      </c>
      <c r="E151" s="77">
        <v>3576166.02</v>
      </c>
      <c r="F151" s="77">
        <v>527673.75100000005</v>
      </c>
      <c r="G151" s="1" t="s">
        <v>41</v>
      </c>
      <c r="H151" s="1" t="s">
        <v>889</v>
      </c>
      <c r="I151" s="66">
        <v>3575969</v>
      </c>
      <c r="J151" s="66">
        <v>527735</v>
      </c>
      <c r="K151" s="28">
        <v>38105</v>
      </c>
      <c r="L151" s="31" t="s">
        <v>994</v>
      </c>
      <c r="M151" s="1" t="s">
        <v>781</v>
      </c>
      <c r="N151" s="1">
        <v>345</v>
      </c>
      <c r="O151" s="1">
        <v>11</v>
      </c>
      <c r="P151" s="1" t="s">
        <v>797</v>
      </c>
      <c r="Q151" s="1"/>
      <c r="R151" s="1"/>
      <c r="S151" s="1" t="s">
        <v>815</v>
      </c>
      <c r="T151" s="1"/>
    </row>
    <row r="152" spans="1:20" x14ac:dyDescent="0.25">
      <c r="A152" s="1" t="s">
        <v>781</v>
      </c>
      <c r="B152" s="46" t="s">
        <v>781</v>
      </c>
      <c r="C152" s="49">
        <v>32.322001649900002</v>
      </c>
      <c r="D152" s="49">
        <v>-110.70598601019999</v>
      </c>
      <c r="E152" s="77">
        <v>3576166.02</v>
      </c>
      <c r="F152" s="77">
        <v>527673.75100000005</v>
      </c>
      <c r="G152" s="1" t="s">
        <v>41</v>
      </c>
      <c r="H152" s="1" t="s">
        <v>889</v>
      </c>
      <c r="I152" s="66">
        <v>3575969</v>
      </c>
      <c r="J152" s="66">
        <v>527735</v>
      </c>
      <c r="K152" s="28">
        <v>38105</v>
      </c>
      <c r="L152" s="31" t="s">
        <v>994</v>
      </c>
      <c r="M152" s="1" t="s">
        <v>781</v>
      </c>
      <c r="N152" s="1">
        <v>56</v>
      </c>
      <c r="O152" s="1">
        <v>11</v>
      </c>
      <c r="P152" s="1" t="s">
        <v>796</v>
      </c>
      <c r="Q152" s="1"/>
      <c r="R152" s="1" t="s">
        <v>802</v>
      </c>
      <c r="S152" s="1" t="s">
        <v>815</v>
      </c>
      <c r="T152" s="1"/>
    </row>
    <row r="153" spans="1:20" x14ac:dyDescent="0.25">
      <c r="A153" s="1" t="s">
        <v>782</v>
      </c>
      <c r="B153" s="46" t="s">
        <v>782</v>
      </c>
      <c r="C153" s="49">
        <v>32.321074834500003</v>
      </c>
      <c r="D153" s="49">
        <v>-110.70700890400001</v>
      </c>
      <c r="E153" s="77">
        <v>3576063.02</v>
      </c>
      <c r="F153" s="77">
        <v>527577.75300000003</v>
      </c>
      <c r="G153" s="1" t="s">
        <v>41</v>
      </c>
      <c r="H153" s="1" t="s">
        <v>889</v>
      </c>
      <c r="I153" s="66">
        <v>3575866</v>
      </c>
      <c r="J153" s="66">
        <v>527639</v>
      </c>
      <c r="K153" s="28">
        <v>38105</v>
      </c>
      <c r="L153" s="31" t="s">
        <v>994</v>
      </c>
      <c r="M153" s="1" t="s">
        <v>782</v>
      </c>
      <c r="N153" s="1">
        <v>63</v>
      </c>
      <c r="O153" s="1">
        <v>2</v>
      </c>
      <c r="P153" s="1" t="s">
        <v>798</v>
      </c>
      <c r="Q153" s="1"/>
      <c r="R153" s="1"/>
      <c r="S153" s="1" t="s">
        <v>815</v>
      </c>
      <c r="T153" s="1"/>
    </row>
    <row r="154" spans="1:20" x14ac:dyDescent="0.25">
      <c r="A154" s="1" t="s">
        <v>783</v>
      </c>
      <c r="B154" s="46" t="s">
        <v>783</v>
      </c>
      <c r="C154" s="49">
        <v>32.32024517</v>
      </c>
      <c r="D154" s="49">
        <v>-110.7071390418</v>
      </c>
      <c r="E154" s="77">
        <v>3575971.0189999999</v>
      </c>
      <c r="F154" s="77">
        <v>527565.755</v>
      </c>
      <c r="G154" s="1" t="s">
        <v>41</v>
      </c>
      <c r="H154" s="1" t="s">
        <v>889</v>
      </c>
      <c r="I154" s="66">
        <v>3575774</v>
      </c>
      <c r="J154" s="66">
        <v>527627</v>
      </c>
      <c r="K154" s="28">
        <v>38105</v>
      </c>
      <c r="L154" s="31" t="s">
        <v>994</v>
      </c>
      <c r="M154" s="1" t="s">
        <v>783</v>
      </c>
      <c r="N154" s="1">
        <v>65</v>
      </c>
      <c r="O154" s="1">
        <v>9</v>
      </c>
      <c r="P154" s="1" t="s">
        <v>798</v>
      </c>
      <c r="Q154" s="1"/>
      <c r="R154" s="1"/>
      <c r="S154" s="1" t="s">
        <v>815</v>
      </c>
      <c r="T154" s="1"/>
    </row>
    <row r="155" spans="1:20" x14ac:dyDescent="0.25">
      <c r="A155" s="1" t="s">
        <v>784</v>
      </c>
      <c r="B155" s="46" t="s">
        <v>784</v>
      </c>
      <c r="C155" s="49">
        <v>32.319731300800001</v>
      </c>
      <c r="D155" s="49">
        <v>-110.7072894181</v>
      </c>
      <c r="E155" s="77">
        <v>3575914.0180000002</v>
      </c>
      <c r="F155" s="77">
        <v>527551.75600000005</v>
      </c>
      <c r="G155" s="1" t="s">
        <v>41</v>
      </c>
      <c r="H155" s="1" t="s">
        <v>889</v>
      </c>
      <c r="I155" s="66">
        <v>3575717</v>
      </c>
      <c r="J155" s="66">
        <v>527613</v>
      </c>
      <c r="K155" s="28">
        <v>38105</v>
      </c>
      <c r="L155" s="31" t="s">
        <v>994</v>
      </c>
      <c r="M155" s="1" t="s">
        <v>784</v>
      </c>
      <c r="N155" s="1">
        <v>53</v>
      </c>
      <c r="O155" s="1">
        <v>10</v>
      </c>
      <c r="P155" s="1" t="s">
        <v>798</v>
      </c>
      <c r="Q155" s="1"/>
      <c r="R155" s="1"/>
      <c r="S155" s="1" t="s">
        <v>815</v>
      </c>
      <c r="T155" s="1"/>
    </row>
    <row r="156" spans="1:20" x14ac:dyDescent="0.25">
      <c r="A156" s="1" t="s">
        <v>785</v>
      </c>
      <c r="B156" s="46" t="s">
        <v>785</v>
      </c>
      <c r="C156" s="49">
        <v>32.317586915600003</v>
      </c>
      <c r="D156" s="49">
        <v>-110.70845425109999</v>
      </c>
      <c r="E156" s="77">
        <v>3575676.017</v>
      </c>
      <c r="F156" s="77">
        <v>527442.76100000006</v>
      </c>
      <c r="G156" s="1" t="s">
        <v>41</v>
      </c>
      <c r="H156" s="1" t="s">
        <v>889</v>
      </c>
      <c r="I156" s="66">
        <v>3575479</v>
      </c>
      <c r="J156" s="66">
        <v>527504</v>
      </c>
      <c r="K156" s="28">
        <v>38105</v>
      </c>
      <c r="L156" s="31" t="s">
        <v>994</v>
      </c>
      <c r="M156" s="1" t="s">
        <v>785</v>
      </c>
      <c r="N156" s="1">
        <v>54</v>
      </c>
      <c r="O156" s="1">
        <v>6</v>
      </c>
      <c r="P156" s="1" t="s">
        <v>798</v>
      </c>
      <c r="Q156" s="1"/>
      <c r="R156" s="1"/>
      <c r="S156" s="1" t="s">
        <v>815</v>
      </c>
      <c r="T156" s="1"/>
    </row>
    <row r="157" spans="1:20" x14ac:dyDescent="0.25">
      <c r="A157" s="1" t="s">
        <v>786</v>
      </c>
      <c r="B157" s="46" t="s">
        <v>786</v>
      </c>
      <c r="C157" s="49">
        <v>32.316745834999999</v>
      </c>
      <c r="D157" s="49">
        <v>-110.7075539068</v>
      </c>
      <c r="E157" s="77">
        <v>3575583.0159999998</v>
      </c>
      <c r="F157" s="77">
        <v>527527.76399999997</v>
      </c>
      <c r="G157" s="1" t="s">
        <v>41</v>
      </c>
      <c r="H157" s="1" t="s">
        <v>889</v>
      </c>
      <c r="I157" s="66">
        <v>3575386</v>
      </c>
      <c r="J157" s="66">
        <v>527589</v>
      </c>
      <c r="K157" s="28">
        <v>38105</v>
      </c>
      <c r="L157" s="31" t="s">
        <v>994</v>
      </c>
      <c r="M157" s="1" t="s">
        <v>786</v>
      </c>
      <c r="N157" s="1">
        <v>251</v>
      </c>
      <c r="O157" s="1">
        <v>14</v>
      </c>
      <c r="P157" s="1" t="s">
        <v>798</v>
      </c>
      <c r="Q157" s="1"/>
      <c r="R157" s="1"/>
      <c r="S157" s="1" t="s">
        <v>815</v>
      </c>
      <c r="T157" s="1"/>
    </row>
    <row r="158" spans="1:20" x14ac:dyDescent="0.25">
      <c r="A158" s="1" t="s">
        <v>787</v>
      </c>
      <c r="B158" s="46" t="s">
        <v>787</v>
      </c>
      <c r="C158" s="49">
        <v>32.316186389000002</v>
      </c>
      <c r="D158" s="49">
        <v>-110.7075025708</v>
      </c>
      <c r="E158" s="77">
        <v>3575521.0150000001</v>
      </c>
      <c r="F158" s="77">
        <v>527532.76599999995</v>
      </c>
      <c r="G158" s="1" t="s">
        <v>41</v>
      </c>
      <c r="H158" s="1" t="s">
        <v>889</v>
      </c>
      <c r="I158" s="66">
        <v>3575324</v>
      </c>
      <c r="J158" s="66">
        <v>527594</v>
      </c>
      <c r="K158" s="28">
        <v>38105</v>
      </c>
      <c r="L158" s="31" t="s">
        <v>994</v>
      </c>
      <c r="M158" s="1" t="s">
        <v>787</v>
      </c>
      <c r="N158" s="1">
        <v>239</v>
      </c>
      <c r="O158" s="1">
        <v>6</v>
      </c>
      <c r="P158" s="1" t="s">
        <v>798</v>
      </c>
      <c r="Q158" s="1"/>
      <c r="R158" s="1"/>
      <c r="S158" s="1" t="s">
        <v>815</v>
      </c>
      <c r="T158" s="1"/>
    </row>
    <row r="159" spans="1:20" x14ac:dyDescent="0.25">
      <c r="A159" s="1" t="s">
        <v>788</v>
      </c>
      <c r="B159" s="46" t="s">
        <v>788</v>
      </c>
      <c r="C159" s="49">
        <v>32.328074882000003</v>
      </c>
      <c r="D159" s="49">
        <v>-110.6991559099</v>
      </c>
      <c r="E159" s="77">
        <v>3576841.014</v>
      </c>
      <c r="F159" s="77">
        <v>528314.74</v>
      </c>
      <c r="G159" s="1" t="s">
        <v>41</v>
      </c>
      <c r="H159" s="1" t="s">
        <v>889</v>
      </c>
      <c r="I159" s="66">
        <v>3576644</v>
      </c>
      <c r="J159" s="66">
        <v>528376</v>
      </c>
      <c r="K159" s="28">
        <v>38105</v>
      </c>
      <c r="L159" s="31" t="s">
        <v>994</v>
      </c>
      <c r="M159" s="1" t="s">
        <v>788</v>
      </c>
      <c r="N159" s="1">
        <v>280</v>
      </c>
      <c r="O159" s="1">
        <v>28</v>
      </c>
      <c r="P159" s="1" t="s">
        <v>797</v>
      </c>
      <c r="Q159" s="1"/>
      <c r="R159" s="1"/>
      <c r="S159" s="1" t="s">
        <v>815</v>
      </c>
      <c r="T159" s="1"/>
    </row>
    <row r="160" spans="1:20" x14ac:dyDescent="0.25">
      <c r="A160" s="1" t="s">
        <v>788</v>
      </c>
      <c r="B160" s="46" t="s">
        <v>788</v>
      </c>
      <c r="C160" s="49">
        <v>32.328074882000003</v>
      </c>
      <c r="D160" s="49">
        <v>-110.6991559099</v>
      </c>
      <c r="E160" s="77">
        <v>3576841.014</v>
      </c>
      <c r="F160" s="77">
        <v>528314.74</v>
      </c>
      <c r="G160" s="1" t="s">
        <v>41</v>
      </c>
      <c r="H160" s="1" t="s">
        <v>889</v>
      </c>
      <c r="I160" s="66">
        <v>3576644</v>
      </c>
      <c r="J160" s="66">
        <v>528376</v>
      </c>
      <c r="K160" s="28">
        <v>38105</v>
      </c>
      <c r="L160" s="31" t="s">
        <v>994</v>
      </c>
      <c r="M160" s="1" t="s">
        <v>788</v>
      </c>
      <c r="N160" s="1">
        <v>64</v>
      </c>
      <c r="O160" s="1">
        <v>12</v>
      </c>
      <c r="P160" s="1" t="s">
        <v>796</v>
      </c>
      <c r="Q160" s="1"/>
      <c r="R160" s="1" t="s">
        <v>802</v>
      </c>
      <c r="S160" s="1" t="s">
        <v>815</v>
      </c>
      <c r="T160" s="1"/>
    </row>
    <row r="161" spans="1:20" x14ac:dyDescent="0.25">
      <c r="A161" s="1" t="s">
        <v>789</v>
      </c>
      <c r="B161" s="46" t="s">
        <v>789</v>
      </c>
      <c r="C161" s="49">
        <v>32.328972731100002</v>
      </c>
      <c r="D161" s="49">
        <v>-110.6973679415</v>
      </c>
      <c r="E161" s="77">
        <v>3576941.014</v>
      </c>
      <c r="F161" s="77">
        <v>528482.73899999994</v>
      </c>
      <c r="G161" s="1" t="s">
        <v>41</v>
      </c>
      <c r="H161" s="1" t="s">
        <v>889</v>
      </c>
      <c r="I161" s="66">
        <v>3576744</v>
      </c>
      <c r="J161" s="66">
        <v>528544</v>
      </c>
      <c r="K161" s="28">
        <v>38105</v>
      </c>
      <c r="L161" s="31" t="s">
        <v>994</v>
      </c>
      <c r="M161" s="1" t="s">
        <v>789</v>
      </c>
      <c r="N161" s="1">
        <v>340</v>
      </c>
      <c r="O161" s="1">
        <v>18</v>
      </c>
      <c r="P161" s="1" t="s">
        <v>797</v>
      </c>
      <c r="Q161" s="1"/>
      <c r="R161" s="1"/>
      <c r="S161" s="1" t="s">
        <v>815</v>
      </c>
      <c r="T161" s="1"/>
    </row>
    <row r="162" spans="1:20" x14ac:dyDescent="0.25">
      <c r="A162" s="1" t="s">
        <v>789</v>
      </c>
      <c r="B162" s="46" t="s">
        <v>789</v>
      </c>
      <c r="C162" s="49">
        <v>32.328972731100002</v>
      </c>
      <c r="D162" s="49">
        <v>-110.6973679415</v>
      </c>
      <c r="E162" s="77">
        <v>3576941.014</v>
      </c>
      <c r="F162" s="77">
        <v>528482.73899999994</v>
      </c>
      <c r="G162" s="1" t="s">
        <v>41</v>
      </c>
      <c r="H162" s="1" t="s">
        <v>889</v>
      </c>
      <c r="I162" s="66">
        <v>3576744</v>
      </c>
      <c r="J162" s="66">
        <v>528544</v>
      </c>
      <c r="K162" s="28">
        <v>38105</v>
      </c>
      <c r="L162" s="31" t="s">
        <v>994</v>
      </c>
      <c r="M162" s="1" t="s">
        <v>789</v>
      </c>
      <c r="N162" s="1">
        <v>63</v>
      </c>
      <c r="O162" s="1">
        <v>10</v>
      </c>
      <c r="P162" s="1" t="s">
        <v>796</v>
      </c>
      <c r="Q162" s="1"/>
      <c r="R162" s="1" t="s">
        <v>802</v>
      </c>
      <c r="S162" s="1" t="s">
        <v>815</v>
      </c>
      <c r="T162" s="1"/>
    </row>
    <row r="163" spans="1:20" x14ac:dyDescent="0.25">
      <c r="A163" s="1" t="s">
        <v>790</v>
      </c>
      <c r="B163" s="46" t="s">
        <v>790</v>
      </c>
      <c r="C163" s="49">
        <v>32.330042319500002</v>
      </c>
      <c r="D163" s="49">
        <v>-110.69572812129999</v>
      </c>
      <c r="E163" s="77">
        <v>3577060.014</v>
      </c>
      <c r="F163" s="77">
        <v>528636.73699999996</v>
      </c>
      <c r="G163" s="1" t="s">
        <v>41</v>
      </c>
      <c r="H163" s="1" t="s">
        <v>889</v>
      </c>
      <c r="I163" s="66">
        <v>3576863</v>
      </c>
      <c r="J163" s="66">
        <v>528698</v>
      </c>
      <c r="K163" s="28">
        <v>38105</v>
      </c>
      <c r="L163" s="31" t="s">
        <v>994</v>
      </c>
      <c r="M163" s="1" t="s">
        <v>790</v>
      </c>
      <c r="N163" s="1">
        <v>308</v>
      </c>
      <c r="O163" s="1">
        <v>20</v>
      </c>
      <c r="P163" s="1" t="s">
        <v>797</v>
      </c>
      <c r="Q163" s="1"/>
      <c r="R163" s="1"/>
      <c r="S163" s="1" t="s">
        <v>815</v>
      </c>
      <c r="T163" s="1"/>
    </row>
    <row r="164" spans="1:20" x14ac:dyDescent="0.25">
      <c r="A164" s="1" t="s">
        <v>791</v>
      </c>
      <c r="B164" s="46" t="s">
        <v>791</v>
      </c>
      <c r="C164" s="49">
        <v>32.332854702200002</v>
      </c>
      <c r="D164" s="49">
        <v>-110.6947837365</v>
      </c>
      <c r="E164" s="77">
        <v>3577372.0159999998</v>
      </c>
      <c r="F164" s="77">
        <v>528724.73100000003</v>
      </c>
      <c r="G164" s="1" t="s">
        <v>41</v>
      </c>
      <c r="H164" s="1" t="s">
        <v>889</v>
      </c>
      <c r="I164" s="66">
        <v>3577175</v>
      </c>
      <c r="J164" s="66">
        <v>528786</v>
      </c>
      <c r="K164" s="28">
        <v>38105</v>
      </c>
      <c r="L164" s="31" t="s">
        <v>994</v>
      </c>
      <c r="M164" s="1" t="s">
        <v>791</v>
      </c>
      <c r="N164" s="1">
        <v>45</v>
      </c>
      <c r="O164" s="1">
        <v>20</v>
      </c>
      <c r="P164" s="1" t="s">
        <v>798</v>
      </c>
      <c r="Q164" s="1"/>
      <c r="R164" s="1"/>
      <c r="S164" s="1" t="s">
        <v>815</v>
      </c>
      <c r="T164" s="1"/>
    </row>
    <row r="165" spans="1:20" x14ac:dyDescent="0.25">
      <c r="A165" s="1" t="s">
        <v>792</v>
      </c>
      <c r="B165" s="46" t="s">
        <v>792</v>
      </c>
      <c r="C165" s="49">
        <v>32.333188825599997</v>
      </c>
      <c r="D165" s="49">
        <v>-110.6949207575</v>
      </c>
      <c r="E165" s="77">
        <v>3577409.017</v>
      </c>
      <c r="F165" s="77">
        <v>528711.73</v>
      </c>
      <c r="G165" s="1" t="s">
        <v>41</v>
      </c>
      <c r="H165" s="1" t="s">
        <v>889</v>
      </c>
      <c r="I165" s="66">
        <v>3577212</v>
      </c>
      <c r="J165" s="66">
        <v>528773</v>
      </c>
      <c r="K165" s="28">
        <v>38105</v>
      </c>
      <c r="L165" s="31" t="s">
        <v>994</v>
      </c>
      <c r="M165" s="1" t="s">
        <v>792</v>
      </c>
      <c r="N165" s="1">
        <v>47</v>
      </c>
      <c r="O165" s="1">
        <v>23</v>
      </c>
      <c r="P165" s="1" t="s">
        <v>798</v>
      </c>
      <c r="Q165" s="1"/>
      <c r="R165" s="1"/>
      <c r="S165" s="1" t="s">
        <v>815</v>
      </c>
      <c r="T165" s="1"/>
    </row>
    <row r="166" spans="1:20" x14ac:dyDescent="0.25">
      <c r="A166" s="1" t="s">
        <v>793</v>
      </c>
      <c r="B166" s="46" t="s">
        <v>793</v>
      </c>
      <c r="C166" s="49">
        <v>32.335852557599999</v>
      </c>
      <c r="D166" s="49">
        <v>-110.6922129031</v>
      </c>
      <c r="E166" s="77">
        <v>3577705.0180000002</v>
      </c>
      <c r="F166" s="77">
        <v>528965.72499999998</v>
      </c>
      <c r="G166" s="1" t="s">
        <v>41</v>
      </c>
      <c r="H166" s="1" t="s">
        <v>889</v>
      </c>
      <c r="I166" s="66">
        <v>3577508</v>
      </c>
      <c r="J166" s="66">
        <v>529027</v>
      </c>
      <c r="K166" s="28">
        <v>38105</v>
      </c>
      <c r="L166" s="31" t="s">
        <v>994</v>
      </c>
      <c r="M166" s="1" t="s">
        <v>793</v>
      </c>
      <c r="N166" s="1">
        <v>274</v>
      </c>
      <c r="O166" s="1">
        <v>30</v>
      </c>
      <c r="P166" s="1" t="s">
        <v>797</v>
      </c>
      <c r="Q166" s="1"/>
      <c r="R166" s="1"/>
      <c r="S166" s="1" t="s">
        <v>815</v>
      </c>
      <c r="T166" s="1"/>
    </row>
    <row r="167" spans="1:20" x14ac:dyDescent="0.25">
      <c r="A167" s="1" t="s">
        <v>794</v>
      </c>
      <c r="B167" s="46" t="s">
        <v>794</v>
      </c>
      <c r="C167" s="49">
        <v>32.336680617299997</v>
      </c>
      <c r="D167" s="49">
        <v>-110.69143442150001</v>
      </c>
      <c r="E167" s="77">
        <v>3577797.0180000002</v>
      </c>
      <c r="F167" s="77">
        <v>529038.723</v>
      </c>
      <c r="G167" s="1" t="s">
        <v>41</v>
      </c>
      <c r="H167" s="1" t="s">
        <v>889</v>
      </c>
      <c r="I167" s="66">
        <v>3577600</v>
      </c>
      <c r="J167" s="66">
        <v>529100</v>
      </c>
      <c r="K167" s="28">
        <v>38105</v>
      </c>
      <c r="L167" s="31" t="s">
        <v>994</v>
      </c>
      <c r="M167" s="1" t="s">
        <v>794</v>
      </c>
      <c r="N167" s="1">
        <v>281</v>
      </c>
      <c r="O167" s="1">
        <v>21</v>
      </c>
      <c r="P167" s="1" t="s">
        <v>797</v>
      </c>
      <c r="Q167" s="1"/>
      <c r="R167" s="1"/>
      <c r="S167" s="1" t="s">
        <v>815</v>
      </c>
      <c r="T167" s="1"/>
    </row>
    <row r="168" spans="1:20" x14ac:dyDescent="0.25">
      <c r="A168" s="33" t="s">
        <v>794</v>
      </c>
      <c r="B168" s="54" t="s">
        <v>794</v>
      </c>
      <c r="C168" s="55">
        <v>32.336680617299997</v>
      </c>
      <c r="D168" s="55">
        <v>-110.69143442150001</v>
      </c>
      <c r="E168" s="79">
        <v>3577797.0180000002</v>
      </c>
      <c r="F168" s="79">
        <v>529038.723</v>
      </c>
      <c r="G168" s="33" t="s">
        <v>41</v>
      </c>
      <c r="H168" s="33" t="s">
        <v>889</v>
      </c>
      <c r="I168" s="73">
        <v>3577600</v>
      </c>
      <c r="J168" s="73">
        <v>529100</v>
      </c>
      <c r="K168" s="34">
        <v>38105</v>
      </c>
      <c r="L168" s="31" t="s">
        <v>994</v>
      </c>
      <c r="M168" s="33" t="s">
        <v>794</v>
      </c>
      <c r="N168" s="33">
        <v>41</v>
      </c>
      <c r="O168" s="33">
        <v>15</v>
      </c>
      <c r="P168" s="33" t="s">
        <v>795</v>
      </c>
      <c r="Q168" s="33"/>
      <c r="R168" s="33"/>
      <c r="S168" s="33" t="s">
        <v>815</v>
      </c>
      <c r="T168" s="1"/>
    </row>
    <row r="169" spans="1:20" x14ac:dyDescent="0.25">
      <c r="A169" t="s">
        <v>655</v>
      </c>
      <c r="B169" s="46" t="s">
        <v>655</v>
      </c>
      <c r="C169" s="49">
        <v>32.335206294700001</v>
      </c>
      <c r="D169" s="49">
        <v>-110.7206818188</v>
      </c>
      <c r="E169" s="77">
        <v>3577626.0380000002</v>
      </c>
      <c r="F169" s="77">
        <v>526286.70299999998</v>
      </c>
      <c r="G169" s="1" t="s">
        <v>41</v>
      </c>
      <c r="H169" s="1" t="s">
        <v>889</v>
      </c>
      <c r="I169" s="67">
        <v>3577429</v>
      </c>
      <c r="J169" s="67">
        <v>526348</v>
      </c>
      <c r="K169" s="12">
        <v>38280</v>
      </c>
      <c r="L169" s="30" t="s">
        <v>656</v>
      </c>
      <c r="M169" t="s">
        <v>655</v>
      </c>
      <c r="N169">
        <v>260</v>
      </c>
      <c r="O169">
        <v>36</v>
      </c>
      <c r="P169" t="s">
        <v>326</v>
      </c>
      <c r="Q169" s="1"/>
      <c r="R169" t="s">
        <v>168</v>
      </c>
      <c r="S169" s="1"/>
      <c r="T169">
        <v>2124</v>
      </c>
    </row>
    <row r="170" spans="1:20" x14ac:dyDescent="0.25">
      <c r="A170" t="s">
        <v>655</v>
      </c>
      <c r="B170" s="46" t="s">
        <v>655</v>
      </c>
      <c r="C170" s="49">
        <v>32.335206294700001</v>
      </c>
      <c r="D170" s="49">
        <v>-110.7206818188</v>
      </c>
      <c r="E170" s="77">
        <v>3577626.0380000002</v>
      </c>
      <c r="F170" s="77">
        <v>526286.70299999998</v>
      </c>
      <c r="G170" s="1" t="s">
        <v>41</v>
      </c>
      <c r="H170" s="1" t="s">
        <v>889</v>
      </c>
      <c r="I170" s="67">
        <v>3577429</v>
      </c>
      <c r="J170" s="67">
        <v>526348</v>
      </c>
      <c r="K170" s="12">
        <v>38280</v>
      </c>
      <c r="L170" s="30" t="s">
        <v>656</v>
      </c>
      <c r="M170" t="s">
        <v>655</v>
      </c>
      <c r="N170">
        <v>45</v>
      </c>
      <c r="O170">
        <v>27</v>
      </c>
      <c r="P170" t="s">
        <v>286</v>
      </c>
      <c r="Q170" s="1"/>
      <c r="R170" t="s">
        <v>202</v>
      </c>
      <c r="S170" s="1"/>
      <c r="T170">
        <v>4037</v>
      </c>
    </row>
    <row r="171" spans="1:20" x14ac:dyDescent="0.25">
      <c r="A171" t="s">
        <v>645</v>
      </c>
      <c r="B171" s="46" t="s">
        <v>645</v>
      </c>
      <c r="C171" s="49">
        <v>32.334763967699999</v>
      </c>
      <c r="D171" s="49">
        <v>-110.72055565380001</v>
      </c>
      <c r="E171" s="77">
        <v>3577577.0380000002</v>
      </c>
      <c r="F171" s="77">
        <v>526298.70499999996</v>
      </c>
      <c r="G171" s="1" t="s">
        <v>41</v>
      </c>
      <c r="H171" s="1" t="s">
        <v>889</v>
      </c>
      <c r="I171" s="67">
        <v>3577380</v>
      </c>
      <c r="J171" s="67">
        <v>526360</v>
      </c>
      <c r="K171" s="12">
        <v>38280</v>
      </c>
      <c r="L171" s="30" t="s">
        <v>656</v>
      </c>
      <c r="M171" t="s">
        <v>645</v>
      </c>
      <c r="N171">
        <v>316</v>
      </c>
      <c r="O171">
        <v>14</v>
      </c>
      <c r="P171" t="s">
        <v>326</v>
      </c>
      <c r="Q171" s="1"/>
      <c r="R171" t="s">
        <v>168</v>
      </c>
      <c r="S171" s="1"/>
      <c r="T171">
        <v>2124</v>
      </c>
    </row>
    <row r="172" spans="1:20" x14ac:dyDescent="0.25">
      <c r="A172" t="s">
        <v>645</v>
      </c>
      <c r="B172" s="46" t="s">
        <v>645</v>
      </c>
      <c r="C172" s="49">
        <v>32.334763967699999</v>
      </c>
      <c r="D172" s="49">
        <v>-110.72055565380001</v>
      </c>
      <c r="E172" s="77">
        <v>3577577.0380000002</v>
      </c>
      <c r="F172" s="77">
        <v>526298.70499999996</v>
      </c>
      <c r="G172" s="1" t="s">
        <v>41</v>
      </c>
      <c r="H172" s="1" t="s">
        <v>889</v>
      </c>
      <c r="I172" s="67">
        <v>3577380</v>
      </c>
      <c r="J172" s="67">
        <v>526360</v>
      </c>
      <c r="K172" s="12">
        <v>38280</v>
      </c>
      <c r="L172" s="30" t="s">
        <v>656</v>
      </c>
      <c r="M172" t="s">
        <v>645</v>
      </c>
      <c r="N172">
        <v>54</v>
      </c>
      <c r="O172">
        <v>10</v>
      </c>
      <c r="P172" t="s">
        <v>284</v>
      </c>
      <c r="Q172" s="1"/>
      <c r="R172" t="s">
        <v>168</v>
      </c>
      <c r="S172" s="1"/>
      <c r="T172">
        <v>2149</v>
      </c>
    </row>
    <row r="173" spans="1:20" x14ac:dyDescent="0.25">
      <c r="A173" t="s">
        <v>637</v>
      </c>
      <c r="B173" s="46" t="s">
        <v>637</v>
      </c>
      <c r="C173" s="49">
        <v>32.3347367151</v>
      </c>
      <c r="D173" s="49">
        <v>-110.72047073</v>
      </c>
      <c r="E173" s="77">
        <v>3577574.037</v>
      </c>
      <c r="F173" s="77">
        <v>526306.70499999996</v>
      </c>
      <c r="G173" s="1" t="s">
        <v>41</v>
      </c>
      <c r="H173" s="1" t="s">
        <v>889</v>
      </c>
      <c r="I173" s="67">
        <v>3577377</v>
      </c>
      <c r="J173" s="67">
        <v>526368</v>
      </c>
      <c r="K173" s="12">
        <v>38280</v>
      </c>
      <c r="L173" s="30" t="s">
        <v>656</v>
      </c>
      <c r="M173" t="s">
        <v>637</v>
      </c>
      <c r="N173">
        <v>48</v>
      </c>
      <c r="O173">
        <v>18</v>
      </c>
      <c r="P173" t="s">
        <v>284</v>
      </c>
      <c r="Q173" s="1"/>
      <c r="R173" t="s">
        <v>168</v>
      </c>
      <c r="S173" s="1"/>
      <c r="T173">
        <v>2161</v>
      </c>
    </row>
    <row r="174" spans="1:20" x14ac:dyDescent="0.25">
      <c r="A174" t="s">
        <v>626</v>
      </c>
      <c r="B174" s="46" t="s">
        <v>626</v>
      </c>
      <c r="C174" s="49">
        <v>32.334817528999999</v>
      </c>
      <c r="D174" s="49">
        <v>-110.72030047040001</v>
      </c>
      <c r="E174" s="77">
        <v>3577583.037</v>
      </c>
      <c r="F174" s="77">
        <v>526322.70499999996</v>
      </c>
      <c r="G174" s="1" t="s">
        <v>41</v>
      </c>
      <c r="H174" s="1" t="s">
        <v>889</v>
      </c>
      <c r="I174" s="67">
        <v>3577386</v>
      </c>
      <c r="J174" s="67">
        <v>526384</v>
      </c>
      <c r="K174" s="12">
        <v>38280</v>
      </c>
      <c r="L174" s="30" t="s">
        <v>656</v>
      </c>
      <c r="M174" t="s">
        <v>626</v>
      </c>
      <c r="N174">
        <v>53</v>
      </c>
      <c r="O174">
        <v>8</v>
      </c>
      <c r="P174" t="s">
        <v>284</v>
      </c>
      <c r="Q174" s="1"/>
      <c r="R174" t="s">
        <v>168</v>
      </c>
      <c r="S174" s="1"/>
      <c r="T174">
        <v>2161</v>
      </c>
    </row>
    <row r="175" spans="1:20" x14ac:dyDescent="0.25">
      <c r="A175" t="s">
        <v>615</v>
      </c>
      <c r="B175" s="46" t="s">
        <v>615</v>
      </c>
      <c r="C175" s="49">
        <v>32.334410884999997</v>
      </c>
      <c r="D175" s="49">
        <v>-110.7199935605</v>
      </c>
      <c r="E175" s="77">
        <v>3577538.037</v>
      </c>
      <c r="F175" s="77">
        <v>526351.70600000001</v>
      </c>
      <c r="G175" s="1" t="s">
        <v>41</v>
      </c>
      <c r="H175" s="1" t="s">
        <v>889</v>
      </c>
      <c r="I175" s="67">
        <v>3577341</v>
      </c>
      <c r="J175" s="67">
        <v>526413</v>
      </c>
      <c r="K175" s="12">
        <v>38280</v>
      </c>
      <c r="L175" s="30" t="s">
        <v>656</v>
      </c>
      <c r="M175" t="s">
        <v>615</v>
      </c>
      <c r="N175">
        <v>338</v>
      </c>
      <c r="O175">
        <v>14</v>
      </c>
      <c r="P175" t="s">
        <v>326</v>
      </c>
      <c r="Q175" s="1"/>
      <c r="R175" t="s">
        <v>168</v>
      </c>
      <c r="S175" s="1"/>
      <c r="T175">
        <v>2124</v>
      </c>
    </row>
    <row r="176" spans="1:20" x14ac:dyDescent="0.25">
      <c r="A176" t="s">
        <v>615</v>
      </c>
      <c r="B176" s="46" t="s">
        <v>615</v>
      </c>
      <c r="C176" s="49">
        <v>32.334410884999997</v>
      </c>
      <c r="D176" s="49">
        <v>-110.7199935605</v>
      </c>
      <c r="E176" s="77">
        <v>3577538.037</v>
      </c>
      <c r="F176" s="77">
        <v>526351.70600000001</v>
      </c>
      <c r="G176" s="1" t="s">
        <v>41</v>
      </c>
      <c r="H176" s="1" t="s">
        <v>889</v>
      </c>
      <c r="I176" s="67">
        <v>3577341</v>
      </c>
      <c r="J176" s="67">
        <v>526413</v>
      </c>
      <c r="K176" s="12">
        <v>38280</v>
      </c>
      <c r="L176" s="30" t="s">
        <v>656</v>
      </c>
      <c r="M176" t="s">
        <v>615</v>
      </c>
      <c r="N176">
        <v>54</v>
      </c>
      <c r="O176">
        <v>11</v>
      </c>
      <c r="P176" t="s">
        <v>286</v>
      </c>
      <c r="Q176" s="1"/>
      <c r="R176" t="s">
        <v>207</v>
      </c>
      <c r="S176" s="1"/>
      <c r="T176">
        <v>4037</v>
      </c>
    </row>
    <row r="177" spans="1:20" x14ac:dyDescent="0.25">
      <c r="A177" t="s">
        <v>604</v>
      </c>
      <c r="B177" s="46" t="s">
        <v>604</v>
      </c>
      <c r="C177" s="49">
        <v>32.334392700499997</v>
      </c>
      <c r="D177" s="49">
        <v>-110.7199298611</v>
      </c>
      <c r="E177" s="77">
        <v>3577536.037</v>
      </c>
      <c r="F177" s="77">
        <v>526357.70600000001</v>
      </c>
      <c r="G177" s="1" t="s">
        <v>41</v>
      </c>
      <c r="H177" s="1" t="s">
        <v>889</v>
      </c>
      <c r="I177" s="67">
        <v>3577339</v>
      </c>
      <c r="J177" s="67">
        <v>526419</v>
      </c>
      <c r="K177" s="12">
        <v>38280</v>
      </c>
      <c r="L177" s="30" t="s">
        <v>656</v>
      </c>
      <c r="M177" t="s">
        <v>604</v>
      </c>
      <c r="N177">
        <v>51</v>
      </c>
      <c r="O177">
        <v>13</v>
      </c>
      <c r="P177" t="s">
        <v>284</v>
      </c>
      <c r="Q177" s="1"/>
      <c r="R177" t="s">
        <v>168</v>
      </c>
      <c r="S177" s="1"/>
      <c r="T177">
        <v>2161</v>
      </c>
    </row>
    <row r="178" spans="1:20" x14ac:dyDescent="0.25">
      <c r="A178" t="s">
        <v>584</v>
      </c>
      <c r="B178" s="46" t="s">
        <v>584</v>
      </c>
      <c r="C178" s="49">
        <v>32.334018959799998</v>
      </c>
      <c r="D178" s="49">
        <v>-110.71819900209999</v>
      </c>
      <c r="E178" s="77">
        <v>3577495.0350000001</v>
      </c>
      <c r="F178" s="77">
        <v>526520.70900000003</v>
      </c>
      <c r="G178" s="1" t="s">
        <v>41</v>
      </c>
      <c r="H178" s="1" t="s">
        <v>889</v>
      </c>
      <c r="I178" s="67">
        <v>3577298</v>
      </c>
      <c r="J178" s="67">
        <v>526582</v>
      </c>
      <c r="K178" s="12">
        <v>38280</v>
      </c>
      <c r="L178" s="30" t="s">
        <v>656</v>
      </c>
      <c r="M178" t="s">
        <v>584</v>
      </c>
      <c r="N178">
        <v>49</v>
      </c>
      <c r="O178">
        <v>10</v>
      </c>
      <c r="P178" t="s">
        <v>284</v>
      </c>
      <c r="Q178" s="1"/>
      <c r="R178" t="s">
        <v>168</v>
      </c>
      <c r="S178" s="1"/>
      <c r="T178">
        <v>2161</v>
      </c>
    </row>
    <row r="179" spans="1:20" x14ac:dyDescent="0.25">
      <c r="A179" t="s">
        <v>573</v>
      </c>
      <c r="B179" s="46" t="s">
        <v>573</v>
      </c>
      <c r="C179" s="49">
        <v>32.334125857499998</v>
      </c>
      <c r="D179" s="49">
        <v>-110.7175930051</v>
      </c>
      <c r="E179" s="77">
        <v>3577507.0350000001</v>
      </c>
      <c r="F179" s="77">
        <v>526577.70900000003</v>
      </c>
      <c r="G179" s="1" t="s">
        <v>41</v>
      </c>
      <c r="H179" s="1" t="s">
        <v>889</v>
      </c>
      <c r="I179" s="67">
        <v>3577310</v>
      </c>
      <c r="J179" s="67">
        <v>526639</v>
      </c>
      <c r="K179" s="12">
        <v>38280</v>
      </c>
      <c r="L179" s="30" t="s">
        <v>656</v>
      </c>
      <c r="M179" t="s">
        <v>573</v>
      </c>
      <c r="N179">
        <v>51</v>
      </c>
      <c r="O179">
        <v>4</v>
      </c>
      <c r="P179" t="s">
        <v>284</v>
      </c>
      <c r="Q179" s="1"/>
      <c r="R179" t="s">
        <v>168</v>
      </c>
      <c r="S179" s="1"/>
      <c r="T179">
        <v>2161</v>
      </c>
    </row>
    <row r="180" spans="1:20" x14ac:dyDescent="0.25">
      <c r="A180" t="s">
        <v>654</v>
      </c>
      <c r="B180" s="46" t="s">
        <v>654</v>
      </c>
      <c r="C180" s="49">
        <v>32.333996403199997</v>
      </c>
      <c r="D180" s="49">
        <v>-110.7161908038</v>
      </c>
      <c r="E180" s="77">
        <v>3577493.034</v>
      </c>
      <c r="F180" s="77">
        <v>526709.71100000001</v>
      </c>
      <c r="G180" s="1" t="s">
        <v>41</v>
      </c>
      <c r="H180" s="1" t="s">
        <v>889</v>
      </c>
      <c r="I180" s="67">
        <v>3577296</v>
      </c>
      <c r="J180" s="67">
        <v>526771</v>
      </c>
      <c r="K180" s="12">
        <v>38280</v>
      </c>
      <c r="L180" s="30" t="s">
        <v>656</v>
      </c>
      <c r="M180" t="s">
        <v>654</v>
      </c>
      <c r="N180">
        <v>52</v>
      </c>
      <c r="O180">
        <v>8</v>
      </c>
      <c r="P180" t="s">
        <v>284</v>
      </c>
      <c r="Q180" s="1"/>
      <c r="R180" t="s">
        <v>168</v>
      </c>
      <c r="S180" s="1"/>
      <c r="T180">
        <v>2161</v>
      </c>
    </row>
    <row r="181" spans="1:20" x14ac:dyDescent="0.25">
      <c r="A181" t="s">
        <v>653</v>
      </c>
      <c r="B181" s="46" t="s">
        <v>653</v>
      </c>
      <c r="C181" s="49">
        <v>32.3347531852</v>
      </c>
      <c r="D181" s="49">
        <v>-110.715742179</v>
      </c>
      <c r="E181" s="77">
        <v>3577577.034</v>
      </c>
      <c r="F181" s="77">
        <v>526751.70900000003</v>
      </c>
      <c r="G181" s="1" t="s">
        <v>41</v>
      </c>
      <c r="H181" s="1" t="s">
        <v>889</v>
      </c>
      <c r="I181" s="67">
        <v>3577380</v>
      </c>
      <c r="J181" s="67">
        <v>526813</v>
      </c>
      <c r="K181" s="12">
        <v>38280</v>
      </c>
      <c r="L181" s="30" t="s">
        <v>656</v>
      </c>
      <c r="M181" t="s">
        <v>653</v>
      </c>
      <c r="N181">
        <v>48</v>
      </c>
      <c r="O181">
        <v>15</v>
      </c>
      <c r="P181" t="s">
        <v>284</v>
      </c>
      <c r="Q181" s="1"/>
      <c r="R181" t="s">
        <v>168</v>
      </c>
      <c r="S181" s="1"/>
      <c r="T181">
        <v>2161</v>
      </c>
    </row>
    <row r="182" spans="1:20" x14ac:dyDescent="0.25">
      <c r="A182" t="s">
        <v>652</v>
      </c>
      <c r="B182" s="46" t="s">
        <v>652</v>
      </c>
      <c r="C182" s="49">
        <v>32.335249332899998</v>
      </c>
      <c r="D182" s="49">
        <v>-110.7157300169</v>
      </c>
      <c r="E182" s="77">
        <v>3577632.0350000001</v>
      </c>
      <c r="F182" s="77">
        <v>526752.70799999998</v>
      </c>
      <c r="G182" s="1" t="s">
        <v>41</v>
      </c>
      <c r="H182" s="1" t="s">
        <v>889</v>
      </c>
      <c r="I182" s="67">
        <v>3577435</v>
      </c>
      <c r="J182" s="67">
        <v>526814</v>
      </c>
      <c r="K182" s="12">
        <v>38280</v>
      </c>
      <c r="L182" s="30" t="s">
        <v>656</v>
      </c>
      <c r="M182" t="s">
        <v>652</v>
      </c>
      <c r="N182">
        <v>52</v>
      </c>
      <c r="O182">
        <v>24</v>
      </c>
      <c r="P182" t="s">
        <v>284</v>
      </c>
      <c r="Q182" s="1"/>
      <c r="R182" t="s">
        <v>168</v>
      </c>
      <c r="S182" s="1"/>
      <c r="T182">
        <v>2161</v>
      </c>
    </row>
    <row r="183" spans="1:20" x14ac:dyDescent="0.25">
      <c r="A183" t="s">
        <v>651</v>
      </c>
      <c r="B183" s="46" t="s">
        <v>651</v>
      </c>
      <c r="C183" s="49">
        <v>32.335618918199998</v>
      </c>
      <c r="D183" s="49">
        <v>-110.7156013612</v>
      </c>
      <c r="E183" s="77">
        <v>3577673.0350000001</v>
      </c>
      <c r="F183" s="77">
        <v>526764.70700000005</v>
      </c>
      <c r="G183" s="1" t="s">
        <v>41</v>
      </c>
      <c r="H183" s="1" t="s">
        <v>889</v>
      </c>
      <c r="I183" s="67">
        <v>3577476</v>
      </c>
      <c r="J183" s="67">
        <v>526826</v>
      </c>
      <c r="K183" s="12">
        <v>38280</v>
      </c>
      <c r="L183" s="30" t="s">
        <v>656</v>
      </c>
      <c r="M183" t="s">
        <v>651</v>
      </c>
      <c r="N183">
        <v>52</v>
      </c>
      <c r="O183">
        <v>21</v>
      </c>
      <c r="P183" t="s">
        <v>284</v>
      </c>
      <c r="Q183" s="1"/>
      <c r="R183" t="s">
        <v>168</v>
      </c>
      <c r="S183" s="1"/>
      <c r="T183">
        <v>2161</v>
      </c>
    </row>
    <row r="184" spans="1:20" x14ac:dyDescent="0.25">
      <c r="A184" t="s">
        <v>650</v>
      </c>
      <c r="B184" s="46" t="s">
        <v>650</v>
      </c>
      <c r="C184" s="49">
        <v>32.337828406699998</v>
      </c>
      <c r="D184" s="49">
        <v>-110.7113121563</v>
      </c>
      <c r="E184" s="77">
        <v>3577919.034</v>
      </c>
      <c r="F184" s="77">
        <v>527167.70400000003</v>
      </c>
      <c r="G184" s="1" t="s">
        <v>41</v>
      </c>
      <c r="H184" s="1" t="s">
        <v>889</v>
      </c>
      <c r="I184" s="67">
        <v>3577722</v>
      </c>
      <c r="J184" s="67">
        <v>527229</v>
      </c>
      <c r="K184" s="12">
        <v>38280</v>
      </c>
      <c r="L184" s="30" t="s">
        <v>656</v>
      </c>
      <c r="M184" t="s">
        <v>650</v>
      </c>
      <c r="N184">
        <v>43</v>
      </c>
      <c r="O184">
        <v>7</v>
      </c>
      <c r="P184" t="s">
        <v>284</v>
      </c>
      <c r="Q184" s="1"/>
      <c r="R184" t="s">
        <v>168</v>
      </c>
      <c r="S184" s="1"/>
      <c r="T184">
        <v>2161</v>
      </c>
    </row>
    <row r="185" spans="1:20" x14ac:dyDescent="0.25">
      <c r="A185" t="s">
        <v>649</v>
      </c>
      <c r="B185" s="46" t="s">
        <v>649</v>
      </c>
      <c r="C185" s="49">
        <v>32.3380140051</v>
      </c>
      <c r="D185" s="49">
        <v>-110.7135749582</v>
      </c>
      <c r="E185" s="77">
        <v>3577939.0359999998</v>
      </c>
      <c r="F185" s="77">
        <v>526954.70200000005</v>
      </c>
      <c r="G185" s="1" t="s">
        <v>41</v>
      </c>
      <c r="H185" s="1" t="s">
        <v>889</v>
      </c>
      <c r="I185" s="67">
        <v>3577742</v>
      </c>
      <c r="J185" s="67">
        <v>527016</v>
      </c>
      <c r="K185" s="12">
        <v>38280</v>
      </c>
      <c r="L185" s="30" t="s">
        <v>656</v>
      </c>
      <c r="M185" t="s">
        <v>649</v>
      </c>
      <c r="N185">
        <v>0</v>
      </c>
      <c r="O185">
        <v>12</v>
      </c>
      <c r="P185" t="s">
        <v>326</v>
      </c>
      <c r="Q185" s="1"/>
      <c r="R185" t="s">
        <v>168</v>
      </c>
      <c r="S185" s="1"/>
      <c r="T185">
        <v>2124</v>
      </c>
    </row>
    <row r="186" spans="1:20" x14ac:dyDescent="0.25">
      <c r="A186" t="s">
        <v>649</v>
      </c>
      <c r="B186" s="46" t="s">
        <v>649</v>
      </c>
      <c r="C186" s="49">
        <v>32.3380140051</v>
      </c>
      <c r="D186" s="49">
        <v>-110.7135749582</v>
      </c>
      <c r="E186" s="77">
        <v>3577939.0359999998</v>
      </c>
      <c r="F186" s="77">
        <v>526954.70200000005</v>
      </c>
      <c r="G186" s="1" t="s">
        <v>41</v>
      </c>
      <c r="H186" s="1" t="s">
        <v>889</v>
      </c>
      <c r="I186" s="67">
        <v>3577742</v>
      </c>
      <c r="J186" s="67">
        <v>527016</v>
      </c>
      <c r="K186" s="12">
        <v>38280</v>
      </c>
      <c r="L186" s="30" t="s">
        <v>656</v>
      </c>
      <c r="M186" t="s">
        <v>649</v>
      </c>
      <c r="N186">
        <v>41</v>
      </c>
      <c r="O186">
        <v>10</v>
      </c>
      <c r="P186" t="s">
        <v>284</v>
      </c>
      <c r="Q186" s="1"/>
      <c r="R186" t="s">
        <v>168</v>
      </c>
      <c r="S186" s="1"/>
      <c r="T186">
        <v>2161</v>
      </c>
    </row>
    <row r="187" spans="1:20" x14ac:dyDescent="0.25">
      <c r="A187" t="s">
        <v>648</v>
      </c>
      <c r="B187" s="46" t="s">
        <v>648</v>
      </c>
      <c r="C187" s="49">
        <v>32.338035353000002</v>
      </c>
      <c r="D187" s="49">
        <v>-110.7150306848</v>
      </c>
      <c r="E187" s="77">
        <v>3577941.037</v>
      </c>
      <c r="F187" s="77">
        <v>526817.701</v>
      </c>
      <c r="G187" s="1" t="s">
        <v>41</v>
      </c>
      <c r="H187" s="1" t="s">
        <v>889</v>
      </c>
      <c r="I187" s="67">
        <v>3577744</v>
      </c>
      <c r="J187" s="67">
        <v>526879</v>
      </c>
      <c r="K187" s="12">
        <v>38280</v>
      </c>
      <c r="L187" s="30" t="s">
        <v>656</v>
      </c>
      <c r="M187" t="s">
        <v>648</v>
      </c>
      <c r="N187">
        <v>42</v>
      </c>
      <c r="O187">
        <v>6</v>
      </c>
      <c r="P187" t="s">
        <v>284</v>
      </c>
      <c r="Q187" s="1"/>
      <c r="R187" t="s">
        <v>168</v>
      </c>
      <c r="S187" s="1"/>
      <c r="T187">
        <v>2161</v>
      </c>
    </row>
    <row r="188" spans="1:20" x14ac:dyDescent="0.25">
      <c r="A188" t="s">
        <v>647</v>
      </c>
      <c r="B188" s="46" t="s">
        <v>647</v>
      </c>
      <c r="C188" s="49">
        <v>32.338208512000001</v>
      </c>
      <c r="D188" s="49">
        <v>-110.7158058636</v>
      </c>
      <c r="E188" s="77">
        <v>3577960.0380000002</v>
      </c>
      <c r="F188" s="77">
        <v>526744.69900000002</v>
      </c>
      <c r="G188" s="1" t="s">
        <v>41</v>
      </c>
      <c r="H188" s="1" t="s">
        <v>889</v>
      </c>
      <c r="I188" s="67">
        <v>3577763</v>
      </c>
      <c r="J188" s="67">
        <v>526806</v>
      </c>
      <c r="K188" s="12">
        <v>38280</v>
      </c>
      <c r="L188" s="30" t="s">
        <v>656</v>
      </c>
      <c r="M188" t="s">
        <v>647</v>
      </c>
      <c r="N188">
        <v>355</v>
      </c>
      <c r="O188">
        <v>14</v>
      </c>
      <c r="P188" t="s">
        <v>326</v>
      </c>
      <c r="Q188" s="1"/>
      <c r="R188" t="s">
        <v>168</v>
      </c>
      <c r="S188" s="1"/>
      <c r="T188">
        <v>2124</v>
      </c>
    </row>
    <row r="189" spans="1:20" x14ac:dyDescent="0.25">
      <c r="A189" s="27" t="s">
        <v>647</v>
      </c>
      <c r="B189" s="54" t="s">
        <v>647</v>
      </c>
      <c r="C189" s="55">
        <v>32.338208512000001</v>
      </c>
      <c r="D189" s="55">
        <v>-110.7158058636</v>
      </c>
      <c r="E189" s="79">
        <v>3577960.0380000002</v>
      </c>
      <c r="F189" s="79">
        <v>526744.69900000002</v>
      </c>
      <c r="G189" s="33" t="s">
        <v>41</v>
      </c>
      <c r="H189" s="33" t="s">
        <v>889</v>
      </c>
      <c r="I189" s="68">
        <v>3577763</v>
      </c>
      <c r="J189" s="68">
        <v>526806</v>
      </c>
      <c r="K189" s="60">
        <v>38280</v>
      </c>
      <c r="L189" s="63" t="s">
        <v>656</v>
      </c>
      <c r="M189" s="27" t="s">
        <v>647</v>
      </c>
      <c r="N189" s="27">
        <v>42</v>
      </c>
      <c r="O189" s="27">
        <v>12</v>
      </c>
      <c r="P189" s="27" t="s">
        <v>284</v>
      </c>
      <c r="Q189" s="33"/>
      <c r="R189" s="27" t="s">
        <v>168</v>
      </c>
      <c r="S189" s="33"/>
      <c r="T189" s="27">
        <v>2149</v>
      </c>
    </row>
    <row r="190" spans="1:20" x14ac:dyDescent="0.25">
      <c r="A190" t="s">
        <v>646</v>
      </c>
      <c r="B190" s="46" t="s">
        <v>646</v>
      </c>
      <c r="C190" s="49">
        <v>32.334499364000003</v>
      </c>
      <c r="D190" s="49">
        <v>-110.7232872944</v>
      </c>
      <c r="E190" s="77">
        <v>3577547.0389999999</v>
      </c>
      <c r="F190" s="77">
        <v>526041.70299999998</v>
      </c>
      <c r="G190" s="1" t="s">
        <v>41</v>
      </c>
      <c r="H190" s="1" t="s">
        <v>889</v>
      </c>
      <c r="I190" s="67">
        <v>3577350</v>
      </c>
      <c r="J190" s="67">
        <v>526103</v>
      </c>
      <c r="K190" s="12">
        <v>38282</v>
      </c>
      <c r="L190" s="30" t="s">
        <v>656</v>
      </c>
      <c r="M190" t="s">
        <v>646</v>
      </c>
      <c r="N190">
        <v>333</v>
      </c>
      <c r="O190">
        <v>14</v>
      </c>
      <c r="P190" t="s">
        <v>326</v>
      </c>
      <c r="Q190" s="1"/>
      <c r="R190" t="s">
        <v>168</v>
      </c>
      <c r="S190" s="1"/>
      <c r="T190">
        <v>2124</v>
      </c>
    </row>
    <row r="191" spans="1:20" x14ac:dyDescent="0.25">
      <c r="A191" t="s">
        <v>646</v>
      </c>
      <c r="B191" s="46" t="s">
        <v>646</v>
      </c>
      <c r="C191" s="49">
        <v>32.334499364000003</v>
      </c>
      <c r="D191" s="49">
        <v>-110.7232872944</v>
      </c>
      <c r="E191" s="77">
        <v>3577547.0389999999</v>
      </c>
      <c r="F191" s="77">
        <v>526041.70299999998</v>
      </c>
      <c r="G191" s="1" t="s">
        <v>41</v>
      </c>
      <c r="H191" s="1" t="s">
        <v>889</v>
      </c>
      <c r="I191" s="67">
        <v>3577350</v>
      </c>
      <c r="J191" s="67">
        <v>526103</v>
      </c>
      <c r="K191" s="12">
        <v>38282</v>
      </c>
      <c r="L191" s="30" t="s">
        <v>656</v>
      </c>
      <c r="M191" t="s">
        <v>646</v>
      </c>
      <c r="N191">
        <v>53</v>
      </c>
      <c r="O191">
        <v>14</v>
      </c>
      <c r="P191" t="s">
        <v>284</v>
      </c>
      <c r="Q191" s="1"/>
      <c r="R191" t="s">
        <v>168</v>
      </c>
      <c r="S191" s="1"/>
      <c r="T191">
        <v>2149</v>
      </c>
    </row>
    <row r="192" spans="1:20" x14ac:dyDescent="0.25">
      <c r="A192" t="s">
        <v>644</v>
      </c>
      <c r="B192" s="46" t="s">
        <v>644</v>
      </c>
      <c r="C192" s="49">
        <v>32.333833094900001</v>
      </c>
      <c r="D192" s="49">
        <v>-110.72388434290001</v>
      </c>
      <c r="E192" s="77">
        <v>3577473.0389999999</v>
      </c>
      <c r="F192" s="77">
        <v>525985.70400000003</v>
      </c>
      <c r="G192" s="1" t="s">
        <v>41</v>
      </c>
      <c r="H192" s="1" t="s">
        <v>889</v>
      </c>
      <c r="I192" s="67">
        <v>3577276</v>
      </c>
      <c r="J192" s="67">
        <v>526047</v>
      </c>
      <c r="K192" s="12">
        <v>38282</v>
      </c>
      <c r="L192" s="30" t="s">
        <v>656</v>
      </c>
      <c r="M192" t="s">
        <v>644</v>
      </c>
      <c r="N192">
        <v>357</v>
      </c>
      <c r="O192">
        <v>12</v>
      </c>
      <c r="P192" t="s">
        <v>326</v>
      </c>
      <c r="Q192" s="1"/>
      <c r="R192" t="s">
        <v>168</v>
      </c>
      <c r="S192" s="1"/>
      <c r="T192">
        <v>2124</v>
      </c>
    </row>
    <row r="193" spans="1:20" x14ac:dyDescent="0.25">
      <c r="A193" t="s">
        <v>644</v>
      </c>
      <c r="B193" s="46" t="s">
        <v>644</v>
      </c>
      <c r="C193" s="49">
        <v>32.333833094900001</v>
      </c>
      <c r="D193" s="49">
        <v>-110.72388434290001</v>
      </c>
      <c r="E193" s="77">
        <v>3577473.0389999999</v>
      </c>
      <c r="F193" s="77">
        <v>525985.70400000003</v>
      </c>
      <c r="G193" s="1" t="s">
        <v>41</v>
      </c>
      <c r="H193" s="1" t="s">
        <v>889</v>
      </c>
      <c r="I193" s="67">
        <v>3577276</v>
      </c>
      <c r="J193" s="67">
        <v>526047</v>
      </c>
      <c r="K193" s="12">
        <v>38282</v>
      </c>
      <c r="L193" s="30" t="s">
        <v>656</v>
      </c>
      <c r="M193" t="s">
        <v>644</v>
      </c>
      <c r="N193">
        <v>58</v>
      </c>
      <c r="O193">
        <v>11</v>
      </c>
      <c r="P193" t="s">
        <v>286</v>
      </c>
      <c r="Q193" s="1"/>
      <c r="R193" t="s">
        <v>209</v>
      </c>
      <c r="S193" s="1"/>
      <c r="T193">
        <v>4037</v>
      </c>
    </row>
    <row r="194" spans="1:20" x14ac:dyDescent="0.25">
      <c r="A194" t="s">
        <v>643</v>
      </c>
      <c r="B194" s="46" t="s">
        <v>643</v>
      </c>
      <c r="C194" s="49">
        <v>32.332993950599999</v>
      </c>
      <c r="D194" s="49">
        <v>-110.72381248550001</v>
      </c>
      <c r="E194" s="77">
        <v>3577380.0380000002</v>
      </c>
      <c r="F194" s="77">
        <v>525992.70700000005</v>
      </c>
      <c r="G194" s="1" t="s">
        <v>41</v>
      </c>
      <c r="H194" s="1" t="s">
        <v>889</v>
      </c>
      <c r="I194" s="67">
        <v>3577183</v>
      </c>
      <c r="J194" s="67">
        <v>526054</v>
      </c>
      <c r="K194" s="12">
        <v>38282</v>
      </c>
      <c r="L194" s="30" t="s">
        <v>656</v>
      </c>
      <c r="M194" t="s">
        <v>643</v>
      </c>
      <c r="N194">
        <v>59</v>
      </c>
      <c r="O194">
        <v>9</v>
      </c>
      <c r="P194" t="s">
        <v>284</v>
      </c>
      <c r="Q194" s="1"/>
      <c r="R194" t="s">
        <v>168</v>
      </c>
      <c r="S194" s="1"/>
      <c r="T194">
        <v>2161</v>
      </c>
    </row>
    <row r="195" spans="1:20" x14ac:dyDescent="0.25">
      <c r="A195" t="s">
        <v>642</v>
      </c>
      <c r="B195" s="46" t="s">
        <v>642</v>
      </c>
      <c r="C195" s="49">
        <v>32.333037889700002</v>
      </c>
      <c r="D195" s="49">
        <v>-110.723281071</v>
      </c>
      <c r="E195" s="77">
        <v>3577385.0380000002</v>
      </c>
      <c r="F195" s="77">
        <v>526042.70700000005</v>
      </c>
      <c r="G195" s="1" t="s">
        <v>41</v>
      </c>
      <c r="H195" s="1" t="s">
        <v>889</v>
      </c>
      <c r="I195" s="67">
        <v>3577188</v>
      </c>
      <c r="J195" s="67">
        <v>526104</v>
      </c>
      <c r="K195" s="12">
        <v>38282</v>
      </c>
      <c r="L195" s="30" t="s">
        <v>656</v>
      </c>
      <c r="M195" t="s">
        <v>642</v>
      </c>
      <c r="N195">
        <v>56</v>
      </c>
      <c r="O195">
        <v>10</v>
      </c>
      <c r="P195" t="s">
        <v>284</v>
      </c>
      <c r="Q195" s="1"/>
      <c r="R195" t="s">
        <v>168</v>
      </c>
      <c r="S195" s="1"/>
      <c r="T195">
        <v>2161</v>
      </c>
    </row>
    <row r="196" spans="1:20" x14ac:dyDescent="0.25">
      <c r="A196" t="s">
        <v>641</v>
      </c>
      <c r="B196" s="46" t="s">
        <v>641</v>
      </c>
      <c r="C196" s="49">
        <v>32.332846171299998</v>
      </c>
      <c r="D196" s="49">
        <v>-110.72225096299999</v>
      </c>
      <c r="E196" s="77">
        <v>3577364.037</v>
      </c>
      <c r="F196" s="77">
        <v>526139.70900000003</v>
      </c>
      <c r="G196" s="1" t="s">
        <v>41</v>
      </c>
      <c r="H196" s="1" t="s">
        <v>889</v>
      </c>
      <c r="I196" s="67">
        <v>3577167</v>
      </c>
      <c r="J196" s="67">
        <v>526201</v>
      </c>
      <c r="K196" s="12">
        <v>38282</v>
      </c>
      <c r="L196" s="30" t="s">
        <v>656</v>
      </c>
      <c r="M196" t="s">
        <v>641</v>
      </c>
      <c r="N196">
        <v>270</v>
      </c>
      <c r="O196">
        <v>8</v>
      </c>
      <c r="P196" t="s">
        <v>326</v>
      </c>
      <c r="Q196" s="1"/>
      <c r="R196" t="s">
        <v>168</v>
      </c>
      <c r="S196" s="1"/>
      <c r="T196">
        <v>2124</v>
      </c>
    </row>
    <row r="197" spans="1:20" x14ac:dyDescent="0.25">
      <c r="A197" t="s">
        <v>641</v>
      </c>
      <c r="B197" s="46" t="s">
        <v>641</v>
      </c>
      <c r="C197" s="49">
        <v>32.332846171299998</v>
      </c>
      <c r="D197" s="49">
        <v>-110.72225096299999</v>
      </c>
      <c r="E197" s="77">
        <v>3577364.037</v>
      </c>
      <c r="F197" s="77">
        <v>526139.70900000003</v>
      </c>
      <c r="G197" s="1" t="s">
        <v>41</v>
      </c>
      <c r="H197" s="1" t="s">
        <v>889</v>
      </c>
      <c r="I197" s="67">
        <v>3577167</v>
      </c>
      <c r="J197" s="67">
        <v>526201</v>
      </c>
      <c r="K197" s="12">
        <v>38282</v>
      </c>
      <c r="L197" s="30" t="s">
        <v>656</v>
      </c>
      <c r="M197" t="s">
        <v>641</v>
      </c>
      <c r="N197">
        <v>55</v>
      </c>
      <c r="O197">
        <v>7</v>
      </c>
      <c r="P197" t="s">
        <v>284</v>
      </c>
      <c r="Q197" s="1"/>
      <c r="R197" t="s">
        <v>168</v>
      </c>
      <c r="S197" s="1"/>
      <c r="T197">
        <v>2149</v>
      </c>
    </row>
    <row r="198" spans="1:20" x14ac:dyDescent="0.25">
      <c r="A198" t="s">
        <v>640</v>
      </c>
      <c r="B198" s="46" t="s">
        <v>640</v>
      </c>
      <c r="C198" s="49">
        <v>32.333693375700001</v>
      </c>
      <c r="D198" s="49">
        <v>-110.7218871267</v>
      </c>
      <c r="E198" s="77">
        <v>3577458.037</v>
      </c>
      <c r="F198" s="77">
        <v>526173.70700000005</v>
      </c>
      <c r="G198" s="1" t="s">
        <v>41</v>
      </c>
      <c r="H198" s="1" t="s">
        <v>889</v>
      </c>
      <c r="I198" s="67">
        <v>3577261</v>
      </c>
      <c r="J198" s="67">
        <v>526235</v>
      </c>
      <c r="K198" s="12">
        <v>38282</v>
      </c>
      <c r="L198" s="30" t="s">
        <v>656</v>
      </c>
      <c r="M198" t="s">
        <v>640</v>
      </c>
      <c r="N198">
        <v>57</v>
      </c>
      <c r="O198">
        <v>8</v>
      </c>
      <c r="P198" t="s">
        <v>284</v>
      </c>
      <c r="Q198" s="1"/>
      <c r="R198" t="s">
        <v>168</v>
      </c>
      <c r="S198" s="1"/>
      <c r="T198">
        <v>2161</v>
      </c>
    </row>
    <row r="199" spans="1:20" x14ac:dyDescent="0.25">
      <c r="A199" t="s">
        <v>639</v>
      </c>
      <c r="B199" s="46" t="s">
        <v>639</v>
      </c>
      <c r="C199" s="49">
        <v>32.333826342000002</v>
      </c>
      <c r="D199" s="49">
        <v>-110.7208241502</v>
      </c>
      <c r="E199" s="77">
        <v>3577473.037</v>
      </c>
      <c r="F199" s="77">
        <v>526273.70700000005</v>
      </c>
      <c r="G199" s="1" t="s">
        <v>41</v>
      </c>
      <c r="H199" s="1" t="s">
        <v>889</v>
      </c>
      <c r="I199" s="67">
        <v>3577276</v>
      </c>
      <c r="J199" s="67">
        <v>526335</v>
      </c>
      <c r="K199" s="12">
        <v>38282</v>
      </c>
      <c r="L199" s="30" t="s">
        <v>656</v>
      </c>
      <c r="M199" t="s">
        <v>639</v>
      </c>
      <c r="N199">
        <v>51</v>
      </c>
      <c r="O199">
        <v>10</v>
      </c>
      <c r="P199" t="s">
        <v>284</v>
      </c>
      <c r="Q199" s="1"/>
      <c r="R199" t="s">
        <v>168</v>
      </c>
      <c r="S199" s="1"/>
      <c r="T199">
        <v>2161</v>
      </c>
    </row>
    <row r="200" spans="1:20" x14ac:dyDescent="0.25">
      <c r="A200" t="s">
        <v>638</v>
      </c>
      <c r="B200" s="46" t="s">
        <v>638</v>
      </c>
      <c r="C200" s="49">
        <v>32.3330302472</v>
      </c>
      <c r="D200" s="49">
        <v>-110.7198277594</v>
      </c>
      <c r="E200" s="77">
        <v>3577385.0350000001</v>
      </c>
      <c r="F200" s="77">
        <v>526367.71</v>
      </c>
      <c r="G200" s="1" t="s">
        <v>41</v>
      </c>
      <c r="H200" s="1" t="s">
        <v>889</v>
      </c>
      <c r="I200" s="67">
        <v>3577188</v>
      </c>
      <c r="J200" s="67">
        <v>526429</v>
      </c>
      <c r="K200" s="12">
        <v>38282</v>
      </c>
      <c r="L200" s="30" t="s">
        <v>656</v>
      </c>
      <c r="M200" t="s">
        <v>638</v>
      </c>
      <c r="N200">
        <v>55</v>
      </c>
      <c r="O200">
        <v>9</v>
      </c>
      <c r="P200" t="s">
        <v>284</v>
      </c>
      <c r="Q200" s="1"/>
      <c r="R200" t="s">
        <v>168</v>
      </c>
      <c r="S200" s="1"/>
      <c r="T200">
        <v>2161</v>
      </c>
    </row>
    <row r="201" spans="1:20" x14ac:dyDescent="0.25">
      <c r="A201" t="s">
        <v>636</v>
      </c>
      <c r="B201" s="46" t="s">
        <v>636</v>
      </c>
      <c r="C201" s="49">
        <v>32.332108273199999</v>
      </c>
      <c r="D201" s="49">
        <v>-110.7190230315</v>
      </c>
      <c r="E201" s="77">
        <v>3577283.034</v>
      </c>
      <c r="F201" s="77">
        <v>526443.71299999999</v>
      </c>
      <c r="G201" s="1" t="s">
        <v>41</v>
      </c>
      <c r="H201" s="1" t="s">
        <v>889</v>
      </c>
      <c r="I201" s="67">
        <v>3577086</v>
      </c>
      <c r="J201" s="67">
        <v>526505</v>
      </c>
      <c r="K201" s="12">
        <v>38282</v>
      </c>
      <c r="L201" s="30" t="s">
        <v>656</v>
      </c>
      <c r="M201" t="s">
        <v>636</v>
      </c>
      <c r="N201">
        <v>55</v>
      </c>
      <c r="O201">
        <v>5</v>
      </c>
      <c r="P201" t="s">
        <v>284</v>
      </c>
      <c r="Q201" s="1"/>
      <c r="R201" t="s">
        <v>168</v>
      </c>
      <c r="S201" s="1"/>
      <c r="T201">
        <v>2161</v>
      </c>
    </row>
    <row r="202" spans="1:20" x14ac:dyDescent="0.25">
      <c r="A202" t="s">
        <v>635</v>
      </c>
      <c r="B202" s="46" t="s">
        <v>635</v>
      </c>
      <c r="C202" s="49">
        <v>32.33242276</v>
      </c>
      <c r="D202" s="49">
        <v>-110.7184589141</v>
      </c>
      <c r="E202" s="77">
        <v>3577318.034</v>
      </c>
      <c r="F202" s="77">
        <v>526496.71299999999</v>
      </c>
      <c r="G202" s="1" t="s">
        <v>41</v>
      </c>
      <c r="H202" s="1" t="s">
        <v>889</v>
      </c>
      <c r="I202" s="67">
        <v>3577121</v>
      </c>
      <c r="J202" s="67">
        <v>526558</v>
      </c>
      <c r="K202" s="12">
        <v>38282</v>
      </c>
      <c r="L202" s="30" t="s">
        <v>656</v>
      </c>
      <c r="M202" t="s">
        <v>635</v>
      </c>
      <c r="N202">
        <v>65</v>
      </c>
      <c r="O202">
        <v>6</v>
      </c>
      <c r="P202" t="s">
        <v>284</v>
      </c>
      <c r="Q202" s="1"/>
      <c r="R202" t="s">
        <v>168</v>
      </c>
      <c r="S202" s="1"/>
      <c r="T202">
        <v>4035</v>
      </c>
    </row>
    <row r="203" spans="1:20" x14ac:dyDescent="0.25">
      <c r="A203" t="s">
        <v>634</v>
      </c>
      <c r="B203" s="46" t="s">
        <v>634</v>
      </c>
      <c r="C203" s="49">
        <v>32.332170044500003</v>
      </c>
      <c r="D203" s="49">
        <v>-110.7184065612</v>
      </c>
      <c r="E203" s="77">
        <v>3577290.034</v>
      </c>
      <c r="F203" s="77">
        <v>526501.71400000004</v>
      </c>
      <c r="G203" s="1" t="s">
        <v>41</v>
      </c>
      <c r="H203" s="1" t="s">
        <v>889</v>
      </c>
      <c r="I203" s="67">
        <v>3577093</v>
      </c>
      <c r="J203" s="67">
        <v>526563</v>
      </c>
      <c r="K203" s="12">
        <v>38282</v>
      </c>
      <c r="L203" s="30" t="s">
        <v>656</v>
      </c>
      <c r="M203" t="s">
        <v>634</v>
      </c>
      <c r="N203">
        <v>295</v>
      </c>
      <c r="O203">
        <v>6</v>
      </c>
      <c r="P203" t="s">
        <v>326</v>
      </c>
      <c r="Q203" s="1"/>
      <c r="R203" t="s">
        <v>168</v>
      </c>
      <c r="S203" s="1"/>
      <c r="T203">
        <v>2124</v>
      </c>
    </row>
    <row r="204" spans="1:20" x14ac:dyDescent="0.25">
      <c r="A204" t="s">
        <v>634</v>
      </c>
      <c r="B204" s="46" t="s">
        <v>634</v>
      </c>
      <c r="C204" s="49">
        <v>32.332170044500003</v>
      </c>
      <c r="D204" s="49">
        <v>-110.7184065612</v>
      </c>
      <c r="E204" s="77">
        <v>3577290.034</v>
      </c>
      <c r="F204" s="77">
        <v>526501.71400000004</v>
      </c>
      <c r="G204" s="1" t="s">
        <v>41</v>
      </c>
      <c r="H204" s="1" t="s">
        <v>889</v>
      </c>
      <c r="I204" s="67">
        <v>3577093</v>
      </c>
      <c r="J204" s="67">
        <v>526563</v>
      </c>
      <c r="K204" s="12">
        <v>38282</v>
      </c>
      <c r="L204" s="30" t="s">
        <v>656</v>
      </c>
      <c r="M204" t="s">
        <v>634</v>
      </c>
      <c r="N204">
        <v>51</v>
      </c>
      <c r="O204">
        <v>5</v>
      </c>
      <c r="P204" t="s">
        <v>286</v>
      </c>
      <c r="Q204" s="1"/>
      <c r="R204" t="s">
        <v>168</v>
      </c>
      <c r="S204" s="1"/>
      <c r="T204">
        <v>4037</v>
      </c>
    </row>
    <row r="205" spans="1:20" x14ac:dyDescent="0.25">
      <c r="A205" t="s">
        <v>633</v>
      </c>
      <c r="B205" s="46" t="s">
        <v>633</v>
      </c>
      <c r="C205" s="49">
        <v>32.330960785199998</v>
      </c>
      <c r="D205" s="49">
        <v>-110.7182296375</v>
      </c>
      <c r="E205" s="77">
        <v>3577156.0320000001</v>
      </c>
      <c r="F205" s="77">
        <v>526518.71699999995</v>
      </c>
      <c r="G205" s="1" t="s">
        <v>41</v>
      </c>
      <c r="H205" s="1" t="s">
        <v>889</v>
      </c>
      <c r="I205" s="67">
        <v>3576959</v>
      </c>
      <c r="J205" s="67">
        <v>526580</v>
      </c>
      <c r="K205" s="12">
        <v>38282</v>
      </c>
      <c r="L205" s="30" t="s">
        <v>656</v>
      </c>
      <c r="M205" t="s">
        <v>633</v>
      </c>
      <c r="N205">
        <v>59</v>
      </c>
      <c r="O205">
        <v>0</v>
      </c>
      <c r="P205" t="s">
        <v>284</v>
      </c>
      <c r="Q205" s="1"/>
      <c r="R205" t="s">
        <v>168</v>
      </c>
      <c r="S205" s="1"/>
      <c r="T205">
        <v>2161</v>
      </c>
    </row>
    <row r="206" spans="1:20" x14ac:dyDescent="0.25">
      <c r="A206" t="s">
        <v>632</v>
      </c>
      <c r="B206" s="46" t="s">
        <v>632</v>
      </c>
      <c r="C206" s="49">
        <v>32.330694461599997</v>
      </c>
      <c r="D206" s="49">
        <v>-110.7161372578</v>
      </c>
      <c r="E206" s="77">
        <v>3577127.031</v>
      </c>
      <c r="F206" s="77">
        <v>526715.72</v>
      </c>
      <c r="G206" s="1" t="s">
        <v>41</v>
      </c>
      <c r="H206" s="1" t="s">
        <v>889</v>
      </c>
      <c r="I206" s="67">
        <v>3576930</v>
      </c>
      <c r="J206" s="67">
        <v>526777</v>
      </c>
      <c r="K206" s="12">
        <v>38282</v>
      </c>
      <c r="L206" s="30" t="s">
        <v>656</v>
      </c>
      <c r="M206" t="s">
        <v>632</v>
      </c>
      <c r="N206">
        <v>62</v>
      </c>
      <c r="O206">
        <v>0</v>
      </c>
      <c r="P206" t="s">
        <v>284</v>
      </c>
      <c r="Q206" s="1"/>
      <c r="R206" t="s">
        <v>168</v>
      </c>
      <c r="S206" s="1"/>
      <c r="T206">
        <v>2161</v>
      </c>
    </row>
    <row r="207" spans="1:20" x14ac:dyDescent="0.25">
      <c r="A207" t="s">
        <v>631</v>
      </c>
      <c r="B207" s="46" t="s">
        <v>631</v>
      </c>
      <c r="C207" s="49">
        <v>32.329611353099999</v>
      </c>
      <c r="D207" s="49">
        <v>-110.7158962259</v>
      </c>
      <c r="E207" s="77">
        <v>3577007.0290000001</v>
      </c>
      <c r="F207" s="77">
        <v>526738.723</v>
      </c>
      <c r="G207" s="1" t="s">
        <v>41</v>
      </c>
      <c r="H207" s="1" t="s">
        <v>889</v>
      </c>
      <c r="I207" s="67">
        <v>3576810</v>
      </c>
      <c r="J207" s="67">
        <v>526800</v>
      </c>
      <c r="K207" s="12">
        <v>38282</v>
      </c>
      <c r="L207" s="30" t="s">
        <v>656</v>
      </c>
      <c r="M207" t="s">
        <v>631</v>
      </c>
      <c r="N207">
        <v>64</v>
      </c>
      <c r="O207">
        <v>3</v>
      </c>
      <c r="P207" t="s">
        <v>284</v>
      </c>
      <c r="Q207" s="1"/>
      <c r="R207" t="s">
        <v>168</v>
      </c>
      <c r="S207" s="1"/>
      <c r="T207">
        <v>2161</v>
      </c>
    </row>
    <row r="208" spans="1:20" x14ac:dyDescent="0.25">
      <c r="A208" t="s">
        <v>630</v>
      </c>
      <c r="B208" s="46" t="s">
        <v>630</v>
      </c>
      <c r="C208" s="49">
        <v>32.327870384500002</v>
      </c>
      <c r="D208" s="49">
        <v>-110.7159653626</v>
      </c>
      <c r="E208" s="77">
        <v>3576814.0279999999</v>
      </c>
      <c r="F208" s="77">
        <v>526732.728</v>
      </c>
      <c r="G208" s="1" t="s">
        <v>41</v>
      </c>
      <c r="H208" s="1" t="s">
        <v>889</v>
      </c>
      <c r="I208" s="67">
        <v>3576617</v>
      </c>
      <c r="J208" s="67">
        <v>526794</v>
      </c>
      <c r="K208" s="12">
        <v>38282</v>
      </c>
      <c r="L208" s="30" t="s">
        <v>656</v>
      </c>
      <c r="M208" t="s">
        <v>630</v>
      </c>
      <c r="N208">
        <v>241</v>
      </c>
      <c r="O208">
        <v>1</v>
      </c>
      <c r="P208" t="s">
        <v>286</v>
      </c>
      <c r="Q208" s="1"/>
      <c r="R208" t="s">
        <v>168</v>
      </c>
      <c r="S208" s="1"/>
      <c r="T208">
        <v>4042</v>
      </c>
    </row>
    <row r="209" spans="1:20" x14ac:dyDescent="0.25">
      <c r="A209" t="s">
        <v>630</v>
      </c>
      <c r="B209" s="46" t="s">
        <v>630</v>
      </c>
      <c r="C209" s="49">
        <v>32.327870384500002</v>
      </c>
      <c r="D209" s="49">
        <v>-110.7159653626</v>
      </c>
      <c r="E209" s="77">
        <v>3576814.0279999999</v>
      </c>
      <c r="F209" s="77">
        <v>526732.728</v>
      </c>
      <c r="G209" s="1" t="s">
        <v>41</v>
      </c>
      <c r="H209" s="1" t="s">
        <v>889</v>
      </c>
      <c r="I209" s="67">
        <v>3576617</v>
      </c>
      <c r="J209" s="67">
        <v>526794</v>
      </c>
      <c r="K209" s="12">
        <v>38282</v>
      </c>
      <c r="L209" s="30" t="s">
        <v>656</v>
      </c>
      <c r="M209" t="s">
        <v>630</v>
      </c>
      <c r="N209">
        <v>47</v>
      </c>
      <c r="O209">
        <v>13</v>
      </c>
      <c r="P209" t="s">
        <v>326</v>
      </c>
      <c r="Q209" s="1"/>
      <c r="R209" t="s">
        <v>168</v>
      </c>
      <c r="S209" s="1"/>
      <c r="T209">
        <v>2124</v>
      </c>
    </row>
    <row r="210" spans="1:20" x14ac:dyDescent="0.25">
      <c r="A210" t="s">
        <v>629</v>
      </c>
      <c r="B210" s="46" t="s">
        <v>629</v>
      </c>
      <c r="C210" s="49">
        <v>32.327665575799998</v>
      </c>
      <c r="D210" s="49">
        <v>-110.7171559967</v>
      </c>
      <c r="E210" s="77">
        <v>3576791.0290000001</v>
      </c>
      <c r="F210" s="77">
        <v>526620.72699999996</v>
      </c>
      <c r="G210" s="1" t="s">
        <v>41</v>
      </c>
      <c r="H210" s="1" t="s">
        <v>889</v>
      </c>
      <c r="I210" s="67">
        <v>3576594</v>
      </c>
      <c r="J210" s="67">
        <v>526682</v>
      </c>
      <c r="K210" s="12">
        <v>38282</v>
      </c>
      <c r="L210" s="30" t="s">
        <v>656</v>
      </c>
      <c r="M210" t="s">
        <v>629</v>
      </c>
      <c r="N210">
        <v>65</v>
      </c>
      <c r="O210">
        <v>3</v>
      </c>
      <c r="P210" t="s">
        <v>284</v>
      </c>
      <c r="Q210" s="1"/>
      <c r="R210" t="s">
        <v>168</v>
      </c>
      <c r="S210" s="1"/>
      <c r="T210">
        <v>2161</v>
      </c>
    </row>
    <row r="211" spans="1:20" x14ac:dyDescent="0.25">
      <c r="A211" t="s">
        <v>628</v>
      </c>
      <c r="B211" s="46" t="s">
        <v>628</v>
      </c>
      <c r="C211" s="49">
        <v>32.328018600299998</v>
      </c>
      <c r="D211" s="49">
        <v>-110.71768616190001</v>
      </c>
      <c r="E211" s="77">
        <v>3576830.0290000001</v>
      </c>
      <c r="F211" s="77">
        <v>526570.72600000002</v>
      </c>
      <c r="G211" s="1" t="s">
        <v>41</v>
      </c>
      <c r="H211" s="1" t="s">
        <v>889</v>
      </c>
      <c r="I211" s="67">
        <v>3576633</v>
      </c>
      <c r="J211" s="67">
        <v>526632</v>
      </c>
      <c r="K211" s="12">
        <v>38282</v>
      </c>
      <c r="L211" s="30" t="s">
        <v>656</v>
      </c>
      <c r="M211" t="s">
        <v>628</v>
      </c>
      <c r="N211">
        <v>65</v>
      </c>
      <c r="O211">
        <v>1</v>
      </c>
      <c r="P211" t="s">
        <v>284</v>
      </c>
      <c r="Q211" s="1"/>
      <c r="R211" t="s">
        <v>168</v>
      </c>
      <c r="S211" s="1"/>
      <c r="T211">
        <v>2161</v>
      </c>
    </row>
    <row r="212" spans="1:20" x14ac:dyDescent="0.25">
      <c r="A212" t="s">
        <v>627</v>
      </c>
      <c r="B212" s="46" t="s">
        <v>627</v>
      </c>
      <c r="C212" s="49">
        <v>32.329871203000003</v>
      </c>
      <c r="D212" s="49">
        <v>-110.7191255031</v>
      </c>
      <c r="E212" s="77">
        <v>3577035.0320000001</v>
      </c>
      <c r="F212" s="77">
        <v>526434.72</v>
      </c>
      <c r="G212" s="1" t="s">
        <v>41</v>
      </c>
      <c r="H212" s="1" t="s">
        <v>889</v>
      </c>
      <c r="I212" s="67">
        <v>3576838</v>
      </c>
      <c r="J212" s="67">
        <v>526496</v>
      </c>
      <c r="K212" s="12">
        <v>38282</v>
      </c>
      <c r="L212" s="30" t="s">
        <v>656</v>
      </c>
      <c r="M212" t="s">
        <v>627</v>
      </c>
      <c r="N212">
        <v>56</v>
      </c>
      <c r="O212">
        <v>3</v>
      </c>
      <c r="P212" t="s">
        <v>284</v>
      </c>
      <c r="Q212" s="1"/>
      <c r="R212" t="s">
        <v>168</v>
      </c>
      <c r="S212" s="1"/>
      <c r="T212">
        <v>2161</v>
      </c>
    </row>
    <row r="213" spans="1:20" x14ac:dyDescent="0.25">
      <c r="A213" t="s">
        <v>625</v>
      </c>
      <c r="B213" s="46" t="s">
        <v>625</v>
      </c>
      <c r="C213" s="49">
        <v>32.330423373899997</v>
      </c>
      <c r="D213" s="49">
        <v>-110.71996321589999</v>
      </c>
      <c r="E213" s="77">
        <v>3577096.0329999998</v>
      </c>
      <c r="F213" s="77">
        <v>526355.71699999995</v>
      </c>
      <c r="G213" s="1" t="s">
        <v>41</v>
      </c>
      <c r="H213" s="1" t="s">
        <v>889</v>
      </c>
      <c r="I213" s="67">
        <v>3576899</v>
      </c>
      <c r="J213" s="67">
        <v>526417</v>
      </c>
      <c r="K213" s="12">
        <v>38282</v>
      </c>
      <c r="L213" s="30" t="s">
        <v>656</v>
      </c>
      <c r="M213" t="s">
        <v>625</v>
      </c>
      <c r="N213">
        <v>58</v>
      </c>
      <c r="O213">
        <v>5</v>
      </c>
      <c r="P213" t="s">
        <v>284</v>
      </c>
      <c r="Q213" s="1"/>
      <c r="R213" t="s">
        <v>168</v>
      </c>
      <c r="S213" s="1"/>
      <c r="T213">
        <v>2161</v>
      </c>
    </row>
    <row r="214" spans="1:20" x14ac:dyDescent="0.25">
      <c r="A214" t="s">
        <v>624</v>
      </c>
      <c r="B214" s="46" t="s">
        <v>624</v>
      </c>
      <c r="C214" s="49">
        <v>32.330478258299998</v>
      </c>
      <c r="D214" s="49">
        <v>-110.7203030594</v>
      </c>
      <c r="E214" s="77">
        <v>3577102.034</v>
      </c>
      <c r="F214" s="77">
        <v>526323.71699999995</v>
      </c>
      <c r="G214" s="1" t="s">
        <v>41</v>
      </c>
      <c r="H214" s="1" t="s">
        <v>889</v>
      </c>
      <c r="I214" s="67">
        <v>3576905</v>
      </c>
      <c r="J214" s="67">
        <v>526385</v>
      </c>
      <c r="K214" s="12">
        <v>38282</v>
      </c>
      <c r="L214" s="30" t="s">
        <v>656</v>
      </c>
      <c r="M214" t="s">
        <v>624</v>
      </c>
      <c r="N214">
        <v>60</v>
      </c>
      <c r="O214">
        <v>7</v>
      </c>
      <c r="P214" t="s">
        <v>284</v>
      </c>
      <c r="Q214" s="1"/>
      <c r="R214" t="s">
        <v>168</v>
      </c>
      <c r="S214" s="1"/>
      <c r="T214">
        <v>2161</v>
      </c>
    </row>
    <row r="215" spans="1:20" x14ac:dyDescent="0.25">
      <c r="A215" t="s">
        <v>623</v>
      </c>
      <c r="B215" s="46" t="s">
        <v>623</v>
      </c>
      <c r="C215" s="49">
        <v>32.3325949806</v>
      </c>
      <c r="D215" s="49">
        <v>-110.7228892581</v>
      </c>
      <c r="E215" s="77">
        <v>3577336.037</v>
      </c>
      <c r="F215" s="77">
        <v>526079.70900000003</v>
      </c>
      <c r="G215" s="1" t="s">
        <v>41</v>
      </c>
      <c r="H215" s="1" t="s">
        <v>889</v>
      </c>
      <c r="I215" s="67">
        <v>3577139</v>
      </c>
      <c r="J215" s="67">
        <v>526141</v>
      </c>
      <c r="K215" s="12">
        <v>38282</v>
      </c>
      <c r="L215" s="30" t="s">
        <v>656</v>
      </c>
      <c r="M215" t="s">
        <v>623</v>
      </c>
      <c r="N215">
        <v>57</v>
      </c>
      <c r="O215">
        <v>10</v>
      </c>
      <c r="P215" t="s">
        <v>284</v>
      </c>
      <c r="Q215" s="1"/>
      <c r="R215" t="s">
        <v>168</v>
      </c>
      <c r="S215" s="1"/>
      <c r="T215">
        <v>2161</v>
      </c>
    </row>
    <row r="216" spans="1:20" x14ac:dyDescent="0.25">
      <c r="A216" s="27" t="s">
        <v>622</v>
      </c>
      <c r="B216" s="54" t="s">
        <v>622</v>
      </c>
      <c r="C216" s="55">
        <v>32.334877276299999</v>
      </c>
      <c r="D216" s="55">
        <v>-110.7228398698</v>
      </c>
      <c r="E216" s="79">
        <v>3577589.0389999999</v>
      </c>
      <c r="F216" s="79">
        <v>526083.70200000005</v>
      </c>
      <c r="G216" s="33" t="s">
        <v>41</v>
      </c>
      <c r="H216" s="33" t="s">
        <v>889</v>
      </c>
      <c r="I216" s="68">
        <v>3577392</v>
      </c>
      <c r="J216" s="68">
        <v>526145</v>
      </c>
      <c r="K216" s="60">
        <v>38282</v>
      </c>
      <c r="L216" s="63" t="s">
        <v>656</v>
      </c>
      <c r="M216" s="27" t="s">
        <v>622</v>
      </c>
      <c r="N216" s="27">
        <v>55</v>
      </c>
      <c r="O216" s="27">
        <v>12</v>
      </c>
      <c r="P216" s="27" t="s">
        <v>284</v>
      </c>
      <c r="Q216" s="33"/>
      <c r="R216" s="27" t="s">
        <v>168</v>
      </c>
      <c r="S216" s="33"/>
      <c r="T216" s="27">
        <v>2161</v>
      </c>
    </row>
    <row r="217" spans="1:20" x14ac:dyDescent="0.25">
      <c r="A217" t="s">
        <v>621</v>
      </c>
      <c r="B217" s="46" t="s">
        <v>621</v>
      </c>
      <c r="C217" s="49">
        <v>32.3360787608</v>
      </c>
      <c r="D217" s="49">
        <v>-110.7195103049</v>
      </c>
      <c r="E217" s="77">
        <v>3577723.0380000002</v>
      </c>
      <c r="F217" s="77">
        <v>526396.70200000005</v>
      </c>
      <c r="G217" s="1" t="s">
        <v>41</v>
      </c>
      <c r="H217" s="1" t="s">
        <v>889</v>
      </c>
      <c r="I217" s="67">
        <v>3577526</v>
      </c>
      <c r="J217" s="67">
        <v>526458</v>
      </c>
      <c r="K217" s="12">
        <v>38296</v>
      </c>
      <c r="L217" s="30" t="s">
        <v>656</v>
      </c>
      <c r="M217" t="s">
        <v>621</v>
      </c>
      <c r="N217">
        <v>54</v>
      </c>
      <c r="O217">
        <v>5</v>
      </c>
      <c r="P217" t="s">
        <v>284</v>
      </c>
      <c r="Q217" s="1"/>
      <c r="R217" t="s">
        <v>168</v>
      </c>
      <c r="S217" s="1"/>
      <c r="T217">
        <v>2161</v>
      </c>
    </row>
    <row r="218" spans="1:20" x14ac:dyDescent="0.25">
      <c r="A218" t="s">
        <v>620</v>
      </c>
      <c r="B218" s="46" t="s">
        <v>620</v>
      </c>
      <c r="C218" s="49">
        <v>32.335010398199998</v>
      </c>
      <c r="D218" s="49">
        <v>-110.71779217620001</v>
      </c>
      <c r="E218" s="77">
        <v>3577605.0359999998</v>
      </c>
      <c r="F218" s="77">
        <v>526558.70600000001</v>
      </c>
      <c r="G218" s="1" t="s">
        <v>41</v>
      </c>
      <c r="H218" s="1" t="s">
        <v>889</v>
      </c>
      <c r="I218" s="67">
        <v>3577408</v>
      </c>
      <c r="J218" s="67">
        <v>526620</v>
      </c>
      <c r="K218" s="12">
        <v>38296</v>
      </c>
      <c r="L218" s="30" t="s">
        <v>656</v>
      </c>
      <c r="M218" t="s">
        <v>620</v>
      </c>
      <c r="N218">
        <v>55</v>
      </c>
      <c r="O218">
        <v>10</v>
      </c>
      <c r="P218" t="s">
        <v>284</v>
      </c>
      <c r="Q218" s="1"/>
      <c r="R218" t="s">
        <v>168</v>
      </c>
      <c r="S218" s="1"/>
      <c r="T218">
        <v>2161</v>
      </c>
    </row>
    <row r="219" spans="1:20" x14ac:dyDescent="0.25">
      <c r="A219" t="s">
        <v>619</v>
      </c>
      <c r="B219" s="46" t="s">
        <v>619</v>
      </c>
      <c r="C219" s="49">
        <v>32.333666819500003</v>
      </c>
      <c r="D219" s="49">
        <v>-110.71806194840001</v>
      </c>
      <c r="E219" s="77">
        <v>3577456.0350000001</v>
      </c>
      <c r="F219" s="77">
        <v>526533.71</v>
      </c>
      <c r="G219" s="1" t="s">
        <v>41</v>
      </c>
      <c r="H219" s="1" t="s">
        <v>889</v>
      </c>
      <c r="I219" s="67">
        <v>3577259</v>
      </c>
      <c r="J219" s="67">
        <v>526595</v>
      </c>
      <c r="K219" s="12">
        <v>38296</v>
      </c>
      <c r="L219" s="30" t="s">
        <v>656</v>
      </c>
      <c r="M219" t="s">
        <v>619</v>
      </c>
      <c r="N219">
        <v>55</v>
      </c>
      <c r="O219">
        <v>9</v>
      </c>
      <c r="P219" t="s">
        <v>284</v>
      </c>
      <c r="Q219" s="1"/>
      <c r="R219" t="s">
        <v>168</v>
      </c>
      <c r="S219" s="1"/>
      <c r="T219">
        <v>2161</v>
      </c>
    </row>
    <row r="220" spans="1:20" x14ac:dyDescent="0.25">
      <c r="A220" t="s">
        <v>618</v>
      </c>
      <c r="B220" s="46" t="s">
        <v>618</v>
      </c>
      <c r="C220" s="49">
        <v>32.333494985999998</v>
      </c>
      <c r="D220" s="49">
        <v>-110.7178712135</v>
      </c>
      <c r="E220" s="77">
        <v>3577437.0350000001</v>
      </c>
      <c r="F220" s="77">
        <v>526551.71100000001</v>
      </c>
      <c r="G220" s="1" t="s">
        <v>41</v>
      </c>
      <c r="H220" s="1" t="s">
        <v>889</v>
      </c>
      <c r="I220" s="67">
        <v>3577240</v>
      </c>
      <c r="J220" s="67">
        <v>526613</v>
      </c>
      <c r="K220" s="12">
        <v>38296</v>
      </c>
      <c r="L220" s="30" t="s">
        <v>656</v>
      </c>
      <c r="M220" t="s">
        <v>618</v>
      </c>
      <c r="N220">
        <v>57</v>
      </c>
      <c r="O220">
        <v>12</v>
      </c>
      <c r="P220" t="s">
        <v>284</v>
      </c>
      <c r="Q220" s="1"/>
      <c r="R220" t="s">
        <v>168</v>
      </c>
      <c r="S220" s="1"/>
      <c r="T220">
        <v>2161</v>
      </c>
    </row>
    <row r="221" spans="1:20" x14ac:dyDescent="0.25">
      <c r="A221" t="s">
        <v>617</v>
      </c>
      <c r="B221" s="46" t="s">
        <v>617</v>
      </c>
      <c r="C221" s="49">
        <v>32.333269358099997</v>
      </c>
      <c r="D221" s="49">
        <v>-110.7178294041</v>
      </c>
      <c r="E221" s="77">
        <v>3577412.034</v>
      </c>
      <c r="F221" s="77">
        <v>526555.71100000001</v>
      </c>
      <c r="G221" s="1" t="s">
        <v>41</v>
      </c>
      <c r="H221" s="1" t="s">
        <v>889</v>
      </c>
      <c r="I221" s="67">
        <v>3577215</v>
      </c>
      <c r="J221" s="67">
        <v>526617</v>
      </c>
      <c r="K221" s="12">
        <v>38296</v>
      </c>
      <c r="L221" s="30" t="s">
        <v>656</v>
      </c>
      <c r="M221" t="s">
        <v>617</v>
      </c>
      <c r="N221">
        <v>53</v>
      </c>
      <c r="O221">
        <v>3</v>
      </c>
      <c r="P221" t="s">
        <v>284</v>
      </c>
      <c r="Q221" s="1"/>
      <c r="R221" t="s">
        <v>168</v>
      </c>
      <c r="S221" s="1"/>
      <c r="T221">
        <v>2161</v>
      </c>
    </row>
    <row r="222" spans="1:20" x14ac:dyDescent="0.25">
      <c r="A222" t="s">
        <v>616</v>
      </c>
      <c r="B222" s="46" t="s">
        <v>616</v>
      </c>
      <c r="C222" s="49">
        <v>32.333178191099996</v>
      </c>
      <c r="D222" s="49">
        <v>-110.7174046579</v>
      </c>
      <c r="E222" s="77">
        <v>3577402.034</v>
      </c>
      <c r="F222" s="77">
        <v>526595.71200000006</v>
      </c>
      <c r="G222" s="1" t="s">
        <v>41</v>
      </c>
      <c r="H222" s="1" t="s">
        <v>889</v>
      </c>
      <c r="I222" s="67">
        <v>3577205</v>
      </c>
      <c r="J222" s="67">
        <v>526657</v>
      </c>
      <c r="K222" s="12">
        <v>38296</v>
      </c>
      <c r="L222" s="30" t="s">
        <v>656</v>
      </c>
      <c r="M222" t="s">
        <v>616</v>
      </c>
      <c r="N222">
        <v>53</v>
      </c>
      <c r="O222">
        <v>5</v>
      </c>
      <c r="P222" t="s">
        <v>284</v>
      </c>
      <c r="Q222" s="1"/>
      <c r="R222" t="s">
        <v>168</v>
      </c>
      <c r="S222" s="1"/>
      <c r="T222">
        <v>2161</v>
      </c>
    </row>
    <row r="223" spans="1:20" x14ac:dyDescent="0.25">
      <c r="A223" t="s">
        <v>614</v>
      </c>
      <c r="B223" s="46" t="s">
        <v>614</v>
      </c>
      <c r="C223" s="49">
        <v>32.333141126599998</v>
      </c>
      <c r="D223" s="49">
        <v>-110.71696912020001</v>
      </c>
      <c r="E223" s="77">
        <v>3577398.034</v>
      </c>
      <c r="F223" s="77">
        <v>526636.71200000006</v>
      </c>
      <c r="G223" s="1" t="s">
        <v>41</v>
      </c>
      <c r="H223" s="1" t="s">
        <v>889</v>
      </c>
      <c r="I223" s="67">
        <v>3577201</v>
      </c>
      <c r="J223" s="67">
        <v>526698</v>
      </c>
      <c r="K223" s="12">
        <v>38296</v>
      </c>
      <c r="L223" s="30" t="s">
        <v>656</v>
      </c>
      <c r="M223" t="s">
        <v>614</v>
      </c>
      <c r="N223">
        <v>54</v>
      </c>
      <c r="O223">
        <v>4</v>
      </c>
      <c r="P223" t="s">
        <v>284</v>
      </c>
      <c r="Q223" s="1"/>
      <c r="R223" t="s">
        <v>168</v>
      </c>
      <c r="S223" s="1"/>
      <c r="T223">
        <v>2161</v>
      </c>
    </row>
    <row r="224" spans="1:20" x14ac:dyDescent="0.25">
      <c r="A224" t="s">
        <v>613</v>
      </c>
      <c r="B224" s="46" t="s">
        <v>613</v>
      </c>
      <c r="C224" s="49">
        <v>32.333284223299998</v>
      </c>
      <c r="D224" s="49">
        <v>-110.7164161442</v>
      </c>
      <c r="E224" s="77">
        <v>3577414.0329999998</v>
      </c>
      <c r="F224" s="77">
        <v>526688.71200000006</v>
      </c>
      <c r="G224" s="1" t="s">
        <v>41</v>
      </c>
      <c r="H224" s="1" t="s">
        <v>889</v>
      </c>
      <c r="I224" s="67">
        <v>3577217</v>
      </c>
      <c r="J224" s="67">
        <v>526750</v>
      </c>
      <c r="K224" s="12">
        <v>38296</v>
      </c>
      <c r="L224" s="30" t="s">
        <v>656</v>
      </c>
      <c r="M224" t="s">
        <v>613</v>
      </c>
      <c r="N224">
        <v>50</v>
      </c>
      <c r="O224">
        <v>2</v>
      </c>
      <c r="P224" t="s">
        <v>284</v>
      </c>
      <c r="Q224" s="1"/>
      <c r="R224" t="s">
        <v>168</v>
      </c>
      <c r="S224" s="1"/>
      <c r="T224">
        <v>2161</v>
      </c>
    </row>
    <row r="225" spans="1:20" x14ac:dyDescent="0.25">
      <c r="A225" t="s">
        <v>612</v>
      </c>
      <c r="B225" s="46" t="s">
        <v>612</v>
      </c>
      <c r="C225" s="49">
        <v>32.3332827606</v>
      </c>
      <c r="D225" s="49">
        <v>-110.71576798300001</v>
      </c>
      <c r="E225" s="77">
        <v>3577414.0329999998</v>
      </c>
      <c r="F225" s="77">
        <v>526749.71299999999</v>
      </c>
      <c r="G225" s="1" t="s">
        <v>41</v>
      </c>
      <c r="H225" s="1" t="s">
        <v>889</v>
      </c>
      <c r="I225" s="67">
        <v>3577217</v>
      </c>
      <c r="J225" s="67">
        <v>526811</v>
      </c>
      <c r="K225" s="12">
        <v>38296</v>
      </c>
      <c r="L225" s="30" t="s">
        <v>656</v>
      </c>
      <c r="M225" t="s">
        <v>612</v>
      </c>
      <c r="N225">
        <v>53</v>
      </c>
      <c r="O225">
        <v>3</v>
      </c>
      <c r="P225" t="s">
        <v>284</v>
      </c>
      <c r="Q225" s="1"/>
      <c r="R225" t="s">
        <v>187</v>
      </c>
      <c r="S225" s="1"/>
      <c r="T225">
        <v>2161</v>
      </c>
    </row>
    <row r="226" spans="1:20" x14ac:dyDescent="0.25">
      <c r="A226" t="s">
        <v>611</v>
      </c>
      <c r="B226" s="46" t="s">
        <v>611</v>
      </c>
      <c r="C226" s="49">
        <v>32.333172340899999</v>
      </c>
      <c r="D226" s="49">
        <v>-110.71481201589999</v>
      </c>
      <c r="E226" s="77">
        <v>3577402.0320000001</v>
      </c>
      <c r="F226" s="77">
        <v>526839.71400000004</v>
      </c>
      <c r="G226" s="1" t="s">
        <v>41</v>
      </c>
      <c r="H226" s="1" t="s">
        <v>889</v>
      </c>
      <c r="I226" s="67">
        <v>3577205</v>
      </c>
      <c r="J226" s="67">
        <v>526901</v>
      </c>
      <c r="K226" s="12">
        <v>38296</v>
      </c>
      <c r="L226" s="30" t="s">
        <v>656</v>
      </c>
      <c r="M226" t="s">
        <v>611</v>
      </c>
      <c r="N226">
        <v>52</v>
      </c>
      <c r="O226">
        <v>3</v>
      </c>
      <c r="P226" t="s">
        <v>284</v>
      </c>
      <c r="Q226" s="1"/>
      <c r="R226" t="s">
        <v>168</v>
      </c>
      <c r="S226" s="1"/>
      <c r="T226">
        <v>2161</v>
      </c>
    </row>
    <row r="227" spans="1:20" x14ac:dyDescent="0.25">
      <c r="A227" t="s">
        <v>610</v>
      </c>
      <c r="B227" s="46" t="s">
        <v>610</v>
      </c>
      <c r="C227" s="49">
        <v>32.333097636399998</v>
      </c>
      <c r="D227" s="49">
        <v>-110.7136965553</v>
      </c>
      <c r="E227" s="77">
        <v>3577394.031</v>
      </c>
      <c r="F227" s="77">
        <v>526944.71499999997</v>
      </c>
      <c r="G227" s="1" t="s">
        <v>41</v>
      </c>
      <c r="H227" s="1" t="s">
        <v>889</v>
      </c>
      <c r="I227" s="67">
        <v>3577197</v>
      </c>
      <c r="J227" s="67">
        <v>527006</v>
      </c>
      <c r="K227" s="12">
        <v>38296</v>
      </c>
      <c r="L227" s="30" t="s">
        <v>656</v>
      </c>
      <c r="M227" t="s">
        <v>610</v>
      </c>
      <c r="N227">
        <v>52</v>
      </c>
      <c r="O227">
        <v>1</v>
      </c>
      <c r="P227" t="s">
        <v>284</v>
      </c>
      <c r="Q227" s="1"/>
      <c r="R227" t="s">
        <v>168</v>
      </c>
      <c r="S227" s="1"/>
      <c r="T227">
        <v>2161</v>
      </c>
    </row>
    <row r="228" spans="1:20" x14ac:dyDescent="0.25">
      <c r="A228" t="s">
        <v>609</v>
      </c>
      <c r="B228" s="46" t="s">
        <v>609</v>
      </c>
      <c r="C228" s="49">
        <v>32.332537274899998</v>
      </c>
      <c r="D228" s="49">
        <v>-110.7132414031</v>
      </c>
      <c r="E228" s="77">
        <v>3577332.03</v>
      </c>
      <c r="F228" s="77">
        <v>526987.71699999995</v>
      </c>
      <c r="G228" s="1" t="s">
        <v>41</v>
      </c>
      <c r="H228" s="1" t="s">
        <v>889</v>
      </c>
      <c r="I228" s="67">
        <v>3577135</v>
      </c>
      <c r="J228" s="67">
        <v>527049</v>
      </c>
      <c r="K228" s="12">
        <v>38296</v>
      </c>
      <c r="L228" s="30" t="s">
        <v>656</v>
      </c>
      <c r="M228" t="s">
        <v>609</v>
      </c>
      <c r="N228">
        <v>53</v>
      </c>
      <c r="O228">
        <v>3</v>
      </c>
      <c r="P228" t="s">
        <v>284</v>
      </c>
      <c r="Q228" s="1"/>
      <c r="R228" t="s">
        <v>168</v>
      </c>
      <c r="S228" s="1"/>
      <c r="T228">
        <v>2161</v>
      </c>
    </row>
    <row r="229" spans="1:20" x14ac:dyDescent="0.25">
      <c r="A229" t="s">
        <v>608</v>
      </c>
      <c r="B229" s="46" t="s">
        <v>608</v>
      </c>
      <c r="C229" s="49">
        <v>32.3321131282</v>
      </c>
      <c r="D229" s="49">
        <v>-110.7131789749</v>
      </c>
      <c r="E229" s="77">
        <v>3577285.03</v>
      </c>
      <c r="F229" s="77">
        <v>526993.71799999999</v>
      </c>
      <c r="G229" s="1" t="s">
        <v>41</v>
      </c>
      <c r="H229" s="1" t="s">
        <v>889</v>
      </c>
      <c r="I229" s="67">
        <v>3577088</v>
      </c>
      <c r="J229" s="67">
        <v>527055</v>
      </c>
      <c r="K229" s="12">
        <v>38296</v>
      </c>
      <c r="L229" s="30" t="s">
        <v>656</v>
      </c>
      <c r="M229" t="s">
        <v>608</v>
      </c>
      <c r="N229">
        <v>57</v>
      </c>
      <c r="O229">
        <v>6</v>
      </c>
      <c r="P229" t="s">
        <v>286</v>
      </c>
      <c r="Q229" s="1"/>
      <c r="R229" t="s">
        <v>195</v>
      </c>
      <c r="S229" s="1"/>
      <c r="T229">
        <v>4035</v>
      </c>
    </row>
    <row r="230" spans="1:20" x14ac:dyDescent="0.25">
      <c r="A230" t="s">
        <v>607</v>
      </c>
      <c r="B230" s="46" t="s">
        <v>607</v>
      </c>
      <c r="C230" s="49">
        <v>32.331184538999999</v>
      </c>
      <c r="D230" s="49">
        <v>-110.7134475117</v>
      </c>
      <c r="E230" s="77">
        <v>3577182.0290000001</v>
      </c>
      <c r="F230" s="77">
        <v>526968.72100000002</v>
      </c>
      <c r="G230" s="1" t="s">
        <v>41</v>
      </c>
      <c r="H230" s="1" t="s">
        <v>889</v>
      </c>
      <c r="I230" s="67">
        <v>3576985</v>
      </c>
      <c r="J230" s="67">
        <v>527030</v>
      </c>
      <c r="K230" s="12">
        <v>38296</v>
      </c>
      <c r="L230" s="30" t="s">
        <v>656</v>
      </c>
      <c r="M230" t="s">
        <v>607</v>
      </c>
      <c r="N230">
        <v>243</v>
      </c>
      <c r="O230">
        <v>7</v>
      </c>
      <c r="P230" t="s">
        <v>284</v>
      </c>
      <c r="Q230" s="1"/>
      <c r="R230" t="s">
        <v>168</v>
      </c>
      <c r="S230" s="1"/>
      <c r="T230">
        <v>2161</v>
      </c>
    </row>
    <row r="231" spans="1:20" x14ac:dyDescent="0.25">
      <c r="A231" t="s">
        <v>606</v>
      </c>
      <c r="B231" s="46" t="s">
        <v>606</v>
      </c>
      <c r="C231" s="49">
        <v>32.331295427400001</v>
      </c>
      <c r="D231" s="49">
        <v>-110.71460533760001</v>
      </c>
      <c r="E231" s="77">
        <v>3577194.03</v>
      </c>
      <c r="F231" s="77">
        <v>526859.71900000004</v>
      </c>
      <c r="G231" s="1" t="s">
        <v>41</v>
      </c>
      <c r="H231" s="1" t="s">
        <v>889</v>
      </c>
      <c r="I231" s="67">
        <v>3576997</v>
      </c>
      <c r="J231" s="67">
        <v>526921</v>
      </c>
      <c r="K231" s="12">
        <v>38296</v>
      </c>
      <c r="L231" s="30" t="s">
        <v>656</v>
      </c>
      <c r="M231" t="s">
        <v>606</v>
      </c>
      <c r="N231">
        <v>55</v>
      </c>
      <c r="O231">
        <v>9</v>
      </c>
      <c r="P231" t="s">
        <v>284</v>
      </c>
      <c r="Q231" s="1"/>
      <c r="R231" t="s">
        <v>168</v>
      </c>
      <c r="S231" s="1"/>
      <c r="T231">
        <v>2161</v>
      </c>
    </row>
    <row r="232" spans="1:20" x14ac:dyDescent="0.25">
      <c r="A232" t="s">
        <v>605</v>
      </c>
      <c r="B232" s="46" t="s">
        <v>605</v>
      </c>
      <c r="C232" s="49">
        <v>32.330286076599997</v>
      </c>
      <c r="D232" s="49">
        <v>-110.71506536370001</v>
      </c>
      <c r="E232" s="77">
        <v>3577082.0290000001</v>
      </c>
      <c r="F232" s="77">
        <v>526816.72199999995</v>
      </c>
      <c r="G232" s="1" t="s">
        <v>41</v>
      </c>
      <c r="H232" s="1" t="s">
        <v>889</v>
      </c>
      <c r="I232" s="67">
        <v>3576885</v>
      </c>
      <c r="J232" s="67">
        <v>526878</v>
      </c>
      <c r="K232" s="12">
        <v>38296</v>
      </c>
      <c r="L232" s="30" t="s">
        <v>656</v>
      </c>
      <c r="M232" t="s">
        <v>605</v>
      </c>
      <c r="N232">
        <v>62</v>
      </c>
      <c r="O232">
        <v>5</v>
      </c>
      <c r="P232" t="s">
        <v>284</v>
      </c>
      <c r="Q232" s="1"/>
      <c r="R232" t="s">
        <v>168</v>
      </c>
      <c r="S232" s="1"/>
      <c r="T232">
        <v>2161</v>
      </c>
    </row>
    <row r="233" spans="1:20" x14ac:dyDescent="0.25">
      <c r="A233" t="s">
        <v>603</v>
      </c>
      <c r="B233" s="46" t="s">
        <v>603</v>
      </c>
      <c r="C233" s="49">
        <v>32.328778265499999</v>
      </c>
      <c r="D233" s="49">
        <v>-110.7145175358</v>
      </c>
      <c r="E233" s="77">
        <v>3576915.0279999999</v>
      </c>
      <c r="F233" s="77">
        <v>526868.72600000002</v>
      </c>
      <c r="G233" s="1" t="s">
        <v>41</v>
      </c>
      <c r="H233" s="1" t="s">
        <v>889</v>
      </c>
      <c r="I233" s="67">
        <v>3576718</v>
      </c>
      <c r="J233" s="67">
        <v>526930</v>
      </c>
      <c r="K233" s="12">
        <v>38296</v>
      </c>
      <c r="L233" s="30" t="s">
        <v>656</v>
      </c>
      <c r="M233" t="s">
        <v>603</v>
      </c>
      <c r="N233">
        <v>63</v>
      </c>
      <c r="O233">
        <v>8</v>
      </c>
      <c r="P233" t="s">
        <v>284</v>
      </c>
      <c r="Q233" s="1"/>
      <c r="R233" t="s">
        <v>168</v>
      </c>
      <c r="S233" s="1"/>
      <c r="T233">
        <v>2161</v>
      </c>
    </row>
    <row r="234" spans="1:20" x14ac:dyDescent="0.25">
      <c r="A234" t="s">
        <v>602</v>
      </c>
      <c r="B234" s="46" t="s">
        <v>602</v>
      </c>
      <c r="C234" s="49">
        <v>32.327468509799999</v>
      </c>
      <c r="D234" s="49">
        <v>-110.7137884847</v>
      </c>
      <c r="E234" s="77">
        <v>3576770.0260000001</v>
      </c>
      <c r="F234" s="77">
        <v>526937.73100000003</v>
      </c>
      <c r="G234" s="1" t="s">
        <v>41</v>
      </c>
      <c r="H234" s="1" t="s">
        <v>889</v>
      </c>
      <c r="I234" s="67">
        <v>3576573</v>
      </c>
      <c r="J234" s="67">
        <v>526999</v>
      </c>
      <c r="K234" s="12">
        <v>38296</v>
      </c>
      <c r="L234" s="30" t="s">
        <v>656</v>
      </c>
      <c r="M234" t="s">
        <v>602</v>
      </c>
      <c r="N234">
        <v>65</v>
      </c>
      <c r="O234">
        <v>6</v>
      </c>
      <c r="P234" t="s">
        <v>284</v>
      </c>
      <c r="Q234" s="1"/>
      <c r="R234" t="s">
        <v>168</v>
      </c>
      <c r="S234" s="1"/>
      <c r="T234">
        <v>2161</v>
      </c>
    </row>
    <row r="235" spans="1:20" x14ac:dyDescent="0.25">
      <c r="A235" t="s">
        <v>601</v>
      </c>
      <c r="B235" s="46" t="s">
        <v>601</v>
      </c>
      <c r="C235" s="49">
        <v>32.3268165924</v>
      </c>
      <c r="D235" s="49">
        <v>-110.7167229904</v>
      </c>
      <c r="E235" s="77">
        <v>3576697.0279999999</v>
      </c>
      <c r="F235" s="77">
        <v>526661.73</v>
      </c>
      <c r="G235" s="1" t="s">
        <v>41</v>
      </c>
      <c r="H235" s="1" t="s">
        <v>889</v>
      </c>
      <c r="I235" s="67">
        <v>3576500</v>
      </c>
      <c r="J235" s="67">
        <v>526723</v>
      </c>
      <c r="K235" s="12">
        <v>38296</v>
      </c>
      <c r="L235" s="30" t="s">
        <v>656</v>
      </c>
      <c r="M235" t="s">
        <v>601</v>
      </c>
      <c r="N235">
        <v>59</v>
      </c>
      <c r="O235">
        <v>0</v>
      </c>
      <c r="P235" t="s">
        <v>284</v>
      </c>
      <c r="Q235" s="1"/>
      <c r="R235" t="s">
        <v>168</v>
      </c>
      <c r="S235" s="1"/>
      <c r="T235">
        <v>2161</v>
      </c>
    </row>
    <row r="236" spans="1:20" x14ac:dyDescent="0.25">
      <c r="A236" t="s">
        <v>600</v>
      </c>
      <c r="B236" s="46" t="s">
        <v>600</v>
      </c>
      <c r="C236" s="49">
        <v>32.3268165924</v>
      </c>
      <c r="D236" s="49">
        <v>-110.7167229904</v>
      </c>
      <c r="E236" s="77">
        <v>3576697.0279999999</v>
      </c>
      <c r="F236" s="77">
        <v>526661.73</v>
      </c>
      <c r="G236" s="1" t="s">
        <v>41</v>
      </c>
      <c r="H236" s="1" t="s">
        <v>889</v>
      </c>
      <c r="I236" s="67">
        <v>3576500</v>
      </c>
      <c r="J236" s="67">
        <v>526723</v>
      </c>
      <c r="K236" s="12">
        <v>38296</v>
      </c>
      <c r="L236" s="30" t="s">
        <v>656</v>
      </c>
      <c r="M236" t="s">
        <v>600</v>
      </c>
      <c r="N236">
        <v>65</v>
      </c>
      <c r="O236">
        <v>0</v>
      </c>
      <c r="P236" t="s">
        <v>284</v>
      </c>
      <c r="Q236" s="1"/>
      <c r="R236" t="s">
        <v>168</v>
      </c>
      <c r="S236" s="1"/>
      <c r="T236">
        <v>2161</v>
      </c>
    </row>
    <row r="237" spans="1:20" x14ac:dyDescent="0.25">
      <c r="A237" t="s">
        <v>599</v>
      </c>
      <c r="B237" s="46" t="s">
        <v>599</v>
      </c>
      <c r="C237" s="49">
        <v>32.327088975999999</v>
      </c>
      <c r="D237" s="49">
        <v>-110.7174977706</v>
      </c>
      <c r="E237" s="77">
        <v>3576727.0279999999</v>
      </c>
      <c r="F237" s="77">
        <v>526588.72900000005</v>
      </c>
      <c r="G237" s="1" t="s">
        <v>41</v>
      </c>
      <c r="H237" s="1" t="s">
        <v>889</v>
      </c>
      <c r="I237" s="67">
        <v>3576530</v>
      </c>
      <c r="J237" s="67">
        <v>526650</v>
      </c>
      <c r="K237" s="12">
        <v>38296</v>
      </c>
      <c r="L237" s="30" t="s">
        <v>656</v>
      </c>
      <c r="M237" t="s">
        <v>599</v>
      </c>
      <c r="N237">
        <v>67</v>
      </c>
      <c r="O237">
        <v>2</v>
      </c>
      <c r="P237" t="s">
        <v>284</v>
      </c>
      <c r="Q237" s="1"/>
      <c r="R237" t="s">
        <v>168</v>
      </c>
      <c r="S237" s="1"/>
      <c r="T237">
        <v>2161</v>
      </c>
    </row>
    <row r="238" spans="1:20" x14ac:dyDescent="0.25">
      <c r="A238" t="s">
        <v>598</v>
      </c>
      <c r="B238" s="46" t="s">
        <v>598</v>
      </c>
      <c r="C238" s="49">
        <v>32.326277988100003</v>
      </c>
      <c r="D238" s="49">
        <v>-110.7179146342</v>
      </c>
      <c r="E238" s="77">
        <v>3576637.0279999999</v>
      </c>
      <c r="F238" s="77">
        <v>526549.73100000003</v>
      </c>
      <c r="G238" s="1" t="s">
        <v>41</v>
      </c>
      <c r="H238" s="1" t="s">
        <v>889</v>
      </c>
      <c r="I238" s="67">
        <v>3576440</v>
      </c>
      <c r="J238" s="67">
        <v>526611</v>
      </c>
      <c r="K238" s="12">
        <v>38296</v>
      </c>
      <c r="L238" s="30" t="s">
        <v>656</v>
      </c>
      <c r="M238" t="s">
        <v>598</v>
      </c>
      <c r="N238">
        <v>67</v>
      </c>
      <c r="O238">
        <v>1</v>
      </c>
      <c r="P238" t="s">
        <v>284</v>
      </c>
      <c r="Q238" s="1"/>
      <c r="R238" t="s">
        <v>168</v>
      </c>
      <c r="S238" s="1"/>
      <c r="T238">
        <v>2161</v>
      </c>
    </row>
    <row r="239" spans="1:20" x14ac:dyDescent="0.25">
      <c r="A239" t="s">
        <v>597</v>
      </c>
      <c r="B239" s="46" t="s">
        <v>597</v>
      </c>
      <c r="C239" s="49">
        <v>32.325764273700003</v>
      </c>
      <c r="D239" s="49">
        <v>-110.7181393325</v>
      </c>
      <c r="E239" s="77">
        <v>3576580.0279999999</v>
      </c>
      <c r="F239" s="77">
        <v>526528.73199999996</v>
      </c>
      <c r="G239" s="1" t="s">
        <v>41</v>
      </c>
      <c r="H239" s="1" t="s">
        <v>889</v>
      </c>
      <c r="I239" s="67">
        <v>3576383</v>
      </c>
      <c r="J239" s="67">
        <v>526590</v>
      </c>
      <c r="K239" s="12">
        <v>38296</v>
      </c>
      <c r="L239" s="30" t="s">
        <v>656</v>
      </c>
      <c r="M239" t="s">
        <v>597</v>
      </c>
      <c r="N239">
        <v>64</v>
      </c>
      <c r="O239">
        <v>2</v>
      </c>
      <c r="P239" t="s">
        <v>284</v>
      </c>
      <c r="Q239" s="1"/>
      <c r="R239" t="s">
        <v>168</v>
      </c>
      <c r="S239" s="1"/>
      <c r="T239">
        <v>2161</v>
      </c>
    </row>
    <row r="240" spans="1:20" x14ac:dyDescent="0.25">
      <c r="A240" t="s">
        <v>596</v>
      </c>
      <c r="B240" s="46" t="s">
        <v>596</v>
      </c>
      <c r="C240" s="49">
        <v>32.324673033899998</v>
      </c>
      <c r="D240" s="49">
        <v>-110.7182701696</v>
      </c>
      <c r="E240" s="77">
        <v>3576459.0329999998</v>
      </c>
      <c r="F240" s="77">
        <v>526516.73499999999</v>
      </c>
      <c r="G240" s="1" t="s">
        <v>41</v>
      </c>
      <c r="H240" s="1" t="s">
        <v>889</v>
      </c>
      <c r="I240" s="67">
        <v>3576262</v>
      </c>
      <c r="J240" s="67">
        <v>526578</v>
      </c>
      <c r="K240" s="12">
        <v>38296</v>
      </c>
      <c r="L240" s="30" t="s">
        <v>656</v>
      </c>
      <c r="M240" t="s">
        <v>596</v>
      </c>
      <c r="N240">
        <v>245</v>
      </c>
      <c r="O240">
        <v>8</v>
      </c>
      <c r="P240" t="s">
        <v>284</v>
      </c>
      <c r="Q240" s="1"/>
      <c r="R240" t="s">
        <v>168</v>
      </c>
      <c r="S240" s="1"/>
      <c r="T240">
        <v>2161</v>
      </c>
    </row>
    <row r="241" spans="1:20" x14ac:dyDescent="0.25">
      <c r="A241" t="s">
        <v>595</v>
      </c>
      <c r="B241" s="46" t="s">
        <v>595</v>
      </c>
      <c r="C241" s="49">
        <v>32.3238596861</v>
      </c>
      <c r="D241" s="49">
        <v>-110.7176351909</v>
      </c>
      <c r="E241" s="77">
        <v>3576369.0320000001</v>
      </c>
      <c r="F241" s="77">
        <v>526576.73800000001</v>
      </c>
      <c r="G241" s="1" t="s">
        <v>41</v>
      </c>
      <c r="H241" s="1" t="s">
        <v>889</v>
      </c>
      <c r="I241" s="67">
        <v>3576172</v>
      </c>
      <c r="J241" s="67">
        <v>526638</v>
      </c>
      <c r="K241" s="12">
        <v>38296</v>
      </c>
      <c r="L241" s="30" t="s">
        <v>656</v>
      </c>
      <c r="M241" t="s">
        <v>595</v>
      </c>
      <c r="N241">
        <v>62</v>
      </c>
      <c r="O241">
        <v>0</v>
      </c>
      <c r="P241" t="s">
        <v>284</v>
      </c>
      <c r="Q241" s="1"/>
      <c r="R241" t="s">
        <v>168</v>
      </c>
      <c r="S241" s="1"/>
      <c r="T241">
        <v>2161</v>
      </c>
    </row>
    <row r="242" spans="1:20" x14ac:dyDescent="0.25">
      <c r="A242" t="s">
        <v>594</v>
      </c>
      <c r="B242" s="46" t="s">
        <v>594</v>
      </c>
      <c r="C242" s="49">
        <v>32.3224725468</v>
      </c>
      <c r="D242" s="49">
        <v>-110.7185956509</v>
      </c>
      <c r="E242" s="77">
        <v>3576215.031</v>
      </c>
      <c r="F242" s="77">
        <v>526486.74100000004</v>
      </c>
      <c r="G242" s="1" t="s">
        <v>41</v>
      </c>
      <c r="H242" s="1" t="s">
        <v>889</v>
      </c>
      <c r="I242" s="67">
        <v>3576018</v>
      </c>
      <c r="J242" s="67">
        <v>526548</v>
      </c>
      <c r="K242" s="12">
        <v>38296</v>
      </c>
      <c r="L242" s="30" t="s">
        <v>656</v>
      </c>
      <c r="M242" t="s">
        <v>594</v>
      </c>
      <c r="N242">
        <v>239</v>
      </c>
      <c r="O242">
        <v>9</v>
      </c>
      <c r="P242" t="s">
        <v>284</v>
      </c>
      <c r="Q242" s="1"/>
      <c r="R242" t="s">
        <v>168</v>
      </c>
      <c r="S242" s="1"/>
      <c r="T242">
        <v>2161</v>
      </c>
    </row>
    <row r="243" spans="1:20" x14ac:dyDescent="0.25">
      <c r="A243" t="s">
        <v>593</v>
      </c>
      <c r="B243" s="46" t="s">
        <v>593</v>
      </c>
      <c r="C243" s="49">
        <v>32.323640655699997</v>
      </c>
      <c r="D243" s="49">
        <v>-110.7205469866</v>
      </c>
      <c r="E243" s="77">
        <v>3576344.034</v>
      </c>
      <c r="F243" s="77">
        <v>526302.73699999996</v>
      </c>
      <c r="G243" s="1" t="s">
        <v>41</v>
      </c>
      <c r="H243" s="1" t="s">
        <v>889</v>
      </c>
      <c r="I243" s="67">
        <v>3576147</v>
      </c>
      <c r="J243" s="67">
        <v>526364</v>
      </c>
      <c r="K243" s="12">
        <v>38296</v>
      </c>
      <c r="L243" s="30" t="s">
        <v>656</v>
      </c>
      <c r="M243" t="s">
        <v>593</v>
      </c>
      <c r="N243">
        <v>245</v>
      </c>
      <c r="O243">
        <v>15</v>
      </c>
      <c r="P243" t="s">
        <v>326</v>
      </c>
      <c r="Q243" s="1"/>
      <c r="R243" t="s">
        <v>168</v>
      </c>
      <c r="S243" s="1"/>
      <c r="T243">
        <v>2124</v>
      </c>
    </row>
    <row r="244" spans="1:20" x14ac:dyDescent="0.25">
      <c r="A244" t="s">
        <v>593</v>
      </c>
      <c r="B244" s="46" t="s">
        <v>593</v>
      </c>
      <c r="C244" s="49">
        <v>32.323640655699997</v>
      </c>
      <c r="D244" s="49">
        <v>-110.7205469866</v>
      </c>
      <c r="E244" s="77">
        <v>3576344.034</v>
      </c>
      <c r="F244" s="77">
        <v>526302.73699999996</v>
      </c>
      <c r="G244" s="1" t="s">
        <v>41</v>
      </c>
      <c r="H244" s="1" t="s">
        <v>889</v>
      </c>
      <c r="I244" s="67">
        <v>3576147</v>
      </c>
      <c r="J244" s="67">
        <v>526364</v>
      </c>
      <c r="K244" s="12">
        <v>38296</v>
      </c>
      <c r="L244" s="30" t="s">
        <v>656</v>
      </c>
      <c r="M244" t="s">
        <v>593</v>
      </c>
      <c r="N244">
        <v>60</v>
      </c>
      <c r="O244">
        <v>4</v>
      </c>
      <c r="P244" t="s">
        <v>284</v>
      </c>
      <c r="Q244" s="1"/>
      <c r="R244" t="s">
        <v>168</v>
      </c>
      <c r="S244" s="1"/>
      <c r="T244">
        <v>2149</v>
      </c>
    </row>
    <row r="245" spans="1:20" x14ac:dyDescent="0.25">
      <c r="A245" t="s">
        <v>592</v>
      </c>
      <c r="B245" s="46" t="s">
        <v>592</v>
      </c>
      <c r="C245" s="49">
        <v>32.3246811681</v>
      </c>
      <c r="D245" s="49">
        <v>-110.7219250269</v>
      </c>
      <c r="E245" s="77">
        <v>3576459.0359999998</v>
      </c>
      <c r="F245" s="77">
        <v>526172.73300000001</v>
      </c>
      <c r="G245" s="1" t="s">
        <v>41</v>
      </c>
      <c r="H245" s="1" t="s">
        <v>889</v>
      </c>
      <c r="I245" s="67">
        <v>3576262</v>
      </c>
      <c r="J245" s="67">
        <v>526234</v>
      </c>
      <c r="K245" s="12">
        <v>38296</v>
      </c>
      <c r="L245" s="30" t="s">
        <v>656</v>
      </c>
      <c r="M245" t="s">
        <v>592</v>
      </c>
      <c r="N245">
        <v>65</v>
      </c>
      <c r="O245">
        <v>4</v>
      </c>
      <c r="P245" t="s">
        <v>284</v>
      </c>
      <c r="Q245" s="1"/>
      <c r="R245" t="s">
        <v>168</v>
      </c>
      <c r="S245" s="1"/>
      <c r="T245">
        <v>2161</v>
      </c>
    </row>
    <row r="246" spans="1:20" x14ac:dyDescent="0.25">
      <c r="A246" t="s">
        <v>591</v>
      </c>
      <c r="B246" s="46" t="s">
        <v>591</v>
      </c>
      <c r="C246" s="49">
        <v>32.324916403000003</v>
      </c>
      <c r="D246" s="49">
        <v>-110.72223243080001</v>
      </c>
      <c r="E246" s="77">
        <v>3576485.0359999998</v>
      </c>
      <c r="F246" s="77">
        <v>526143.73199999996</v>
      </c>
      <c r="G246" s="1" t="s">
        <v>41</v>
      </c>
      <c r="H246" s="1" t="s">
        <v>889</v>
      </c>
      <c r="I246" s="67">
        <v>3576288</v>
      </c>
      <c r="J246" s="67">
        <v>526205</v>
      </c>
      <c r="K246" s="12">
        <v>38296</v>
      </c>
      <c r="L246" s="30" t="s">
        <v>656</v>
      </c>
      <c r="M246" t="s">
        <v>591</v>
      </c>
      <c r="N246">
        <v>265</v>
      </c>
      <c r="O246">
        <v>27</v>
      </c>
      <c r="P246" t="s">
        <v>326</v>
      </c>
      <c r="Q246" s="1"/>
      <c r="R246" t="s">
        <v>168</v>
      </c>
      <c r="S246" s="1"/>
      <c r="T246">
        <v>2124</v>
      </c>
    </row>
    <row r="247" spans="1:20" x14ac:dyDescent="0.25">
      <c r="A247" t="s">
        <v>591</v>
      </c>
      <c r="B247" s="46" t="s">
        <v>591</v>
      </c>
      <c r="C247" s="49">
        <v>32.324916403000003</v>
      </c>
      <c r="D247" s="49">
        <v>-110.72223243080001</v>
      </c>
      <c r="E247" s="77">
        <v>3576485.0359999998</v>
      </c>
      <c r="F247" s="77">
        <v>526143.73199999996</v>
      </c>
      <c r="G247" s="1" t="s">
        <v>41</v>
      </c>
      <c r="H247" s="1" t="s">
        <v>889</v>
      </c>
      <c r="I247" s="67">
        <v>3576288</v>
      </c>
      <c r="J247" s="67">
        <v>526205</v>
      </c>
      <c r="K247" s="12">
        <v>38296</v>
      </c>
      <c r="L247" s="30" t="s">
        <v>656</v>
      </c>
      <c r="M247" t="s">
        <v>591</v>
      </c>
      <c r="N247">
        <v>63</v>
      </c>
      <c r="O247">
        <v>8</v>
      </c>
      <c r="P247" t="s">
        <v>284</v>
      </c>
      <c r="Q247" s="1"/>
      <c r="R247" t="s">
        <v>168</v>
      </c>
      <c r="S247" s="1"/>
      <c r="T247">
        <v>2149</v>
      </c>
    </row>
    <row r="248" spans="1:20" x14ac:dyDescent="0.25">
      <c r="A248" t="s">
        <v>590</v>
      </c>
      <c r="B248" s="46" t="s">
        <v>590</v>
      </c>
      <c r="C248" s="49">
        <v>32.325098626200003</v>
      </c>
      <c r="D248" s="49">
        <v>-110.7230712394</v>
      </c>
      <c r="E248" s="77">
        <v>3576505.031</v>
      </c>
      <c r="F248" s="77">
        <v>526064.73</v>
      </c>
      <c r="G248" s="1" t="s">
        <v>41</v>
      </c>
      <c r="H248" s="1" t="s">
        <v>889</v>
      </c>
      <c r="I248" s="67">
        <v>3576308</v>
      </c>
      <c r="J248" s="67">
        <v>526126</v>
      </c>
      <c r="K248" s="12">
        <v>38296</v>
      </c>
      <c r="L248" s="30" t="s">
        <v>656</v>
      </c>
      <c r="M248" t="s">
        <v>590</v>
      </c>
      <c r="N248">
        <v>265</v>
      </c>
      <c r="O248">
        <v>20</v>
      </c>
      <c r="P248" t="s">
        <v>326</v>
      </c>
      <c r="Q248" s="1"/>
      <c r="R248" t="s">
        <v>168</v>
      </c>
      <c r="S248" s="1"/>
      <c r="T248">
        <v>2124</v>
      </c>
    </row>
    <row r="249" spans="1:20" x14ac:dyDescent="0.25">
      <c r="A249" t="s">
        <v>590</v>
      </c>
      <c r="B249" s="46" t="s">
        <v>590</v>
      </c>
      <c r="C249" s="49">
        <v>32.325098626200003</v>
      </c>
      <c r="D249" s="49">
        <v>-110.7230712394</v>
      </c>
      <c r="E249" s="77">
        <v>3576505.031</v>
      </c>
      <c r="F249" s="77">
        <v>526064.73</v>
      </c>
      <c r="G249" s="1" t="s">
        <v>41</v>
      </c>
      <c r="H249" s="1" t="s">
        <v>889</v>
      </c>
      <c r="I249" s="67">
        <v>3576308</v>
      </c>
      <c r="J249" s="67">
        <v>526126</v>
      </c>
      <c r="K249" s="12">
        <v>38296</v>
      </c>
      <c r="L249" s="30" t="s">
        <v>656</v>
      </c>
      <c r="M249" t="s">
        <v>590</v>
      </c>
      <c r="N249">
        <v>68</v>
      </c>
      <c r="O249">
        <v>4</v>
      </c>
      <c r="P249" t="s">
        <v>284</v>
      </c>
      <c r="Q249" s="1"/>
      <c r="R249" t="s">
        <v>168</v>
      </c>
      <c r="S249" s="1"/>
      <c r="T249">
        <v>2149</v>
      </c>
    </row>
    <row r="250" spans="1:20" x14ac:dyDescent="0.25">
      <c r="A250" t="s">
        <v>589</v>
      </c>
      <c r="B250" s="46" t="s">
        <v>589</v>
      </c>
      <c r="C250" s="49">
        <v>32.3258028495</v>
      </c>
      <c r="D250" s="49">
        <v>-110.7233241119</v>
      </c>
      <c r="E250" s="77">
        <v>3576583.0320000001</v>
      </c>
      <c r="F250" s="77">
        <v>526040.728</v>
      </c>
      <c r="G250" s="1" t="s">
        <v>41</v>
      </c>
      <c r="H250" s="1" t="s">
        <v>889</v>
      </c>
      <c r="I250" s="67">
        <v>3576386</v>
      </c>
      <c r="J250" s="67">
        <v>526102</v>
      </c>
      <c r="K250" s="12">
        <v>38296</v>
      </c>
      <c r="L250" s="30" t="s">
        <v>656</v>
      </c>
      <c r="M250" t="s">
        <v>589</v>
      </c>
      <c r="N250">
        <v>66</v>
      </c>
      <c r="O250">
        <v>5</v>
      </c>
      <c r="P250" t="s">
        <v>284</v>
      </c>
      <c r="Q250" s="1"/>
      <c r="R250" t="s">
        <v>168</v>
      </c>
      <c r="S250" s="1"/>
      <c r="T250">
        <v>2161</v>
      </c>
    </row>
    <row r="251" spans="1:20" x14ac:dyDescent="0.25">
      <c r="A251" t="s">
        <v>588</v>
      </c>
      <c r="B251" s="46" t="s">
        <v>588</v>
      </c>
      <c r="C251" s="49">
        <v>32.326749408799998</v>
      </c>
      <c r="D251" s="49">
        <v>-110.72301313920001</v>
      </c>
      <c r="E251" s="77">
        <v>3576688.0320000001</v>
      </c>
      <c r="F251" s="77">
        <v>526069.72499999998</v>
      </c>
      <c r="G251" s="1" t="s">
        <v>41</v>
      </c>
      <c r="H251" s="1" t="s">
        <v>889</v>
      </c>
      <c r="I251" s="67">
        <v>3576491</v>
      </c>
      <c r="J251" s="67">
        <v>526131</v>
      </c>
      <c r="K251" s="12">
        <v>38296</v>
      </c>
      <c r="L251" s="30" t="s">
        <v>656</v>
      </c>
      <c r="M251" t="s">
        <v>588</v>
      </c>
      <c r="N251">
        <v>65</v>
      </c>
      <c r="O251">
        <v>1</v>
      </c>
      <c r="P251" t="s">
        <v>284</v>
      </c>
      <c r="Q251" s="1"/>
      <c r="R251" t="s">
        <v>168</v>
      </c>
      <c r="S251" s="1"/>
      <c r="T251">
        <v>2161</v>
      </c>
    </row>
    <row r="252" spans="1:20" x14ac:dyDescent="0.25">
      <c r="A252" t="s">
        <v>587</v>
      </c>
      <c r="B252" s="46" t="s">
        <v>587</v>
      </c>
      <c r="C252" s="49">
        <v>32.329102329900003</v>
      </c>
      <c r="D252" s="49">
        <v>-110.7222622825</v>
      </c>
      <c r="E252" s="77">
        <v>3576949.034</v>
      </c>
      <c r="F252" s="77">
        <v>526139.71900000004</v>
      </c>
      <c r="G252" s="1" t="s">
        <v>41</v>
      </c>
      <c r="H252" s="1" t="s">
        <v>889</v>
      </c>
      <c r="I252" s="67">
        <v>3576752</v>
      </c>
      <c r="J252" s="67">
        <v>526201</v>
      </c>
      <c r="K252" s="12">
        <v>38296</v>
      </c>
      <c r="L252" s="30" t="s">
        <v>656</v>
      </c>
      <c r="M252" t="s">
        <v>587</v>
      </c>
      <c r="N252">
        <v>56</v>
      </c>
      <c r="O252">
        <v>7</v>
      </c>
      <c r="P252" t="s">
        <v>284</v>
      </c>
      <c r="Q252" s="1"/>
      <c r="R252" t="s">
        <v>168</v>
      </c>
      <c r="S252" s="1"/>
      <c r="T252">
        <v>2161</v>
      </c>
    </row>
    <row r="253" spans="1:20" x14ac:dyDescent="0.25">
      <c r="A253" t="s">
        <v>586</v>
      </c>
      <c r="B253" s="46" t="s">
        <v>586</v>
      </c>
      <c r="C253" s="49">
        <v>32.332513344100001</v>
      </c>
      <c r="D253" s="49">
        <v>-110.7226876183</v>
      </c>
      <c r="E253" s="77">
        <v>3577327.037</v>
      </c>
      <c r="F253" s="77">
        <v>526098.70900000003</v>
      </c>
      <c r="G253" s="1" t="s">
        <v>41</v>
      </c>
      <c r="H253" s="1" t="s">
        <v>889</v>
      </c>
      <c r="I253" s="67">
        <v>3577130</v>
      </c>
      <c r="J253" s="67">
        <v>526160</v>
      </c>
      <c r="K253" s="12">
        <v>38296</v>
      </c>
      <c r="L253" s="30" t="s">
        <v>656</v>
      </c>
      <c r="M253" t="s">
        <v>586</v>
      </c>
      <c r="N253">
        <v>59</v>
      </c>
      <c r="O253">
        <v>12</v>
      </c>
      <c r="P253" t="s">
        <v>284</v>
      </c>
      <c r="Q253" s="1"/>
      <c r="R253" t="s">
        <v>168</v>
      </c>
      <c r="S253" s="1"/>
      <c r="T253">
        <v>2161</v>
      </c>
    </row>
    <row r="254" spans="1:20" x14ac:dyDescent="0.25">
      <c r="A254" s="27" t="s">
        <v>585</v>
      </c>
      <c r="B254" s="54" t="s">
        <v>585</v>
      </c>
      <c r="C254" s="55">
        <v>32.334877276299999</v>
      </c>
      <c r="D254" s="55">
        <v>-110.7228398698</v>
      </c>
      <c r="E254" s="79">
        <v>3577589.0389999999</v>
      </c>
      <c r="F254" s="79">
        <v>526083.70200000005</v>
      </c>
      <c r="G254" s="33" t="s">
        <v>41</v>
      </c>
      <c r="H254" s="33" t="s">
        <v>889</v>
      </c>
      <c r="I254" s="68">
        <v>3577392</v>
      </c>
      <c r="J254" s="68">
        <v>526145</v>
      </c>
      <c r="K254" s="60">
        <v>38296</v>
      </c>
      <c r="L254" s="63" t="s">
        <v>656</v>
      </c>
      <c r="M254" s="27" t="s">
        <v>585</v>
      </c>
      <c r="N254" s="27">
        <v>55</v>
      </c>
      <c r="O254" s="27">
        <v>12</v>
      </c>
      <c r="P254" s="27" t="s">
        <v>284</v>
      </c>
      <c r="Q254" s="33"/>
      <c r="R254" s="27" t="s">
        <v>168</v>
      </c>
      <c r="S254" s="33"/>
      <c r="T254" s="27">
        <v>2161</v>
      </c>
    </row>
    <row r="255" spans="1:20" x14ac:dyDescent="0.25">
      <c r="A255" t="s">
        <v>583</v>
      </c>
      <c r="B255" s="46" t="s">
        <v>583</v>
      </c>
      <c r="C255" s="49">
        <v>32.308508781999997</v>
      </c>
      <c r="D255" s="49">
        <v>-110.7192014286</v>
      </c>
      <c r="E255" s="77">
        <v>3574667.0180000002</v>
      </c>
      <c r="F255" s="77">
        <v>526433.77800000005</v>
      </c>
      <c r="G255" s="1" t="s">
        <v>41</v>
      </c>
      <c r="H255" s="1" t="s">
        <v>889</v>
      </c>
      <c r="I255" s="67">
        <v>3574470</v>
      </c>
      <c r="J255" s="67">
        <v>526495</v>
      </c>
      <c r="K255" s="12">
        <v>38301</v>
      </c>
      <c r="L255" s="30" t="s">
        <v>657</v>
      </c>
      <c r="M255" t="s">
        <v>583</v>
      </c>
      <c r="N255">
        <v>244</v>
      </c>
      <c r="O255">
        <v>8</v>
      </c>
      <c r="P255" t="s">
        <v>284</v>
      </c>
      <c r="Q255" s="1"/>
      <c r="R255" t="s">
        <v>168</v>
      </c>
      <c r="S255" s="1"/>
      <c r="T255">
        <v>2161</v>
      </c>
    </row>
    <row r="256" spans="1:20" x14ac:dyDescent="0.25">
      <c r="A256" t="s">
        <v>582</v>
      </c>
      <c r="B256" s="46" t="s">
        <v>582</v>
      </c>
      <c r="C256" s="49">
        <v>32.308169439300002</v>
      </c>
      <c r="D256" s="49">
        <v>-110.7167273737</v>
      </c>
      <c r="E256" s="77">
        <v>3574630.0150000001</v>
      </c>
      <c r="F256" s="77">
        <v>526666.78099999996</v>
      </c>
      <c r="G256" s="1" t="s">
        <v>41</v>
      </c>
      <c r="H256" s="1" t="s">
        <v>889</v>
      </c>
      <c r="I256" s="67">
        <v>3574433</v>
      </c>
      <c r="J256" s="67">
        <v>526728</v>
      </c>
      <c r="K256" s="12">
        <v>38301</v>
      </c>
      <c r="L256" s="30" t="s">
        <v>657</v>
      </c>
      <c r="M256" t="s">
        <v>582</v>
      </c>
      <c r="N256">
        <v>95</v>
      </c>
      <c r="O256">
        <v>14</v>
      </c>
      <c r="P256" t="s">
        <v>326</v>
      </c>
      <c r="Q256" s="1"/>
      <c r="R256" t="s">
        <v>168</v>
      </c>
      <c r="S256" s="1"/>
      <c r="T256">
        <v>2124</v>
      </c>
    </row>
    <row r="257" spans="1:20" x14ac:dyDescent="0.25">
      <c r="A257" t="s">
        <v>582</v>
      </c>
      <c r="B257" s="46" t="s">
        <v>582</v>
      </c>
      <c r="C257" s="49">
        <v>32.308169439300002</v>
      </c>
      <c r="D257" s="49">
        <v>-110.7167273737</v>
      </c>
      <c r="E257" s="77">
        <v>3574630.0150000001</v>
      </c>
      <c r="F257" s="77">
        <v>526666.78099999996</v>
      </c>
      <c r="G257" s="1" t="s">
        <v>41</v>
      </c>
      <c r="H257" s="1" t="s">
        <v>889</v>
      </c>
      <c r="I257" s="67">
        <v>3574433</v>
      </c>
      <c r="J257" s="67">
        <v>526728</v>
      </c>
      <c r="K257" s="12">
        <v>38301</v>
      </c>
      <c r="L257" s="30" t="s">
        <v>657</v>
      </c>
      <c r="M257" t="s">
        <v>582</v>
      </c>
      <c r="N257">
        <v>248</v>
      </c>
      <c r="O257">
        <v>7</v>
      </c>
      <c r="P257" t="s">
        <v>284</v>
      </c>
      <c r="Q257" s="1"/>
      <c r="R257" t="s">
        <v>168</v>
      </c>
      <c r="S257" s="1"/>
      <c r="T257">
        <v>2149</v>
      </c>
    </row>
    <row r="258" spans="1:20" x14ac:dyDescent="0.25">
      <c r="A258" t="s">
        <v>581</v>
      </c>
      <c r="B258" s="46" t="s">
        <v>581</v>
      </c>
      <c r="C258" s="49">
        <v>32.306663256500002</v>
      </c>
      <c r="D258" s="49">
        <v>-110.71690197860001</v>
      </c>
      <c r="E258" s="77">
        <v>3574463.014</v>
      </c>
      <c r="F258" s="77">
        <v>526650.78500000003</v>
      </c>
      <c r="G258" s="1" t="s">
        <v>41</v>
      </c>
      <c r="H258" s="1" t="s">
        <v>889</v>
      </c>
      <c r="I258" s="67">
        <v>3574266</v>
      </c>
      <c r="J258" s="67">
        <v>526712</v>
      </c>
      <c r="K258" s="12">
        <v>38301</v>
      </c>
      <c r="L258" s="30" t="s">
        <v>657</v>
      </c>
      <c r="M258" t="s">
        <v>581</v>
      </c>
      <c r="N258">
        <v>54</v>
      </c>
      <c r="O258">
        <v>17</v>
      </c>
      <c r="P258" t="s">
        <v>326</v>
      </c>
      <c r="Q258" s="1"/>
      <c r="R258" t="s">
        <v>168</v>
      </c>
      <c r="S258" s="1"/>
      <c r="T258">
        <v>2124</v>
      </c>
    </row>
    <row r="259" spans="1:20" x14ac:dyDescent="0.25">
      <c r="A259" t="s">
        <v>581</v>
      </c>
      <c r="B259" s="46" t="s">
        <v>581</v>
      </c>
      <c r="C259" s="49">
        <v>32.306663256500002</v>
      </c>
      <c r="D259" s="49">
        <v>-110.71690197860001</v>
      </c>
      <c r="E259" s="77">
        <v>3574463.014</v>
      </c>
      <c r="F259" s="77">
        <v>526650.78500000003</v>
      </c>
      <c r="G259" s="1" t="s">
        <v>41</v>
      </c>
      <c r="H259" s="1" t="s">
        <v>889</v>
      </c>
      <c r="I259" s="67">
        <v>3574266</v>
      </c>
      <c r="J259" s="67">
        <v>526712</v>
      </c>
      <c r="K259" s="12">
        <v>38301</v>
      </c>
      <c r="L259" s="30" t="s">
        <v>657</v>
      </c>
      <c r="M259" t="s">
        <v>581</v>
      </c>
      <c r="N259">
        <v>67</v>
      </c>
      <c r="O259">
        <v>1</v>
      </c>
      <c r="P259" t="s">
        <v>284</v>
      </c>
      <c r="Q259" s="1"/>
      <c r="R259" t="s">
        <v>168</v>
      </c>
      <c r="S259" s="1"/>
      <c r="T259">
        <v>2149</v>
      </c>
    </row>
    <row r="260" spans="1:20" x14ac:dyDescent="0.25">
      <c r="A260" t="s">
        <v>580</v>
      </c>
      <c r="B260" s="46" t="s">
        <v>580</v>
      </c>
      <c r="C260" s="49">
        <v>32.306755516599999</v>
      </c>
      <c r="D260" s="49">
        <v>-110.71382115670001</v>
      </c>
      <c r="E260" s="77">
        <v>3574474.0109999999</v>
      </c>
      <c r="F260" s="77">
        <v>526940.78599999996</v>
      </c>
      <c r="G260" s="1" t="s">
        <v>41</v>
      </c>
      <c r="H260" s="1" t="s">
        <v>889</v>
      </c>
      <c r="I260" s="67">
        <v>3574277</v>
      </c>
      <c r="J260" s="67">
        <v>527002</v>
      </c>
      <c r="K260" s="12">
        <v>38301</v>
      </c>
      <c r="L260" s="30" t="s">
        <v>657</v>
      </c>
      <c r="M260" t="s">
        <v>580</v>
      </c>
      <c r="N260">
        <v>243</v>
      </c>
      <c r="O260">
        <v>1</v>
      </c>
      <c r="P260" t="s">
        <v>284</v>
      </c>
      <c r="Q260" s="1"/>
      <c r="R260" t="s">
        <v>168</v>
      </c>
      <c r="S260" s="1"/>
      <c r="T260">
        <v>2161</v>
      </c>
    </row>
    <row r="261" spans="1:20" x14ac:dyDescent="0.25">
      <c r="A261" t="s">
        <v>579</v>
      </c>
      <c r="B261" s="46" t="s">
        <v>579</v>
      </c>
      <c r="C261" s="49">
        <v>32.306745091300002</v>
      </c>
      <c r="D261" s="49">
        <v>-110.7132050819</v>
      </c>
      <c r="E261" s="77">
        <v>3574473.01</v>
      </c>
      <c r="F261" s="77">
        <v>526998.78700000001</v>
      </c>
      <c r="G261" s="1" t="s">
        <v>41</v>
      </c>
      <c r="H261" s="1" t="s">
        <v>889</v>
      </c>
      <c r="I261" s="67">
        <v>3574276</v>
      </c>
      <c r="J261" s="67">
        <v>527060</v>
      </c>
      <c r="K261" s="12">
        <v>38301</v>
      </c>
      <c r="L261" s="30" t="s">
        <v>657</v>
      </c>
      <c r="M261" t="s">
        <v>579</v>
      </c>
      <c r="N261">
        <v>243</v>
      </c>
      <c r="O261">
        <v>8</v>
      </c>
      <c r="P261" t="s">
        <v>284</v>
      </c>
      <c r="Q261" s="1"/>
      <c r="R261" t="s">
        <v>168</v>
      </c>
      <c r="S261" s="1"/>
      <c r="T261">
        <v>2161</v>
      </c>
    </row>
    <row r="262" spans="1:20" x14ac:dyDescent="0.25">
      <c r="A262" t="s">
        <v>578</v>
      </c>
      <c r="B262" s="46" t="s">
        <v>578</v>
      </c>
      <c r="C262" s="49">
        <v>32.306033082600003</v>
      </c>
      <c r="D262" s="49">
        <v>-110.71350473379999</v>
      </c>
      <c r="E262" s="77">
        <v>3574394.01</v>
      </c>
      <c r="F262" s="77">
        <v>526970.78799999994</v>
      </c>
      <c r="G262" s="1" t="s">
        <v>41</v>
      </c>
      <c r="H262" s="1" t="s">
        <v>889</v>
      </c>
      <c r="I262" s="67">
        <v>3574197</v>
      </c>
      <c r="J262" s="67">
        <v>527032</v>
      </c>
      <c r="K262" s="12">
        <v>38301</v>
      </c>
      <c r="L262" s="30" t="s">
        <v>657</v>
      </c>
      <c r="M262" t="s">
        <v>578</v>
      </c>
      <c r="N262">
        <v>170</v>
      </c>
      <c r="O262">
        <v>6</v>
      </c>
      <c r="P262" t="s">
        <v>326</v>
      </c>
      <c r="Q262" s="1"/>
      <c r="R262" t="s">
        <v>168</v>
      </c>
      <c r="S262" s="1"/>
      <c r="T262">
        <v>2124</v>
      </c>
    </row>
    <row r="263" spans="1:20" x14ac:dyDescent="0.25">
      <c r="A263" t="s">
        <v>578</v>
      </c>
      <c r="B263" s="46" t="s">
        <v>578</v>
      </c>
      <c r="C263" s="49">
        <v>32.306033082600003</v>
      </c>
      <c r="D263" s="49">
        <v>-110.71350473379999</v>
      </c>
      <c r="E263" s="77">
        <v>3574394.01</v>
      </c>
      <c r="F263" s="77">
        <v>526970.78799999994</v>
      </c>
      <c r="G263" s="1" t="s">
        <v>41</v>
      </c>
      <c r="H263" s="1" t="s">
        <v>889</v>
      </c>
      <c r="I263" s="67">
        <v>3574197</v>
      </c>
      <c r="J263" s="67">
        <v>527032</v>
      </c>
      <c r="K263" s="12">
        <v>38301</v>
      </c>
      <c r="L263" s="30" t="s">
        <v>657</v>
      </c>
      <c r="M263" t="s">
        <v>578</v>
      </c>
      <c r="N263">
        <v>237</v>
      </c>
      <c r="O263">
        <v>4</v>
      </c>
      <c r="P263" t="s">
        <v>286</v>
      </c>
      <c r="Q263" s="1"/>
      <c r="R263" t="s">
        <v>226</v>
      </c>
      <c r="S263" s="1"/>
      <c r="T263">
        <v>4042</v>
      </c>
    </row>
    <row r="264" spans="1:20" x14ac:dyDescent="0.25">
      <c r="A264" t="s">
        <v>577</v>
      </c>
      <c r="B264" s="46" t="s">
        <v>577</v>
      </c>
      <c r="C264" s="49">
        <v>32.306987794900003</v>
      </c>
      <c r="D264" s="49">
        <v>-110.7128219116</v>
      </c>
      <c r="E264" s="77">
        <v>3574500.01</v>
      </c>
      <c r="F264" s="77">
        <v>527034.78599999996</v>
      </c>
      <c r="G264" s="1" t="s">
        <v>41</v>
      </c>
      <c r="H264" s="1" t="s">
        <v>889</v>
      </c>
      <c r="I264" s="67">
        <v>3574303</v>
      </c>
      <c r="J264" s="67">
        <v>527096</v>
      </c>
      <c r="K264" s="12">
        <v>38301</v>
      </c>
      <c r="L264" s="30" t="s">
        <v>657</v>
      </c>
      <c r="M264" t="s">
        <v>577</v>
      </c>
      <c r="N264">
        <v>234</v>
      </c>
      <c r="O264">
        <v>20</v>
      </c>
      <c r="P264" t="s">
        <v>284</v>
      </c>
      <c r="Q264" s="1"/>
      <c r="R264" t="s">
        <v>180</v>
      </c>
      <c r="S264" s="1"/>
      <c r="T264">
        <v>2149</v>
      </c>
    </row>
    <row r="265" spans="1:20" x14ac:dyDescent="0.25">
      <c r="A265" t="s">
        <v>577</v>
      </c>
      <c r="B265" s="46" t="s">
        <v>577</v>
      </c>
      <c r="C265" s="49">
        <v>32.306987794900003</v>
      </c>
      <c r="D265" s="49">
        <v>-110.7128219116</v>
      </c>
      <c r="E265" s="77">
        <v>3574500.01</v>
      </c>
      <c r="F265" s="77">
        <v>527034.78599999996</v>
      </c>
      <c r="G265" s="1" t="s">
        <v>41</v>
      </c>
      <c r="H265" s="1" t="s">
        <v>889</v>
      </c>
      <c r="I265" s="67">
        <v>3574303</v>
      </c>
      <c r="J265" s="67">
        <v>527096</v>
      </c>
      <c r="K265" s="12">
        <v>38301</v>
      </c>
      <c r="L265" s="30" t="s">
        <v>657</v>
      </c>
      <c r="M265" t="s">
        <v>577</v>
      </c>
      <c r="N265">
        <v>102</v>
      </c>
      <c r="O265">
        <v>11</v>
      </c>
      <c r="P265" t="s">
        <v>326</v>
      </c>
      <c r="Q265" s="1"/>
      <c r="R265" t="s">
        <v>168</v>
      </c>
      <c r="S265" s="1"/>
      <c r="T265">
        <v>2124</v>
      </c>
    </row>
    <row r="266" spans="1:20" x14ac:dyDescent="0.25">
      <c r="A266" t="s">
        <v>576</v>
      </c>
      <c r="B266" s="46" t="s">
        <v>576</v>
      </c>
      <c r="C266" s="49">
        <v>32.308194517099999</v>
      </c>
      <c r="D266" s="49">
        <v>-110.7118833401</v>
      </c>
      <c r="E266" s="77">
        <v>3574634.0109999999</v>
      </c>
      <c r="F266" s="77">
        <v>527122.78399999999</v>
      </c>
      <c r="G266" s="1" t="s">
        <v>41</v>
      </c>
      <c r="H266" s="1" t="s">
        <v>889</v>
      </c>
      <c r="I266" s="67">
        <v>3574437</v>
      </c>
      <c r="J266" s="67">
        <v>527184</v>
      </c>
      <c r="K266" s="12">
        <v>38301</v>
      </c>
      <c r="L266" s="30" t="s">
        <v>657</v>
      </c>
      <c r="M266" t="s">
        <v>576</v>
      </c>
      <c r="N266">
        <v>235</v>
      </c>
      <c r="O266">
        <v>8</v>
      </c>
      <c r="P266" t="s">
        <v>284</v>
      </c>
      <c r="Q266" s="1"/>
      <c r="R266" t="s">
        <v>190</v>
      </c>
      <c r="S266" s="1"/>
      <c r="T266">
        <v>2161</v>
      </c>
    </row>
    <row r="267" spans="1:20" x14ac:dyDescent="0.25">
      <c r="A267" t="s">
        <v>575</v>
      </c>
      <c r="B267" s="46" t="s">
        <v>575</v>
      </c>
      <c r="C267" s="49">
        <v>32.308308793599998</v>
      </c>
      <c r="D267" s="49">
        <v>-110.710576387</v>
      </c>
      <c r="E267" s="77">
        <v>3574647.0090000001</v>
      </c>
      <c r="F267" s="77">
        <v>527245.78399999999</v>
      </c>
      <c r="G267" s="1" t="s">
        <v>41</v>
      </c>
      <c r="H267" s="1" t="s">
        <v>889</v>
      </c>
      <c r="I267" s="67">
        <v>3574450</v>
      </c>
      <c r="J267" s="67">
        <v>527307</v>
      </c>
      <c r="K267" s="12">
        <v>38301</v>
      </c>
      <c r="L267" s="30" t="s">
        <v>657</v>
      </c>
      <c r="M267" t="s">
        <v>575</v>
      </c>
      <c r="N267">
        <v>136</v>
      </c>
      <c r="O267">
        <v>7</v>
      </c>
      <c r="P267" t="s">
        <v>326</v>
      </c>
      <c r="Q267" s="1"/>
      <c r="R267" t="s">
        <v>168</v>
      </c>
      <c r="S267" s="1"/>
      <c r="T267">
        <v>2124</v>
      </c>
    </row>
    <row r="268" spans="1:20" x14ac:dyDescent="0.25">
      <c r="A268" t="s">
        <v>575</v>
      </c>
      <c r="B268" s="46" t="s">
        <v>575</v>
      </c>
      <c r="C268" s="49">
        <v>32.308308793599998</v>
      </c>
      <c r="D268" s="49">
        <v>-110.710576387</v>
      </c>
      <c r="E268" s="77">
        <v>3574647.0090000001</v>
      </c>
      <c r="F268" s="77">
        <v>527245.78399999999</v>
      </c>
      <c r="G268" s="1" t="s">
        <v>41</v>
      </c>
      <c r="H268" s="1" t="s">
        <v>889</v>
      </c>
      <c r="I268" s="67">
        <v>3574450</v>
      </c>
      <c r="J268" s="67">
        <v>527307</v>
      </c>
      <c r="K268" s="12">
        <v>38301</v>
      </c>
      <c r="L268" s="30" t="s">
        <v>657</v>
      </c>
      <c r="M268" t="s">
        <v>575</v>
      </c>
      <c r="N268">
        <v>244</v>
      </c>
      <c r="O268">
        <v>7</v>
      </c>
      <c r="P268" t="s">
        <v>286</v>
      </c>
      <c r="Q268" s="1"/>
      <c r="R268" t="s">
        <v>229</v>
      </c>
      <c r="S268" s="1"/>
      <c r="T268">
        <v>4042</v>
      </c>
    </row>
    <row r="269" spans="1:20" x14ac:dyDescent="0.25">
      <c r="A269" t="s">
        <v>574</v>
      </c>
      <c r="B269" s="46" t="s">
        <v>574</v>
      </c>
      <c r="C269" s="49">
        <v>32.308209509900003</v>
      </c>
      <c r="D269" s="49">
        <v>-110.71055545439999</v>
      </c>
      <c r="E269" s="77">
        <v>3574636.0090000001</v>
      </c>
      <c r="F269" s="77">
        <v>527247.78500000003</v>
      </c>
      <c r="G269" s="1" t="s">
        <v>41</v>
      </c>
      <c r="H269" s="1" t="s">
        <v>889</v>
      </c>
      <c r="I269" s="67">
        <v>3574439</v>
      </c>
      <c r="J269" s="67">
        <v>527309</v>
      </c>
      <c r="K269" s="12">
        <v>38301</v>
      </c>
      <c r="L269" s="30" t="s">
        <v>657</v>
      </c>
      <c r="M269" t="s">
        <v>574</v>
      </c>
      <c r="N269">
        <v>112</v>
      </c>
      <c r="O269">
        <v>10</v>
      </c>
      <c r="P269" t="s">
        <v>326</v>
      </c>
      <c r="Q269" s="1"/>
      <c r="R269" t="s">
        <v>168</v>
      </c>
      <c r="S269" s="1"/>
      <c r="T269">
        <v>2124</v>
      </c>
    </row>
    <row r="270" spans="1:20" x14ac:dyDescent="0.25">
      <c r="A270" t="s">
        <v>574</v>
      </c>
      <c r="B270" s="46" t="s">
        <v>574</v>
      </c>
      <c r="C270" s="49">
        <v>32.308209509900003</v>
      </c>
      <c r="D270" s="49">
        <v>-110.71055545439999</v>
      </c>
      <c r="E270" s="77">
        <v>3574636.0090000001</v>
      </c>
      <c r="F270" s="77">
        <v>527247.78500000003</v>
      </c>
      <c r="G270" s="1" t="s">
        <v>41</v>
      </c>
      <c r="H270" s="1" t="s">
        <v>889</v>
      </c>
      <c r="I270" s="67">
        <v>3574439</v>
      </c>
      <c r="J270" s="67">
        <v>527309</v>
      </c>
      <c r="K270" s="12">
        <v>38301</v>
      </c>
      <c r="L270" s="30" t="s">
        <v>657</v>
      </c>
      <c r="M270" t="s">
        <v>574</v>
      </c>
      <c r="N270">
        <v>243</v>
      </c>
      <c r="O270">
        <v>2</v>
      </c>
      <c r="P270" t="s">
        <v>286</v>
      </c>
      <c r="Q270" s="1"/>
      <c r="R270" t="s">
        <v>228</v>
      </c>
      <c r="S270" s="1"/>
      <c r="T270">
        <v>4042</v>
      </c>
    </row>
    <row r="271" spans="1:20" x14ac:dyDescent="0.25">
      <c r="A271" t="s">
        <v>572</v>
      </c>
      <c r="B271" s="46" t="s">
        <v>572</v>
      </c>
      <c r="C271" s="49">
        <v>32.3085419043</v>
      </c>
      <c r="D271" s="49">
        <v>-110.7099489102</v>
      </c>
      <c r="E271" s="77">
        <v>3574673.0090000001</v>
      </c>
      <c r="F271" s="77">
        <v>527304.78399999999</v>
      </c>
      <c r="G271" s="1" t="s">
        <v>41</v>
      </c>
      <c r="H271" s="1" t="s">
        <v>889</v>
      </c>
      <c r="I271" s="67">
        <v>3574476</v>
      </c>
      <c r="J271" s="67">
        <v>527366</v>
      </c>
      <c r="K271" s="12">
        <v>38301</v>
      </c>
      <c r="L271" s="30" t="s">
        <v>657</v>
      </c>
      <c r="M271" t="s">
        <v>572</v>
      </c>
      <c r="N271">
        <v>105</v>
      </c>
      <c r="O271">
        <v>15</v>
      </c>
      <c r="P271" t="s">
        <v>326</v>
      </c>
      <c r="Q271" s="1"/>
      <c r="R271" t="s">
        <v>168</v>
      </c>
      <c r="S271" s="1"/>
      <c r="T271">
        <v>2124</v>
      </c>
    </row>
    <row r="272" spans="1:20" x14ac:dyDescent="0.25">
      <c r="A272" t="s">
        <v>572</v>
      </c>
      <c r="B272" s="46" t="s">
        <v>572</v>
      </c>
      <c r="C272" s="49">
        <v>32.3085419043</v>
      </c>
      <c r="D272" s="49">
        <v>-110.7099489102</v>
      </c>
      <c r="E272" s="77">
        <v>3574673.0090000001</v>
      </c>
      <c r="F272" s="77">
        <v>527304.78399999999</v>
      </c>
      <c r="G272" s="1" t="s">
        <v>41</v>
      </c>
      <c r="H272" s="1" t="s">
        <v>889</v>
      </c>
      <c r="I272" s="67">
        <v>3574476</v>
      </c>
      <c r="J272" s="67">
        <v>527366</v>
      </c>
      <c r="K272" s="12">
        <v>38301</v>
      </c>
      <c r="L272" s="30" t="s">
        <v>657</v>
      </c>
      <c r="M272" t="s">
        <v>572</v>
      </c>
      <c r="N272">
        <v>245</v>
      </c>
      <c r="O272">
        <v>5</v>
      </c>
      <c r="P272" t="s">
        <v>284</v>
      </c>
      <c r="Q272" s="1"/>
      <c r="R272" t="s">
        <v>168</v>
      </c>
      <c r="S272" s="1"/>
      <c r="T272">
        <v>2149</v>
      </c>
    </row>
    <row r="273" spans="1:20" x14ac:dyDescent="0.25">
      <c r="A273" t="s">
        <v>571</v>
      </c>
      <c r="B273" s="46" t="s">
        <v>571</v>
      </c>
      <c r="C273" s="49">
        <v>32.309027904300002</v>
      </c>
      <c r="D273" s="49">
        <v>-110.70944810330001</v>
      </c>
      <c r="E273" s="77">
        <v>3574727.0090000001</v>
      </c>
      <c r="F273" s="77">
        <v>527351.78300000005</v>
      </c>
      <c r="G273" s="1" t="s">
        <v>41</v>
      </c>
      <c r="H273" s="1" t="s">
        <v>889</v>
      </c>
      <c r="I273" s="67">
        <v>3574530</v>
      </c>
      <c r="J273" s="67">
        <v>527413</v>
      </c>
      <c r="K273" s="12">
        <v>38301</v>
      </c>
      <c r="L273" s="30" t="s">
        <v>657</v>
      </c>
      <c r="M273" t="s">
        <v>571</v>
      </c>
      <c r="N273">
        <v>246</v>
      </c>
      <c r="O273">
        <v>18</v>
      </c>
      <c r="P273" t="s">
        <v>284</v>
      </c>
      <c r="Q273" s="1"/>
      <c r="R273" t="s">
        <v>168</v>
      </c>
      <c r="S273" s="1"/>
      <c r="T273">
        <v>2161</v>
      </c>
    </row>
    <row r="274" spans="1:20" x14ac:dyDescent="0.25">
      <c r="A274" t="s">
        <v>570</v>
      </c>
      <c r="B274" s="46" t="s">
        <v>570</v>
      </c>
      <c r="C274" s="49">
        <v>32.309840217999998</v>
      </c>
      <c r="D274" s="49">
        <v>-110.7096154994</v>
      </c>
      <c r="E274" s="77">
        <v>3574817.01</v>
      </c>
      <c r="F274" s="77">
        <v>527335.78099999996</v>
      </c>
      <c r="G274" s="1" t="s">
        <v>41</v>
      </c>
      <c r="H274" s="1" t="s">
        <v>889</v>
      </c>
      <c r="I274" s="67">
        <v>3574620</v>
      </c>
      <c r="J274" s="67">
        <v>527397</v>
      </c>
      <c r="K274" s="12">
        <v>38301</v>
      </c>
      <c r="L274" s="30" t="s">
        <v>657</v>
      </c>
      <c r="M274" t="s">
        <v>570</v>
      </c>
      <c r="N274">
        <v>67</v>
      </c>
      <c r="O274">
        <v>40</v>
      </c>
      <c r="P274" t="s">
        <v>326</v>
      </c>
      <c r="Q274" s="1"/>
      <c r="R274" t="s">
        <v>168</v>
      </c>
      <c r="S274" s="1"/>
      <c r="T274">
        <v>2124</v>
      </c>
    </row>
    <row r="275" spans="1:20" x14ac:dyDescent="0.25">
      <c r="A275" t="s">
        <v>570</v>
      </c>
      <c r="B275" s="46" t="s">
        <v>570</v>
      </c>
      <c r="C275" s="49">
        <v>32.309840217999998</v>
      </c>
      <c r="D275" s="49">
        <v>-110.7096154994</v>
      </c>
      <c r="E275" s="77">
        <v>3574817.01</v>
      </c>
      <c r="F275" s="77">
        <v>527335.78099999996</v>
      </c>
      <c r="G275" s="1" t="s">
        <v>41</v>
      </c>
      <c r="H275" s="1" t="s">
        <v>889</v>
      </c>
      <c r="I275" s="67">
        <v>3574620</v>
      </c>
      <c r="J275" s="67">
        <v>527397</v>
      </c>
      <c r="K275" s="12">
        <v>38301</v>
      </c>
      <c r="L275" s="30" t="s">
        <v>657</v>
      </c>
      <c r="M275" t="s">
        <v>570</v>
      </c>
      <c r="N275">
        <v>67</v>
      </c>
      <c r="O275">
        <v>0</v>
      </c>
      <c r="P275" t="s">
        <v>284</v>
      </c>
      <c r="Q275" s="1"/>
      <c r="R275" t="s">
        <v>168</v>
      </c>
      <c r="S275" s="1"/>
      <c r="T275">
        <v>2149</v>
      </c>
    </row>
    <row r="276" spans="1:20" x14ac:dyDescent="0.25">
      <c r="A276" t="s">
        <v>569</v>
      </c>
      <c r="B276" s="46" t="s">
        <v>569</v>
      </c>
      <c r="C276" s="49">
        <v>32.3099032939</v>
      </c>
      <c r="D276" s="49">
        <v>-110.7095834312</v>
      </c>
      <c r="E276" s="77">
        <v>3574824.01</v>
      </c>
      <c r="F276" s="77">
        <v>527338.78099999996</v>
      </c>
      <c r="G276" s="1" t="s">
        <v>41</v>
      </c>
      <c r="H276" s="1" t="s">
        <v>889</v>
      </c>
      <c r="I276" s="67">
        <v>3574627</v>
      </c>
      <c r="J276" s="67">
        <v>527400</v>
      </c>
      <c r="K276" s="12">
        <v>38301</v>
      </c>
      <c r="L276" s="30" t="s">
        <v>657</v>
      </c>
      <c r="M276" t="s">
        <v>569</v>
      </c>
      <c r="N276">
        <v>229</v>
      </c>
      <c r="O276">
        <v>80</v>
      </c>
      <c r="P276" t="s">
        <v>328</v>
      </c>
      <c r="Q276" s="1"/>
      <c r="R276" t="s">
        <v>327</v>
      </c>
      <c r="S276" s="1"/>
      <c r="T276">
        <v>2153</v>
      </c>
    </row>
    <row r="277" spans="1:20" x14ac:dyDescent="0.25">
      <c r="A277" t="s">
        <v>568</v>
      </c>
      <c r="B277" s="46" t="s">
        <v>568</v>
      </c>
      <c r="C277" s="49">
        <v>32.310823323599998</v>
      </c>
      <c r="D277" s="49">
        <v>-110.7095167833</v>
      </c>
      <c r="E277" s="77">
        <v>3574926.0109999999</v>
      </c>
      <c r="F277" s="77">
        <v>527344.77800000005</v>
      </c>
      <c r="G277" s="1" t="s">
        <v>41</v>
      </c>
      <c r="H277" s="1" t="s">
        <v>889</v>
      </c>
      <c r="I277" s="67">
        <v>3574729</v>
      </c>
      <c r="J277" s="67">
        <v>527406</v>
      </c>
      <c r="K277" s="12">
        <v>38301</v>
      </c>
      <c r="L277" s="30" t="s">
        <v>657</v>
      </c>
      <c r="M277" t="s">
        <v>568</v>
      </c>
      <c r="N277">
        <v>98</v>
      </c>
      <c r="O277">
        <v>15</v>
      </c>
      <c r="P277" t="s">
        <v>326</v>
      </c>
      <c r="Q277" s="1"/>
      <c r="R277" t="s">
        <v>168</v>
      </c>
      <c r="S277" s="1"/>
      <c r="T277">
        <v>2124</v>
      </c>
    </row>
    <row r="278" spans="1:20" x14ac:dyDescent="0.25">
      <c r="A278" t="s">
        <v>568</v>
      </c>
      <c r="B278" s="46" t="s">
        <v>568</v>
      </c>
      <c r="C278" s="49">
        <v>32.310823323599998</v>
      </c>
      <c r="D278" s="49">
        <v>-110.7095167833</v>
      </c>
      <c r="E278" s="77">
        <v>3574926.0109999999</v>
      </c>
      <c r="F278" s="77">
        <v>527344.77800000005</v>
      </c>
      <c r="G278" s="1" t="s">
        <v>41</v>
      </c>
      <c r="H278" s="1" t="s">
        <v>889</v>
      </c>
      <c r="I278" s="67">
        <v>3574729</v>
      </c>
      <c r="J278" s="67">
        <v>527406</v>
      </c>
      <c r="K278" s="12">
        <v>38301</v>
      </c>
      <c r="L278" s="30" t="s">
        <v>657</v>
      </c>
      <c r="M278" t="s">
        <v>568</v>
      </c>
      <c r="N278">
        <v>249</v>
      </c>
      <c r="O278">
        <v>9</v>
      </c>
      <c r="P278" t="s">
        <v>284</v>
      </c>
      <c r="Q278" s="1"/>
      <c r="R278" t="s">
        <v>168</v>
      </c>
      <c r="S278" s="1"/>
      <c r="T278">
        <v>2149</v>
      </c>
    </row>
    <row r="279" spans="1:20" x14ac:dyDescent="0.25">
      <c r="A279" t="s">
        <v>567</v>
      </c>
      <c r="B279" s="46" t="s">
        <v>567</v>
      </c>
      <c r="C279" s="49">
        <v>32.311391668299997</v>
      </c>
      <c r="D279" s="49">
        <v>-110.70951498540001</v>
      </c>
      <c r="E279" s="77">
        <v>3574989.0120000001</v>
      </c>
      <c r="F279" s="77">
        <v>527344.777</v>
      </c>
      <c r="G279" s="1" t="s">
        <v>41</v>
      </c>
      <c r="H279" s="1" t="s">
        <v>889</v>
      </c>
      <c r="I279" s="67">
        <v>3574792</v>
      </c>
      <c r="J279" s="67">
        <v>527406</v>
      </c>
      <c r="K279" s="12">
        <v>38301</v>
      </c>
      <c r="L279" s="30" t="s">
        <v>657</v>
      </c>
      <c r="M279" t="s">
        <v>567</v>
      </c>
      <c r="N279">
        <v>247</v>
      </c>
      <c r="O279">
        <v>7</v>
      </c>
      <c r="P279" t="s">
        <v>284</v>
      </c>
      <c r="Q279" s="1"/>
      <c r="R279" t="s">
        <v>168</v>
      </c>
      <c r="S279" s="1"/>
    </row>
    <row r="280" spans="1:20" x14ac:dyDescent="0.25">
      <c r="A280" t="s">
        <v>566</v>
      </c>
      <c r="B280" s="46" t="s">
        <v>566</v>
      </c>
      <c r="C280" s="49">
        <v>32.312148257200001</v>
      </c>
      <c r="D280" s="49">
        <v>-110.7089920566</v>
      </c>
      <c r="E280" s="77">
        <v>3575073.0120000001</v>
      </c>
      <c r="F280" s="77">
        <v>527393.77500000002</v>
      </c>
      <c r="G280" s="1" t="s">
        <v>41</v>
      </c>
      <c r="H280" s="1" t="s">
        <v>889</v>
      </c>
      <c r="I280" s="67">
        <v>3574876</v>
      </c>
      <c r="J280" s="67">
        <v>527455</v>
      </c>
      <c r="K280" s="12">
        <v>38301</v>
      </c>
      <c r="L280" s="30" t="s">
        <v>657</v>
      </c>
      <c r="M280" t="s">
        <v>566</v>
      </c>
      <c r="N280">
        <v>116</v>
      </c>
      <c r="O280">
        <v>18</v>
      </c>
      <c r="P280" t="s">
        <v>326</v>
      </c>
      <c r="Q280" s="1"/>
      <c r="R280" t="s">
        <v>168</v>
      </c>
      <c r="S280" s="1"/>
      <c r="T280">
        <v>2124</v>
      </c>
    </row>
    <row r="281" spans="1:20" x14ac:dyDescent="0.25">
      <c r="A281" t="s">
        <v>566</v>
      </c>
      <c r="B281" s="46" t="s">
        <v>566</v>
      </c>
      <c r="C281" s="49">
        <v>32.312148257200001</v>
      </c>
      <c r="D281" s="49">
        <v>-110.7089920566</v>
      </c>
      <c r="E281" s="77">
        <v>3575073.0120000001</v>
      </c>
      <c r="F281" s="77">
        <v>527393.77500000002</v>
      </c>
      <c r="G281" s="1" t="s">
        <v>41</v>
      </c>
      <c r="H281" s="1" t="s">
        <v>889</v>
      </c>
      <c r="I281" s="67">
        <v>3574876</v>
      </c>
      <c r="J281" s="67">
        <v>527455</v>
      </c>
      <c r="K281" s="12">
        <v>38301</v>
      </c>
      <c r="L281" s="30" t="s">
        <v>657</v>
      </c>
      <c r="M281" t="s">
        <v>566</v>
      </c>
      <c r="N281">
        <v>251</v>
      </c>
      <c r="O281">
        <v>10</v>
      </c>
      <c r="P281" t="s">
        <v>284</v>
      </c>
      <c r="Q281" s="1"/>
      <c r="R281" t="s">
        <v>168</v>
      </c>
      <c r="S281" s="1"/>
      <c r="T281">
        <v>4042</v>
      </c>
    </row>
    <row r="282" spans="1:20" x14ac:dyDescent="0.25">
      <c r="A282" t="s">
        <v>565</v>
      </c>
      <c r="B282" s="46" t="s">
        <v>565</v>
      </c>
      <c r="C282" s="49">
        <v>32.312148306399997</v>
      </c>
      <c r="D282" s="49">
        <v>-110.7090133027</v>
      </c>
      <c r="E282" s="77">
        <v>3575073.0120000001</v>
      </c>
      <c r="F282" s="77">
        <v>527391.77500000002</v>
      </c>
      <c r="G282" s="1" t="s">
        <v>41</v>
      </c>
      <c r="H282" s="1" t="s">
        <v>889</v>
      </c>
      <c r="I282" s="67">
        <v>3574876</v>
      </c>
      <c r="J282" s="67">
        <v>527453</v>
      </c>
      <c r="K282" s="12">
        <v>38301</v>
      </c>
      <c r="L282" s="30" t="s">
        <v>657</v>
      </c>
      <c r="M282" t="s">
        <v>565</v>
      </c>
      <c r="N282">
        <v>245</v>
      </c>
      <c r="O282">
        <v>6</v>
      </c>
      <c r="P282" t="s">
        <v>284</v>
      </c>
      <c r="Q282" s="1"/>
      <c r="R282" t="s">
        <v>168</v>
      </c>
      <c r="S282" s="1"/>
      <c r="T282">
        <v>2161</v>
      </c>
    </row>
    <row r="283" spans="1:20" x14ac:dyDescent="0.25">
      <c r="A283" t="s">
        <v>564</v>
      </c>
      <c r="B283" s="46" t="s">
        <v>564</v>
      </c>
      <c r="C283" s="49">
        <v>32.312653452200003</v>
      </c>
      <c r="D283" s="49">
        <v>-110.7089904553</v>
      </c>
      <c r="E283" s="77">
        <v>3575129.0129999998</v>
      </c>
      <c r="F283" s="77">
        <v>527393.77399999998</v>
      </c>
      <c r="G283" s="1" t="s">
        <v>41</v>
      </c>
      <c r="H283" s="1" t="s">
        <v>889</v>
      </c>
      <c r="I283" s="67">
        <v>3574932</v>
      </c>
      <c r="J283" s="67">
        <v>527455</v>
      </c>
      <c r="K283" s="12">
        <v>38301</v>
      </c>
      <c r="L283" s="30" t="s">
        <v>657</v>
      </c>
      <c r="M283" t="s">
        <v>564</v>
      </c>
      <c r="N283">
        <v>79</v>
      </c>
      <c r="O283">
        <v>17</v>
      </c>
      <c r="P283" t="s">
        <v>326</v>
      </c>
      <c r="Q283" s="1"/>
      <c r="R283" t="s">
        <v>168</v>
      </c>
      <c r="S283" s="1"/>
      <c r="T283">
        <v>2124</v>
      </c>
    </row>
    <row r="284" spans="1:20" x14ac:dyDescent="0.25">
      <c r="A284" t="s">
        <v>564</v>
      </c>
      <c r="B284" s="46" t="s">
        <v>564</v>
      </c>
      <c r="C284" s="49">
        <v>32.312653452200003</v>
      </c>
      <c r="D284" s="49">
        <v>-110.7089904553</v>
      </c>
      <c r="E284" s="77">
        <v>3575129.0129999998</v>
      </c>
      <c r="F284" s="77">
        <v>527393.77399999998</v>
      </c>
      <c r="G284" s="1" t="s">
        <v>41</v>
      </c>
      <c r="H284" s="1" t="s">
        <v>889</v>
      </c>
      <c r="I284" s="67">
        <v>3574932</v>
      </c>
      <c r="J284" s="67">
        <v>527455</v>
      </c>
      <c r="K284" s="12">
        <v>38301</v>
      </c>
      <c r="L284" s="30" t="s">
        <v>657</v>
      </c>
      <c r="M284" t="s">
        <v>564</v>
      </c>
      <c r="N284">
        <v>259</v>
      </c>
      <c r="O284">
        <v>2</v>
      </c>
      <c r="P284" t="s">
        <v>284</v>
      </c>
      <c r="Q284" s="1"/>
      <c r="R284" t="s">
        <v>168</v>
      </c>
      <c r="S284" s="1"/>
      <c r="T284">
        <v>2149</v>
      </c>
    </row>
    <row r="285" spans="1:20" x14ac:dyDescent="0.25">
      <c r="A285" t="s">
        <v>563</v>
      </c>
      <c r="B285" s="46" t="s">
        <v>563</v>
      </c>
      <c r="C285" s="49">
        <v>32.3136734777</v>
      </c>
      <c r="D285" s="49">
        <v>-110.7092528061</v>
      </c>
      <c r="E285" s="77">
        <v>3575242.014</v>
      </c>
      <c r="F285" s="77">
        <v>527368.77099999995</v>
      </c>
      <c r="G285" s="1" t="s">
        <v>41</v>
      </c>
      <c r="H285" s="1" t="s">
        <v>889</v>
      </c>
      <c r="I285" s="67">
        <v>3575045</v>
      </c>
      <c r="J285" s="67">
        <v>527430</v>
      </c>
      <c r="K285" s="12">
        <v>38301</v>
      </c>
      <c r="L285" s="30" t="s">
        <v>657</v>
      </c>
      <c r="M285" t="s">
        <v>563</v>
      </c>
      <c r="N285">
        <v>50</v>
      </c>
      <c r="O285">
        <v>8</v>
      </c>
      <c r="P285" t="s">
        <v>326</v>
      </c>
      <c r="Q285" s="1"/>
      <c r="R285" t="s">
        <v>168</v>
      </c>
      <c r="S285" s="1"/>
      <c r="T285">
        <v>2124</v>
      </c>
    </row>
    <row r="286" spans="1:20" x14ac:dyDescent="0.25">
      <c r="A286" t="s">
        <v>563</v>
      </c>
      <c r="B286" s="46" t="s">
        <v>563</v>
      </c>
      <c r="C286" s="49">
        <v>32.3136734777</v>
      </c>
      <c r="D286" s="49">
        <v>-110.7092528061</v>
      </c>
      <c r="E286" s="77">
        <v>3575242.014</v>
      </c>
      <c r="F286" s="77">
        <v>527368.77099999995</v>
      </c>
      <c r="G286" s="1" t="s">
        <v>41</v>
      </c>
      <c r="H286" s="1" t="s">
        <v>889</v>
      </c>
      <c r="I286" s="67">
        <v>3575045</v>
      </c>
      <c r="J286" s="67">
        <v>527430</v>
      </c>
      <c r="K286" s="12">
        <v>38301</v>
      </c>
      <c r="L286" s="30" t="s">
        <v>657</v>
      </c>
      <c r="M286" t="s">
        <v>563</v>
      </c>
      <c r="N286">
        <v>71</v>
      </c>
      <c r="O286">
        <v>3</v>
      </c>
      <c r="P286" t="s">
        <v>284</v>
      </c>
      <c r="Q286" s="1"/>
      <c r="R286" t="s">
        <v>168</v>
      </c>
      <c r="S286" s="1"/>
      <c r="T286">
        <v>2149</v>
      </c>
    </row>
    <row r="287" spans="1:20" x14ac:dyDescent="0.25">
      <c r="A287" t="s">
        <v>562</v>
      </c>
      <c r="B287" s="46" t="s">
        <v>562</v>
      </c>
      <c r="C287" s="49">
        <v>32.313790386400001</v>
      </c>
      <c r="D287" s="49">
        <v>-110.7090930855</v>
      </c>
      <c r="E287" s="77">
        <v>3575255.014</v>
      </c>
      <c r="F287" s="77">
        <v>527383.77099999995</v>
      </c>
      <c r="G287" s="1" t="s">
        <v>41</v>
      </c>
      <c r="H287" s="1" t="s">
        <v>889</v>
      </c>
      <c r="I287" s="67">
        <v>3575058</v>
      </c>
      <c r="J287" s="67">
        <v>527445</v>
      </c>
      <c r="K287" s="12">
        <v>38301</v>
      </c>
      <c r="L287" s="30" t="s">
        <v>657</v>
      </c>
      <c r="M287" t="s">
        <v>562</v>
      </c>
      <c r="N287">
        <v>20</v>
      </c>
      <c r="O287">
        <v>9</v>
      </c>
      <c r="P287" t="s">
        <v>326</v>
      </c>
      <c r="Q287" s="1"/>
      <c r="R287" t="s">
        <v>168</v>
      </c>
      <c r="S287" s="1"/>
      <c r="T287">
        <v>2124</v>
      </c>
    </row>
    <row r="288" spans="1:20" x14ac:dyDescent="0.25">
      <c r="A288" t="s">
        <v>562</v>
      </c>
      <c r="B288" s="46" t="s">
        <v>562</v>
      </c>
      <c r="C288" s="49">
        <v>32.313790386400001</v>
      </c>
      <c r="D288" s="49">
        <v>-110.7090930855</v>
      </c>
      <c r="E288" s="77">
        <v>3575255.014</v>
      </c>
      <c r="F288" s="77">
        <v>527383.77099999995</v>
      </c>
      <c r="G288" s="1" t="s">
        <v>41</v>
      </c>
      <c r="H288" s="1" t="s">
        <v>889</v>
      </c>
      <c r="I288" s="67">
        <v>3575058</v>
      </c>
      <c r="J288" s="67">
        <v>527445</v>
      </c>
      <c r="K288" s="12">
        <v>38301</v>
      </c>
      <c r="L288" s="30" t="s">
        <v>657</v>
      </c>
      <c r="M288" t="s">
        <v>562</v>
      </c>
      <c r="N288">
        <v>60</v>
      </c>
      <c r="O288">
        <v>8</v>
      </c>
      <c r="P288" t="s">
        <v>286</v>
      </c>
      <c r="Q288" s="1"/>
      <c r="R288" t="s">
        <v>168</v>
      </c>
      <c r="S288" s="1"/>
      <c r="T288">
        <v>4042</v>
      </c>
    </row>
    <row r="289" spans="1:20" x14ac:dyDescent="0.25">
      <c r="A289" t="s">
        <v>561</v>
      </c>
      <c r="B289" s="46" t="s">
        <v>561</v>
      </c>
      <c r="C289" s="49">
        <v>32.314890694399999</v>
      </c>
      <c r="D289" s="49">
        <v>-110.7089621173</v>
      </c>
      <c r="E289" s="77">
        <v>3575377.0150000001</v>
      </c>
      <c r="F289" s="77">
        <v>527395.76800000004</v>
      </c>
      <c r="G289" s="1" t="s">
        <v>41</v>
      </c>
      <c r="H289" s="1" t="s">
        <v>889</v>
      </c>
      <c r="I289" s="67">
        <v>3575180</v>
      </c>
      <c r="J289" s="67">
        <v>527457</v>
      </c>
      <c r="K289" s="12">
        <v>38301</v>
      </c>
      <c r="L289" s="30" t="s">
        <v>657</v>
      </c>
      <c r="M289" t="s">
        <v>561</v>
      </c>
      <c r="N289">
        <v>75</v>
      </c>
      <c r="O289">
        <v>10</v>
      </c>
      <c r="P289" t="s">
        <v>326</v>
      </c>
      <c r="Q289" s="1"/>
      <c r="R289" t="s">
        <v>168</v>
      </c>
      <c r="S289" s="1"/>
      <c r="T289">
        <v>2124</v>
      </c>
    </row>
    <row r="290" spans="1:20" x14ac:dyDescent="0.25">
      <c r="A290" t="s">
        <v>561</v>
      </c>
      <c r="B290" s="46" t="s">
        <v>561</v>
      </c>
      <c r="C290" s="49">
        <v>32.314890694399999</v>
      </c>
      <c r="D290" s="49">
        <v>-110.7089621173</v>
      </c>
      <c r="E290" s="77">
        <v>3575377.0150000001</v>
      </c>
      <c r="F290" s="77">
        <v>527395.76800000004</v>
      </c>
      <c r="G290" s="1" t="s">
        <v>41</v>
      </c>
      <c r="H290" s="1" t="s">
        <v>889</v>
      </c>
      <c r="I290" s="67">
        <v>3575180</v>
      </c>
      <c r="J290" s="67">
        <v>527457</v>
      </c>
      <c r="K290" s="12">
        <v>38301</v>
      </c>
      <c r="L290" s="30" t="s">
        <v>657</v>
      </c>
      <c r="M290" t="s">
        <v>561</v>
      </c>
      <c r="N290">
        <v>245</v>
      </c>
      <c r="O290">
        <v>2</v>
      </c>
      <c r="P290" t="s">
        <v>286</v>
      </c>
      <c r="Q290" s="1"/>
      <c r="R290" t="s">
        <v>168</v>
      </c>
      <c r="S290" s="1"/>
      <c r="T290">
        <v>2151</v>
      </c>
    </row>
    <row r="291" spans="1:20" x14ac:dyDescent="0.25">
      <c r="A291" t="s">
        <v>560</v>
      </c>
      <c r="B291" s="46" t="s">
        <v>560</v>
      </c>
      <c r="C291" s="49">
        <v>32.316253210500001</v>
      </c>
      <c r="D291" s="49">
        <v>-110.709085282</v>
      </c>
      <c r="E291" s="77">
        <v>3575528.0159999998</v>
      </c>
      <c r="F291" s="77">
        <v>527383.76399999997</v>
      </c>
      <c r="G291" s="1" t="s">
        <v>41</v>
      </c>
      <c r="H291" s="1" t="s">
        <v>889</v>
      </c>
      <c r="I291" s="67">
        <v>3575331</v>
      </c>
      <c r="J291" s="67">
        <v>527445</v>
      </c>
      <c r="K291" s="12">
        <v>38301</v>
      </c>
      <c r="L291" s="30" t="s">
        <v>657</v>
      </c>
      <c r="M291" t="s">
        <v>560</v>
      </c>
      <c r="N291">
        <v>248</v>
      </c>
      <c r="O291">
        <v>6</v>
      </c>
      <c r="P291" t="s">
        <v>286</v>
      </c>
      <c r="Q291" s="1"/>
      <c r="R291" t="s">
        <v>168</v>
      </c>
      <c r="S291" s="1"/>
      <c r="T291">
        <v>4042</v>
      </c>
    </row>
    <row r="292" spans="1:20" x14ac:dyDescent="0.25">
      <c r="A292" t="s">
        <v>559</v>
      </c>
      <c r="B292" s="46" t="s">
        <v>559</v>
      </c>
      <c r="C292" s="49">
        <v>32.313590569299997</v>
      </c>
      <c r="D292" s="49">
        <v>-110.71242944780001</v>
      </c>
      <c r="E292" s="77">
        <v>3575232.017</v>
      </c>
      <c r="F292" s="77">
        <v>527069.76899999997</v>
      </c>
      <c r="G292" s="1" t="s">
        <v>41</v>
      </c>
      <c r="H292" s="1" t="s">
        <v>889</v>
      </c>
      <c r="I292" s="67">
        <v>3575035</v>
      </c>
      <c r="J292" s="67">
        <v>527131</v>
      </c>
      <c r="K292" s="12">
        <v>38301</v>
      </c>
      <c r="L292" s="30" t="s">
        <v>657</v>
      </c>
      <c r="M292" t="s">
        <v>559</v>
      </c>
      <c r="N292">
        <v>122</v>
      </c>
      <c r="O292">
        <v>18</v>
      </c>
      <c r="P292" t="s">
        <v>326</v>
      </c>
      <c r="Q292" s="1"/>
      <c r="R292" t="s">
        <v>168</v>
      </c>
      <c r="S292" s="1"/>
      <c r="T292">
        <v>2124</v>
      </c>
    </row>
    <row r="293" spans="1:20" x14ac:dyDescent="0.25">
      <c r="A293" t="s">
        <v>559</v>
      </c>
      <c r="B293" s="46" t="s">
        <v>559</v>
      </c>
      <c r="C293" s="49">
        <v>32.313590569299997</v>
      </c>
      <c r="D293" s="49">
        <v>-110.71242944780001</v>
      </c>
      <c r="E293" s="77">
        <v>3575232.017</v>
      </c>
      <c r="F293" s="77">
        <v>527069.76899999997</v>
      </c>
      <c r="G293" s="1" t="s">
        <v>41</v>
      </c>
      <c r="H293" s="1" t="s">
        <v>889</v>
      </c>
      <c r="I293" s="67">
        <v>3575035</v>
      </c>
      <c r="J293" s="67">
        <v>527131</v>
      </c>
      <c r="K293" s="12">
        <v>38301</v>
      </c>
      <c r="L293" s="30" t="s">
        <v>657</v>
      </c>
      <c r="M293" t="s">
        <v>559</v>
      </c>
      <c r="N293">
        <v>255</v>
      </c>
      <c r="O293">
        <v>9</v>
      </c>
      <c r="P293" t="s">
        <v>284</v>
      </c>
      <c r="Q293" s="1"/>
      <c r="R293" t="s">
        <v>168</v>
      </c>
      <c r="S293" s="1"/>
    </row>
    <row r="294" spans="1:20" x14ac:dyDescent="0.25">
      <c r="A294" t="s">
        <v>558</v>
      </c>
      <c r="B294" s="46" t="s">
        <v>558</v>
      </c>
      <c r="C294" s="49">
        <v>32.3131335112</v>
      </c>
      <c r="D294" s="49">
        <v>-110.71375879030001</v>
      </c>
      <c r="E294" s="77">
        <v>3575181.0180000002</v>
      </c>
      <c r="F294" s="77">
        <v>526944.77</v>
      </c>
      <c r="G294" s="1" t="s">
        <v>41</v>
      </c>
      <c r="H294" s="1" t="s">
        <v>889</v>
      </c>
      <c r="I294" s="67">
        <v>3574984</v>
      </c>
      <c r="J294" s="67">
        <v>527006</v>
      </c>
      <c r="K294" s="12">
        <v>38301</v>
      </c>
      <c r="L294" s="30" t="s">
        <v>657</v>
      </c>
      <c r="M294" t="s">
        <v>558</v>
      </c>
      <c r="N294">
        <v>159</v>
      </c>
      <c r="O294">
        <v>9</v>
      </c>
      <c r="P294" t="s">
        <v>326</v>
      </c>
      <c r="Q294" s="1"/>
      <c r="R294" t="s">
        <v>168</v>
      </c>
      <c r="S294" s="1"/>
      <c r="T294">
        <v>2124</v>
      </c>
    </row>
    <row r="295" spans="1:20" x14ac:dyDescent="0.25">
      <c r="A295" t="s">
        <v>558</v>
      </c>
      <c r="B295" s="46" t="s">
        <v>558</v>
      </c>
      <c r="C295" s="49">
        <v>32.3131335112</v>
      </c>
      <c r="D295" s="49">
        <v>-110.71375879030001</v>
      </c>
      <c r="E295" s="77">
        <v>3575181.0180000002</v>
      </c>
      <c r="F295" s="77">
        <v>526944.77</v>
      </c>
      <c r="G295" s="1" t="s">
        <v>41</v>
      </c>
      <c r="H295" s="1" t="s">
        <v>889</v>
      </c>
      <c r="I295" s="67">
        <v>3574984</v>
      </c>
      <c r="J295" s="67">
        <v>527006</v>
      </c>
      <c r="K295" s="12">
        <v>38301</v>
      </c>
      <c r="L295" s="30" t="s">
        <v>657</v>
      </c>
      <c r="M295" t="s">
        <v>558</v>
      </c>
      <c r="N295">
        <v>254</v>
      </c>
      <c r="O295">
        <v>9</v>
      </c>
      <c r="P295" t="s">
        <v>284</v>
      </c>
      <c r="Q295" s="1"/>
      <c r="R295" t="s">
        <v>168</v>
      </c>
      <c r="S295" s="1"/>
      <c r="T295">
        <v>2149</v>
      </c>
    </row>
    <row r="296" spans="1:20" x14ac:dyDescent="0.25">
      <c r="A296" t="s">
        <v>557</v>
      </c>
      <c r="B296" s="46" t="s">
        <v>557</v>
      </c>
      <c r="C296" s="49">
        <v>32.313046795299996</v>
      </c>
      <c r="D296" s="49">
        <v>-110.7152994363</v>
      </c>
      <c r="E296" s="77">
        <v>3575171.0189999999</v>
      </c>
      <c r="F296" s="77">
        <v>526799.76899999997</v>
      </c>
      <c r="G296" s="1" t="s">
        <v>41</v>
      </c>
      <c r="H296" s="1" t="s">
        <v>889</v>
      </c>
      <c r="I296" s="67">
        <v>3574974</v>
      </c>
      <c r="J296" s="67">
        <v>526861</v>
      </c>
      <c r="K296" s="12">
        <v>38301</v>
      </c>
      <c r="L296" s="30" t="s">
        <v>657</v>
      </c>
      <c r="M296" t="s">
        <v>557</v>
      </c>
      <c r="N296">
        <v>238</v>
      </c>
      <c r="O296">
        <v>0</v>
      </c>
      <c r="P296" t="s">
        <v>284</v>
      </c>
      <c r="Q296" s="1"/>
      <c r="R296" t="s">
        <v>168</v>
      </c>
      <c r="S296" s="1"/>
    </row>
    <row r="297" spans="1:20" x14ac:dyDescent="0.25">
      <c r="A297" t="s">
        <v>556</v>
      </c>
      <c r="B297" s="46" t="s">
        <v>556</v>
      </c>
      <c r="C297" s="49">
        <v>32.313174751699997</v>
      </c>
      <c r="D297" s="49">
        <v>-110.7160320473</v>
      </c>
      <c r="E297" s="77">
        <v>3575185.02</v>
      </c>
      <c r="F297" s="77">
        <v>526730.76800000004</v>
      </c>
      <c r="G297" s="1" t="s">
        <v>41</v>
      </c>
      <c r="H297" s="1" t="s">
        <v>889</v>
      </c>
      <c r="I297" s="67">
        <v>3574988</v>
      </c>
      <c r="J297" s="67">
        <v>526792</v>
      </c>
      <c r="K297" s="12">
        <v>38301</v>
      </c>
      <c r="L297" s="30" t="s">
        <v>657</v>
      </c>
      <c r="M297" t="s">
        <v>556</v>
      </c>
      <c r="N297">
        <v>83</v>
      </c>
      <c r="O297">
        <v>17</v>
      </c>
      <c r="P297" t="s">
        <v>326</v>
      </c>
      <c r="Q297" s="1"/>
      <c r="R297" t="s">
        <v>168</v>
      </c>
      <c r="S297" s="1"/>
      <c r="T297">
        <v>2124</v>
      </c>
    </row>
    <row r="298" spans="1:20" x14ac:dyDescent="0.25">
      <c r="A298" t="s">
        <v>556</v>
      </c>
      <c r="B298" s="46" t="s">
        <v>556</v>
      </c>
      <c r="C298" s="49">
        <v>32.313174751699997</v>
      </c>
      <c r="D298" s="49">
        <v>-110.7160320473</v>
      </c>
      <c r="E298" s="77">
        <v>3575185.02</v>
      </c>
      <c r="F298" s="77">
        <v>526730.76800000004</v>
      </c>
      <c r="G298" s="1" t="s">
        <v>41</v>
      </c>
      <c r="H298" s="1" t="s">
        <v>889</v>
      </c>
      <c r="I298" s="67">
        <v>3574988</v>
      </c>
      <c r="J298" s="67">
        <v>526792</v>
      </c>
      <c r="K298" s="12">
        <v>38301</v>
      </c>
      <c r="L298" s="30" t="s">
        <v>657</v>
      </c>
      <c r="M298" t="s">
        <v>556</v>
      </c>
      <c r="N298">
        <v>247</v>
      </c>
      <c r="O298">
        <v>4</v>
      </c>
      <c r="P298" t="s">
        <v>284</v>
      </c>
      <c r="Q298" s="1"/>
      <c r="R298" t="s">
        <v>168</v>
      </c>
      <c r="S298" s="1"/>
      <c r="T298">
        <v>2149</v>
      </c>
    </row>
    <row r="299" spans="1:20" x14ac:dyDescent="0.25">
      <c r="A299" t="s">
        <v>555</v>
      </c>
      <c r="B299" s="46" t="s">
        <v>555</v>
      </c>
      <c r="C299" s="49">
        <v>32.312582669800001</v>
      </c>
      <c r="D299" s="49">
        <v>-110.71751050669999</v>
      </c>
      <c r="E299" s="77">
        <v>3575119.0210000002</v>
      </c>
      <c r="F299" s="77">
        <v>526591.76899999997</v>
      </c>
      <c r="G299" s="1" t="s">
        <v>41</v>
      </c>
      <c r="H299" s="1" t="s">
        <v>889</v>
      </c>
      <c r="I299" s="67">
        <v>3574922</v>
      </c>
      <c r="J299" s="67">
        <v>526653</v>
      </c>
      <c r="K299" s="12">
        <v>38301</v>
      </c>
      <c r="L299" s="30" t="s">
        <v>657</v>
      </c>
      <c r="M299" t="s">
        <v>555</v>
      </c>
      <c r="N299">
        <v>120</v>
      </c>
      <c r="O299">
        <v>14</v>
      </c>
      <c r="P299" t="s">
        <v>326</v>
      </c>
      <c r="Q299" s="1"/>
      <c r="R299" t="s">
        <v>168</v>
      </c>
      <c r="S299" s="1"/>
      <c r="T299">
        <v>2124</v>
      </c>
    </row>
    <row r="300" spans="1:20" x14ac:dyDescent="0.25">
      <c r="A300" t="s">
        <v>555</v>
      </c>
      <c r="B300" s="46" t="s">
        <v>555</v>
      </c>
      <c r="C300" s="49">
        <v>32.312582669800001</v>
      </c>
      <c r="D300" s="49">
        <v>-110.71751050669999</v>
      </c>
      <c r="E300" s="77">
        <v>3575119.0210000002</v>
      </c>
      <c r="F300" s="77">
        <v>526591.76899999997</v>
      </c>
      <c r="G300" s="1" t="s">
        <v>41</v>
      </c>
      <c r="H300" s="1" t="s">
        <v>889</v>
      </c>
      <c r="I300" s="67">
        <v>3574922</v>
      </c>
      <c r="J300" s="67">
        <v>526653</v>
      </c>
      <c r="K300" s="12">
        <v>38301</v>
      </c>
      <c r="L300" s="30" t="s">
        <v>657</v>
      </c>
      <c r="M300" t="s">
        <v>555</v>
      </c>
      <c r="N300">
        <v>248</v>
      </c>
      <c r="O300">
        <v>10</v>
      </c>
      <c r="P300" t="s">
        <v>284</v>
      </c>
      <c r="Q300" s="1"/>
      <c r="R300" t="s">
        <v>168</v>
      </c>
      <c r="S300" s="1"/>
      <c r="T300">
        <v>2149</v>
      </c>
    </row>
    <row r="301" spans="1:20" x14ac:dyDescent="0.25">
      <c r="A301" t="s">
        <v>554</v>
      </c>
      <c r="B301" s="46" t="s">
        <v>554</v>
      </c>
      <c r="C301" s="49">
        <v>32.311326862800001</v>
      </c>
      <c r="D301" s="49">
        <v>-110.716696391</v>
      </c>
      <c r="E301" s="77">
        <v>3574980.0189999999</v>
      </c>
      <c r="F301" s="77">
        <v>526668.77300000004</v>
      </c>
      <c r="G301" s="1" t="s">
        <v>41</v>
      </c>
      <c r="H301" s="1" t="s">
        <v>889</v>
      </c>
      <c r="I301" s="67">
        <v>3574783</v>
      </c>
      <c r="J301" s="67">
        <v>526730</v>
      </c>
      <c r="K301" s="12">
        <v>38301</v>
      </c>
      <c r="L301" s="30" t="s">
        <v>657</v>
      </c>
      <c r="M301" t="s">
        <v>554</v>
      </c>
      <c r="N301">
        <v>125</v>
      </c>
      <c r="O301">
        <v>14</v>
      </c>
      <c r="P301" t="s">
        <v>326</v>
      </c>
      <c r="Q301" s="1"/>
      <c r="R301" t="s">
        <v>168</v>
      </c>
      <c r="S301" s="1"/>
      <c r="T301">
        <v>2124</v>
      </c>
    </row>
    <row r="302" spans="1:20" x14ac:dyDescent="0.25">
      <c r="A302" t="s">
        <v>554</v>
      </c>
      <c r="B302" s="46" t="s">
        <v>554</v>
      </c>
      <c r="C302" s="49">
        <v>32.311326862800001</v>
      </c>
      <c r="D302" s="49">
        <v>-110.716696391</v>
      </c>
      <c r="E302" s="77">
        <v>3574980.0189999999</v>
      </c>
      <c r="F302" s="77">
        <v>526668.77300000004</v>
      </c>
      <c r="G302" s="1" t="s">
        <v>41</v>
      </c>
      <c r="H302" s="1" t="s">
        <v>889</v>
      </c>
      <c r="I302" s="67">
        <v>3574783</v>
      </c>
      <c r="J302" s="67">
        <v>526730</v>
      </c>
      <c r="K302" s="12">
        <v>38301</v>
      </c>
      <c r="L302" s="30" t="s">
        <v>657</v>
      </c>
      <c r="M302" t="s">
        <v>554</v>
      </c>
      <c r="N302">
        <v>246</v>
      </c>
      <c r="O302">
        <v>12</v>
      </c>
      <c r="P302" t="s">
        <v>284</v>
      </c>
      <c r="Q302" s="1"/>
      <c r="R302" t="s">
        <v>168</v>
      </c>
      <c r="S302" s="1"/>
      <c r="T302">
        <v>2149</v>
      </c>
    </row>
    <row r="303" spans="1:20" x14ac:dyDescent="0.25">
      <c r="A303" s="27" t="s">
        <v>553</v>
      </c>
      <c r="B303" s="54" t="s">
        <v>553</v>
      </c>
      <c r="C303" s="55">
        <v>32.310041603899997</v>
      </c>
      <c r="D303" s="55">
        <v>-110.71883556420001</v>
      </c>
      <c r="E303" s="79">
        <v>3574837.02</v>
      </c>
      <c r="F303" s="79">
        <v>526467.77500000002</v>
      </c>
      <c r="G303" s="33" t="s">
        <v>41</v>
      </c>
      <c r="H303" s="33" t="s">
        <v>889</v>
      </c>
      <c r="I303" s="68">
        <v>3574640</v>
      </c>
      <c r="J303" s="68">
        <v>526529</v>
      </c>
      <c r="K303" s="60">
        <v>38301</v>
      </c>
      <c r="L303" s="63" t="s">
        <v>657</v>
      </c>
      <c r="M303" s="27" t="s">
        <v>553</v>
      </c>
      <c r="N303" s="27">
        <v>243</v>
      </c>
      <c r="O303" s="27">
        <v>9</v>
      </c>
      <c r="P303" s="27" t="s">
        <v>284</v>
      </c>
      <c r="Q303" s="33"/>
      <c r="R303" s="27" t="s">
        <v>168</v>
      </c>
      <c r="S303" s="33"/>
      <c r="T303" s="27">
        <v>2149</v>
      </c>
    </row>
    <row r="304" spans="1:20" x14ac:dyDescent="0.25">
      <c r="A304" t="s">
        <v>552</v>
      </c>
      <c r="B304" s="46" t="s">
        <v>552</v>
      </c>
      <c r="C304" s="49">
        <v>32.3321542459</v>
      </c>
      <c r="D304" s="49">
        <v>-110.723485618</v>
      </c>
      <c r="E304" s="77">
        <v>3577287.037</v>
      </c>
      <c r="F304" s="77">
        <v>526023.70900000003</v>
      </c>
      <c r="G304" s="1" t="s">
        <v>41</v>
      </c>
      <c r="H304" s="1" t="s">
        <v>889</v>
      </c>
      <c r="I304" s="67">
        <v>3577090</v>
      </c>
      <c r="J304" s="67">
        <v>526085</v>
      </c>
      <c r="K304" s="12">
        <v>38315</v>
      </c>
      <c r="L304" s="30" t="s">
        <v>656</v>
      </c>
      <c r="M304" t="s">
        <v>552</v>
      </c>
      <c r="N304">
        <v>313</v>
      </c>
      <c r="O304">
        <v>19</v>
      </c>
      <c r="P304" t="s">
        <v>326</v>
      </c>
      <c r="Q304" s="1"/>
      <c r="R304" t="s">
        <v>168</v>
      </c>
      <c r="S304" s="1"/>
      <c r="T304">
        <v>2124</v>
      </c>
    </row>
    <row r="305" spans="1:20" x14ac:dyDescent="0.25">
      <c r="A305" s="27" t="s">
        <v>552</v>
      </c>
      <c r="B305" s="54" t="s">
        <v>552</v>
      </c>
      <c r="C305" s="55">
        <v>32.3321542459</v>
      </c>
      <c r="D305" s="55">
        <v>-110.723485618</v>
      </c>
      <c r="E305" s="79">
        <v>3577287.037</v>
      </c>
      <c r="F305" s="79">
        <v>526023.70900000003</v>
      </c>
      <c r="G305" s="33" t="s">
        <v>41</v>
      </c>
      <c r="H305" s="33" t="s">
        <v>889</v>
      </c>
      <c r="I305" s="68">
        <v>3577090</v>
      </c>
      <c r="J305" s="68">
        <v>526085</v>
      </c>
      <c r="K305" s="60">
        <v>38315</v>
      </c>
      <c r="L305" s="63" t="s">
        <v>656</v>
      </c>
      <c r="M305" s="27" t="s">
        <v>552</v>
      </c>
      <c r="N305" s="27">
        <v>313</v>
      </c>
      <c r="O305" s="27">
        <v>19</v>
      </c>
      <c r="P305" s="27" t="s">
        <v>286</v>
      </c>
      <c r="Q305" s="33"/>
      <c r="R305" s="27" t="s">
        <v>168</v>
      </c>
      <c r="S305" s="33"/>
      <c r="T305" s="27">
        <v>4037</v>
      </c>
    </row>
    <row r="306" spans="1:20" x14ac:dyDescent="0.25">
      <c r="A306" t="s">
        <v>551</v>
      </c>
      <c r="B306" s="46" t="s">
        <v>551</v>
      </c>
      <c r="C306" s="49">
        <v>32.332446310000002</v>
      </c>
      <c r="D306" s="49">
        <v>-110.7250361282</v>
      </c>
      <c r="E306" s="77">
        <v>3577319.037</v>
      </c>
      <c r="F306" s="77">
        <v>525877.70200000005</v>
      </c>
      <c r="G306" s="1" t="s">
        <v>41</v>
      </c>
      <c r="H306" s="1" t="s">
        <v>889</v>
      </c>
      <c r="I306" s="67">
        <v>3577122</v>
      </c>
      <c r="J306" s="67">
        <v>525939</v>
      </c>
      <c r="K306" s="12">
        <v>38334</v>
      </c>
      <c r="L306" s="30" t="s">
        <v>656</v>
      </c>
      <c r="M306" t="s">
        <v>551</v>
      </c>
      <c r="N306">
        <v>294</v>
      </c>
      <c r="O306">
        <v>10</v>
      </c>
      <c r="P306" t="s">
        <v>326</v>
      </c>
      <c r="Q306" s="1"/>
      <c r="R306" t="s">
        <v>168</v>
      </c>
      <c r="S306" s="1"/>
      <c r="T306">
        <v>2124</v>
      </c>
    </row>
    <row r="307" spans="1:20" x14ac:dyDescent="0.25">
      <c r="A307" t="s">
        <v>551</v>
      </c>
      <c r="B307" s="46" t="s">
        <v>551</v>
      </c>
      <c r="C307" s="49">
        <v>32.332446310000002</v>
      </c>
      <c r="D307" s="49">
        <v>-110.7250361282</v>
      </c>
      <c r="E307" s="77">
        <v>3577319.037</v>
      </c>
      <c r="F307" s="77">
        <v>525877.70200000005</v>
      </c>
      <c r="G307" s="1" t="s">
        <v>41</v>
      </c>
      <c r="H307" s="1" t="s">
        <v>889</v>
      </c>
      <c r="I307" s="67">
        <v>3577122</v>
      </c>
      <c r="J307" s="67">
        <v>525939</v>
      </c>
      <c r="K307" s="12">
        <v>38334</v>
      </c>
      <c r="L307" s="30" t="s">
        <v>656</v>
      </c>
      <c r="M307" t="s">
        <v>551</v>
      </c>
      <c r="N307">
        <v>50</v>
      </c>
      <c r="O307">
        <v>9</v>
      </c>
      <c r="P307" t="s">
        <v>284</v>
      </c>
      <c r="Q307" s="1"/>
      <c r="R307" t="s">
        <v>168</v>
      </c>
      <c r="S307" s="1"/>
      <c r="T307">
        <v>2149</v>
      </c>
    </row>
    <row r="308" spans="1:20" x14ac:dyDescent="0.25">
      <c r="A308" t="s">
        <v>550</v>
      </c>
      <c r="B308" s="46" t="s">
        <v>550</v>
      </c>
      <c r="C308" s="49">
        <v>32.331760762099996</v>
      </c>
      <c r="D308" s="49">
        <v>-110.7250700557</v>
      </c>
      <c r="E308" s="77">
        <v>3577243.0359999998</v>
      </c>
      <c r="F308" s="77">
        <v>525874.70400000003</v>
      </c>
      <c r="G308" s="1" t="s">
        <v>41</v>
      </c>
      <c r="H308" s="1" t="s">
        <v>889</v>
      </c>
      <c r="I308" s="67">
        <v>3577046</v>
      </c>
      <c r="J308" s="67">
        <v>525936</v>
      </c>
      <c r="K308" s="12">
        <v>38334</v>
      </c>
      <c r="L308" s="30" t="s">
        <v>656</v>
      </c>
      <c r="M308" t="s">
        <v>550</v>
      </c>
      <c r="N308">
        <v>59</v>
      </c>
      <c r="O308">
        <v>11</v>
      </c>
      <c r="P308" t="s">
        <v>284</v>
      </c>
      <c r="Q308" s="1"/>
      <c r="R308" t="s">
        <v>168</v>
      </c>
      <c r="S308" s="1"/>
      <c r="T308">
        <v>2161</v>
      </c>
    </row>
    <row r="309" spans="1:20" x14ac:dyDescent="0.25">
      <c r="A309" t="s">
        <v>549</v>
      </c>
      <c r="B309" s="46" t="s">
        <v>549</v>
      </c>
      <c r="C309" s="49">
        <v>32.331021132799997</v>
      </c>
      <c r="D309" s="49">
        <v>-110.7251253953</v>
      </c>
      <c r="E309" s="77">
        <v>3577161.0359999998</v>
      </c>
      <c r="F309" s="77">
        <v>525869.70600000001</v>
      </c>
      <c r="G309" s="1" t="s">
        <v>41</v>
      </c>
      <c r="H309" s="1" t="s">
        <v>889</v>
      </c>
      <c r="I309" s="67">
        <v>3576964</v>
      </c>
      <c r="J309" s="67">
        <v>525931</v>
      </c>
      <c r="K309" s="12">
        <v>38334</v>
      </c>
      <c r="L309" s="30" t="s">
        <v>656</v>
      </c>
      <c r="M309" t="s">
        <v>549</v>
      </c>
      <c r="N309">
        <v>5</v>
      </c>
      <c r="O309">
        <v>10</v>
      </c>
      <c r="P309" t="s">
        <v>326</v>
      </c>
      <c r="Q309" s="1"/>
      <c r="R309" t="s">
        <v>168</v>
      </c>
      <c r="S309" s="1"/>
      <c r="T309">
        <v>2124</v>
      </c>
    </row>
    <row r="310" spans="1:20" x14ac:dyDescent="0.25">
      <c r="A310" t="s">
        <v>549</v>
      </c>
      <c r="B310" s="46" t="s">
        <v>549</v>
      </c>
      <c r="C310" s="49">
        <v>32.331021132799997</v>
      </c>
      <c r="D310" s="49">
        <v>-110.7251253953</v>
      </c>
      <c r="E310" s="77">
        <v>3577161.0359999998</v>
      </c>
      <c r="F310" s="77">
        <v>525869.70600000001</v>
      </c>
      <c r="G310" s="1" t="s">
        <v>41</v>
      </c>
      <c r="H310" s="1" t="s">
        <v>889</v>
      </c>
      <c r="I310" s="67">
        <v>3576964</v>
      </c>
      <c r="J310" s="67">
        <v>525931</v>
      </c>
      <c r="K310" s="12">
        <v>38334</v>
      </c>
      <c r="L310" s="30" t="s">
        <v>656</v>
      </c>
      <c r="M310" t="s">
        <v>549</v>
      </c>
      <c r="N310">
        <v>59</v>
      </c>
      <c r="O310">
        <v>8</v>
      </c>
      <c r="P310" t="s">
        <v>284</v>
      </c>
      <c r="Q310" s="1"/>
      <c r="R310" t="s">
        <v>168</v>
      </c>
      <c r="S310" s="1"/>
      <c r="T310">
        <v>2149</v>
      </c>
    </row>
    <row r="311" spans="1:20" x14ac:dyDescent="0.25">
      <c r="A311" t="s">
        <v>548</v>
      </c>
      <c r="B311" s="46" t="s">
        <v>548</v>
      </c>
      <c r="C311" s="49">
        <v>32.331189751499998</v>
      </c>
      <c r="D311" s="49">
        <v>-110.72799375709999</v>
      </c>
      <c r="E311" s="77">
        <v>3577179.0380000002</v>
      </c>
      <c r="F311" s="77">
        <v>525599.70299999998</v>
      </c>
      <c r="G311" s="1" t="s">
        <v>41</v>
      </c>
      <c r="H311" s="1" t="s">
        <v>889</v>
      </c>
      <c r="I311" s="67">
        <v>3576982</v>
      </c>
      <c r="J311" s="67">
        <v>525661</v>
      </c>
      <c r="K311" s="12">
        <v>38334</v>
      </c>
      <c r="L311" s="30" t="s">
        <v>656</v>
      </c>
      <c r="M311" t="s">
        <v>548</v>
      </c>
      <c r="N311">
        <v>59</v>
      </c>
      <c r="O311">
        <v>14</v>
      </c>
      <c r="P311" t="s">
        <v>284</v>
      </c>
      <c r="Q311" s="1"/>
      <c r="R311" t="s">
        <v>188</v>
      </c>
      <c r="S311" s="1"/>
      <c r="T311">
        <v>2161</v>
      </c>
    </row>
    <row r="312" spans="1:20" x14ac:dyDescent="0.25">
      <c r="A312" t="s">
        <v>547</v>
      </c>
      <c r="B312" s="46" t="s">
        <v>547</v>
      </c>
      <c r="C312" s="49">
        <v>32.330602494399997</v>
      </c>
      <c r="D312" s="49">
        <v>-110.72759173110001</v>
      </c>
      <c r="E312" s="77">
        <v>3577114.037</v>
      </c>
      <c r="F312" s="77">
        <v>525637.70499999996</v>
      </c>
      <c r="G312" s="1" t="s">
        <v>41</v>
      </c>
      <c r="H312" s="1" t="s">
        <v>889</v>
      </c>
      <c r="I312" s="67">
        <v>3576917</v>
      </c>
      <c r="J312" s="67">
        <v>525699</v>
      </c>
      <c r="K312" s="12">
        <v>38334</v>
      </c>
      <c r="L312" s="30" t="s">
        <v>656</v>
      </c>
      <c r="M312" t="s">
        <v>547</v>
      </c>
      <c r="N312">
        <v>61</v>
      </c>
      <c r="O312">
        <v>9</v>
      </c>
      <c r="P312" t="s">
        <v>284</v>
      </c>
      <c r="Q312" s="1"/>
      <c r="R312" t="s">
        <v>168</v>
      </c>
      <c r="S312" s="1"/>
      <c r="T312">
        <v>2161</v>
      </c>
    </row>
    <row r="313" spans="1:20" x14ac:dyDescent="0.25">
      <c r="A313" t="s">
        <v>546</v>
      </c>
      <c r="B313" s="46" t="s">
        <v>546</v>
      </c>
      <c r="C313" s="49">
        <v>32.330574509500003</v>
      </c>
      <c r="D313" s="49">
        <v>-110.7271667998</v>
      </c>
      <c r="E313" s="77">
        <v>3577111.037</v>
      </c>
      <c r="F313" s="77">
        <v>525677.70600000001</v>
      </c>
      <c r="G313" s="1" t="s">
        <v>41</v>
      </c>
      <c r="H313" s="1" t="s">
        <v>889</v>
      </c>
      <c r="I313" s="67">
        <v>3576914</v>
      </c>
      <c r="J313" s="67">
        <v>525739</v>
      </c>
      <c r="K313" s="12">
        <v>38334</v>
      </c>
      <c r="L313" s="30" t="s">
        <v>656</v>
      </c>
      <c r="M313" t="s">
        <v>546</v>
      </c>
      <c r="N313">
        <v>58</v>
      </c>
      <c r="O313">
        <v>8</v>
      </c>
      <c r="P313" t="s">
        <v>284</v>
      </c>
      <c r="Q313" s="1"/>
      <c r="R313" t="s">
        <v>168</v>
      </c>
      <c r="S313" s="1"/>
      <c r="T313">
        <v>2161</v>
      </c>
    </row>
    <row r="314" spans="1:20" x14ac:dyDescent="0.25">
      <c r="A314" t="s">
        <v>545</v>
      </c>
      <c r="B314" s="46" t="s">
        <v>545</v>
      </c>
      <c r="C314" s="49">
        <v>32.330682326999998</v>
      </c>
      <c r="D314" s="49">
        <v>-110.7269645977</v>
      </c>
      <c r="E314" s="77">
        <v>3577123.037</v>
      </c>
      <c r="F314" s="77">
        <v>525696.70600000001</v>
      </c>
      <c r="G314" s="1" t="s">
        <v>41</v>
      </c>
      <c r="H314" s="1" t="s">
        <v>889</v>
      </c>
      <c r="I314" s="67">
        <v>3576926</v>
      </c>
      <c r="J314" s="67">
        <v>525758</v>
      </c>
      <c r="K314" s="12">
        <v>38334</v>
      </c>
      <c r="L314" s="30" t="s">
        <v>656</v>
      </c>
      <c r="M314" t="s">
        <v>545</v>
      </c>
      <c r="N314">
        <v>60</v>
      </c>
      <c r="O314">
        <v>9</v>
      </c>
      <c r="P314" t="s">
        <v>286</v>
      </c>
      <c r="Q314" s="1"/>
      <c r="R314" t="s">
        <v>168</v>
      </c>
      <c r="S314" s="1"/>
      <c r="T314">
        <v>4037</v>
      </c>
    </row>
    <row r="315" spans="1:20" x14ac:dyDescent="0.25">
      <c r="A315" t="s">
        <v>544</v>
      </c>
      <c r="B315" s="46" t="s">
        <v>544</v>
      </c>
      <c r="C315" s="49">
        <v>32.331551062099997</v>
      </c>
      <c r="D315" s="49">
        <v>-110.7282051974</v>
      </c>
      <c r="E315" s="77">
        <v>3577219.0380000002</v>
      </c>
      <c r="F315" s="77">
        <v>525579.70200000005</v>
      </c>
      <c r="G315" s="1" t="s">
        <v>41</v>
      </c>
      <c r="H315" s="1" t="s">
        <v>889</v>
      </c>
      <c r="I315" s="67">
        <v>3577022</v>
      </c>
      <c r="J315" s="67">
        <v>525641</v>
      </c>
      <c r="K315" s="12">
        <v>38334</v>
      </c>
      <c r="L315" s="30" t="s">
        <v>656</v>
      </c>
      <c r="M315" t="s">
        <v>544</v>
      </c>
      <c r="N315">
        <v>65</v>
      </c>
      <c r="O315">
        <v>14</v>
      </c>
      <c r="P315" t="s">
        <v>286</v>
      </c>
      <c r="Q315" s="1"/>
      <c r="R315" t="s">
        <v>168</v>
      </c>
      <c r="S315" s="1"/>
      <c r="T315">
        <v>4037</v>
      </c>
    </row>
    <row r="316" spans="1:20" x14ac:dyDescent="0.25">
      <c r="A316" t="s">
        <v>543</v>
      </c>
      <c r="B316" s="46" t="s">
        <v>543</v>
      </c>
      <c r="C316" s="49">
        <v>32.330786429900002</v>
      </c>
      <c r="D316" s="49">
        <v>-110.7292168693</v>
      </c>
      <c r="E316" s="77">
        <v>3577134.0389999999</v>
      </c>
      <c r="F316" s="77">
        <v>525484.70299999998</v>
      </c>
      <c r="G316" s="1" t="s">
        <v>41</v>
      </c>
      <c r="H316" s="1" t="s">
        <v>889</v>
      </c>
      <c r="I316" s="67">
        <v>3576937</v>
      </c>
      <c r="J316" s="67">
        <v>525546</v>
      </c>
      <c r="K316" s="12">
        <v>38334</v>
      </c>
      <c r="L316" s="30" t="s">
        <v>656</v>
      </c>
      <c r="M316" t="s">
        <v>543</v>
      </c>
      <c r="N316">
        <v>310</v>
      </c>
      <c r="O316">
        <v>11</v>
      </c>
      <c r="P316" t="s">
        <v>326</v>
      </c>
      <c r="Q316" s="1"/>
      <c r="R316" t="s">
        <v>168</v>
      </c>
      <c r="S316" s="1"/>
      <c r="T316">
        <v>2124</v>
      </c>
    </row>
    <row r="317" spans="1:20" x14ac:dyDescent="0.25">
      <c r="A317" t="s">
        <v>543</v>
      </c>
      <c r="B317" s="46" t="s">
        <v>543</v>
      </c>
      <c r="C317" s="49">
        <v>32.330786429900002</v>
      </c>
      <c r="D317" s="49">
        <v>-110.7292168693</v>
      </c>
      <c r="E317" s="77">
        <v>3577134.0389999999</v>
      </c>
      <c r="F317" s="77">
        <v>525484.70299999998</v>
      </c>
      <c r="G317" s="1" t="s">
        <v>41</v>
      </c>
      <c r="H317" s="1" t="s">
        <v>889</v>
      </c>
      <c r="I317" s="67">
        <v>3576937</v>
      </c>
      <c r="J317" s="67">
        <v>525546</v>
      </c>
      <c r="K317" s="12">
        <v>38334</v>
      </c>
      <c r="L317" s="30" t="s">
        <v>656</v>
      </c>
      <c r="M317" t="s">
        <v>543</v>
      </c>
      <c r="N317">
        <v>65</v>
      </c>
      <c r="O317">
        <v>10</v>
      </c>
      <c r="P317" t="s">
        <v>286</v>
      </c>
      <c r="Q317" s="1"/>
      <c r="R317" t="s">
        <v>168</v>
      </c>
      <c r="S317" s="1"/>
      <c r="T317">
        <v>4037</v>
      </c>
    </row>
    <row r="318" spans="1:20" x14ac:dyDescent="0.25">
      <c r="A318" t="s">
        <v>542</v>
      </c>
      <c r="B318" s="46" t="s">
        <v>542</v>
      </c>
      <c r="C318" s="49">
        <v>32.328353261700002</v>
      </c>
      <c r="D318" s="49">
        <v>-110.7304246713</v>
      </c>
      <c r="E318" s="77">
        <v>3576864.0380000002</v>
      </c>
      <c r="F318" s="77">
        <v>525371.71</v>
      </c>
      <c r="G318" s="1" t="s">
        <v>41</v>
      </c>
      <c r="H318" s="1" t="s">
        <v>889</v>
      </c>
      <c r="I318" s="67">
        <v>3576667</v>
      </c>
      <c r="J318" s="67">
        <v>525433</v>
      </c>
      <c r="K318" s="12">
        <v>38334</v>
      </c>
      <c r="L318" s="30" t="s">
        <v>656</v>
      </c>
      <c r="M318" t="s">
        <v>542</v>
      </c>
      <c r="N318">
        <v>340</v>
      </c>
      <c r="O318">
        <v>8</v>
      </c>
      <c r="P318" t="s">
        <v>326</v>
      </c>
      <c r="Q318" s="1"/>
      <c r="R318" t="s">
        <v>168</v>
      </c>
      <c r="S318" s="1"/>
      <c r="T318">
        <v>2124</v>
      </c>
    </row>
    <row r="319" spans="1:20" x14ac:dyDescent="0.25">
      <c r="A319" t="s">
        <v>541</v>
      </c>
      <c r="B319" s="46" t="s">
        <v>541</v>
      </c>
      <c r="C319" s="49">
        <v>32.325243756699997</v>
      </c>
      <c r="D319" s="49">
        <v>-110.7317618788</v>
      </c>
      <c r="E319" s="77">
        <v>3576519.0380000002</v>
      </c>
      <c r="F319" s="77">
        <v>525246.71799999999</v>
      </c>
      <c r="G319" s="1" t="s">
        <v>41</v>
      </c>
      <c r="H319" s="1" t="s">
        <v>889</v>
      </c>
      <c r="I319" s="67">
        <v>3576322</v>
      </c>
      <c r="J319" s="67">
        <v>525308</v>
      </c>
      <c r="K319" s="12">
        <v>38334</v>
      </c>
      <c r="L319" s="30" t="s">
        <v>656</v>
      </c>
      <c r="M319" t="s">
        <v>541</v>
      </c>
      <c r="N319">
        <v>64</v>
      </c>
      <c r="O319">
        <v>1</v>
      </c>
      <c r="P319" t="s">
        <v>284</v>
      </c>
      <c r="Q319" s="1"/>
      <c r="R319" t="s">
        <v>168</v>
      </c>
      <c r="S319" s="1"/>
      <c r="T319">
        <v>2161</v>
      </c>
    </row>
    <row r="320" spans="1:20" x14ac:dyDescent="0.25">
      <c r="A320" t="s">
        <v>540</v>
      </c>
      <c r="B320" s="46" t="s">
        <v>540</v>
      </c>
      <c r="C320" s="49">
        <v>32.326679273499998</v>
      </c>
      <c r="D320" s="49">
        <v>-110.7322889358</v>
      </c>
      <c r="E320" s="77">
        <v>3576678.0389999999</v>
      </c>
      <c r="F320" s="77">
        <v>525196.71299999999</v>
      </c>
      <c r="G320" s="1" t="s">
        <v>41</v>
      </c>
      <c r="H320" s="1" t="s">
        <v>889</v>
      </c>
      <c r="I320" s="67">
        <v>3576481</v>
      </c>
      <c r="J320" s="67">
        <v>525258</v>
      </c>
      <c r="K320" s="12">
        <v>38334</v>
      </c>
      <c r="L320" s="30" t="s">
        <v>656</v>
      </c>
      <c r="M320" t="s">
        <v>540</v>
      </c>
      <c r="N320">
        <v>285</v>
      </c>
      <c r="O320">
        <v>8</v>
      </c>
      <c r="P320" t="s">
        <v>326</v>
      </c>
      <c r="Q320" s="1"/>
      <c r="R320" t="s">
        <v>168</v>
      </c>
      <c r="S320" s="1"/>
      <c r="T320">
        <v>2124</v>
      </c>
    </row>
    <row r="321" spans="1:20" x14ac:dyDescent="0.25">
      <c r="A321" t="s">
        <v>540</v>
      </c>
      <c r="B321" s="46" t="s">
        <v>540</v>
      </c>
      <c r="C321" s="49">
        <v>32.326679273499998</v>
      </c>
      <c r="D321" s="49">
        <v>-110.7322889358</v>
      </c>
      <c r="E321" s="77">
        <v>3576678.0389999999</v>
      </c>
      <c r="F321" s="77">
        <v>525196.71299999999</v>
      </c>
      <c r="G321" s="1" t="s">
        <v>41</v>
      </c>
      <c r="H321" s="1" t="s">
        <v>889</v>
      </c>
      <c r="I321" s="67">
        <v>3576481</v>
      </c>
      <c r="J321" s="67">
        <v>525258</v>
      </c>
      <c r="K321" s="12">
        <v>38334</v>
      </c>
      <c r="L321" s="30" t="s">
        <v>656</v>
      </c>
      <c r="M321" t="s">
        <v>540</v>
      </c>
      <c r="N321">
        <v>61</v>
      </c>
      <c r="O321">
        <v>7</v>
      </c>
      <c r="P321" t="s">
        <v>284</v>
      </c>
      <c r="Q321" s="1"/>
      <c r="R321" t="s">
        <v>168</v>
      </c>
      <c r="S321" s="1"/>
      <c r="T321">
        <v>2149</v>
      </c>
    </row>
    <row r="322" spans="1:20" x14ac:dyDescent="0.25">
      <c r="A322" t="s">
        <v>539</v>
      </c>
      <c r="B322" s="46" t="s">
        <v>539</v>
      </c>
      <c r="C322" s="49">
        <v>32.327437649399997</v>
      </c>
      <c r="D322" s="49">
        <v>-110.7325629775</v>
      </c>
      <c r="E322" s="77">
        <v>3576762.04</v>
      </c>
      <c r="F322" s="77">
        <v>525170.71100000001</v>
      </c>
      <c r="G322" s="1" t="s">
        <v>41</v>
      </c>
      <c r="H322" s="1" t="s">
        <v>889</v>
      </c>
      <c r="I322" s="67">
        <v>3576565</v>
      </c>
      <c r="J322" s="67">
        <v>525232</v>
      </c>
      <c r="K322" s="12">
        <v>38334</v>
      </c>
      <c r="L322" s="30" t="s">
        <v>656</v>
      </c>
      <c r="M322" t="s">
        <v>539</v>
      </c>
      <c r="N322">
        <v>325</v>
      </c>
      <c r="O322">
        <v>8</v>
      </c>
      <c r="P322" t="s">
        <v>326</v>
      </c>
      <c r="Q322" s="1"/>
      <c r="R322" t="s">
        <v>168</v>
      </c>
      <c r="S322" s="1"/>
      <c r="T322">
        <v>2124</v>
      </c>
    </row>
    <row r="323" spans="1:20" x14ac:dyDescent="0.25">
      <c r="A323" t="s">
        <v>539</v>
      </c>
      <c r="B323" s="46" t="s">
        <v>539</v>
      </c>
      <c r="C323" s="49">
        <v>32.327437649399997</v>
      </c>
      <c r="D323" s="49">
        <v>-110.7325629775</v>
      </c>
      <c r="E323" s="77">
        <v>3576762.04</v>
      </c>
      <c r="F323" s="77">
        <v>525170.71100000001</v>
      </c>
      <c r="G323" s="1" t="s">
        <v>41</v>
      </c>
      <c r="H323" s="1" t="s">
        <v>889</v>
      </c>
      <c r="I323" s="67">
        <v>3576565</v>
      </c>
      <c r="J323" s="67">
        <v>525232</v>
      </c>
      <c r="K323" s="12">
        <v>38334</v>
      </c>
      <c r="L323" s="30" t="s">
        <v>656</v>
      </c>
      <c r="M323" t="s">
        <v>539</v>
      </c>
      <c r="N323">
        <v>58</v>
      </c>
      <c r="O323">
        <v>8</v>
      </c>
      <c r="P323" t="s">
        <v>284</v>
      </c>
      <c r="Q323" s="1"/>
      <c r="R323" t="s">
        <v>168</v>
      </c>
      <c r="S323" s="1"/>
      <c r="T323">
        <v>2149</v>
      </c>
    </row>
    <row r="324" spans="1:20" x14ac:dyDescent="0.25">
      <c r="A324" t="s">
        <v>538</v>
      </c>
      <c r="B324" s="46" t="s">
        <v>538</v>
      </c>
      <c r="C324" s="49">
        <v>32.328117386099997</v>
      </c>
      <c r="D324" s="49">
        <v>-110.7298091091</v>
      </c>
      <c r="E324" s="77">
        <v>3576838.0380000002</v>
      </c>
      <c r="F324" s="77">
        <v>525429.71100000001</v>
      </c>
      <c r="G324" s="1" t="s">
        <v>41</v>
      </c>
      <c r="H324" s="1" t="s">
        <v>889</v>
      </c>
      <c r="I324" s="67">
        <v>3576641</v>
      </c>
      <c r="J324" s="67">
        <v>525491</v>
      </c>
      <c r="K324" s="12">
        <v>38334</v>
      </c>
      <c r="L324" s="30" t="s">
        <v>656</v>
      </c>
      <c r="M324" t="s">
        <v>538</v>
      </c>
      <c r="N324">
        <v>287</v>
      </c>
      <c r="O324">
        <v>10</v>
      </c>
      <c r="P324" t="s">
        <v>326</v>
      </c>
      <c r="Q324" s="1"/>
      <c r="R324" t="s">
        <v>168</v>
      </c>
      <c r="S324" s="1"/>
      <c r="T324">
        <v>2124</v>
      </c>
    </row>
    <row r="325" spans="1:20" x14ac:dyDescent="0.25">
      <c r="A325" t="s">
        <v>538</v>
      </c>
      <c r="B325" s="46" t="s">
        <v>538</v>
      </c>
      <c r="C325" s="49">
        <v>32.328117386099997</v>
      </c>
      <c r="D325" s="49">
        <v>-110.7298091091</v>
      </c>
      <c r="E325" s="77">
        <v>3576838.0380000002</v>
      </c>
      <c r="F325" s="77">
        <v>525429.71100000001</v>
      </c>
      <c r="G325" s="1" t="s">
        <v>41</v>
      </c>
      <c r="H325" s="1" t="s">
        <v>889</v>
      </c>
      <c r="I325" s="67">
        <v>3576641</v>
      </c>
      <c r="J325" s="67">
        <v>525491</v>
      </c>
      <c r="K325" s="12">
        <v>38334</v>
      </c>
      <c r="L325" s="30" t="s">
        <v>656</v>
      </c>
      <c r="M325" t="s">
        <v>538</v>
      </c>
      <c r="N325">
        <v>59</v>
      </c>
      <c r="O325">
        <v>9</v>
      </c>
      <c r="P325" t="s">
        <v>284</v>
      </c>
      <c r="Q325" s="1"/>
      <c r="R325" t="s">
        <v>168</v>
      </c>
      <c r="S325" s="1"/>
      <c r="T325">
        <v>2149</v>
      </c>
    </row>
    <row r="326" spans="1:20" x14ac:dyDescent="0.25">
      <c r="A326" t="s">
        <v>537</v>
      </c>
      <c r="B326" s="46" t="s">
        <v>537</v>
      </c>
      <c r="C326" s="49">
        <v>32.328546308200004</v>
      </c>
      <c r="D326" s="49">
        <v>-110.7279059527</v>
      </c>
      <c r="E326" s="77">
        <v>3576886.037</v>
      </c>
      <c r="F326" s="77">
        <v>525608.71100000001</v>
      </c>
      <c r="G326" s="1" t="s">
        <v>41</v>
      </c>
      <c r="H326" s="1" t="s">
        <v>889</v>
      </c>
      <c r="I326" s="67">
        <v>3576689</v>
      </c>
      <c r="J326" s="67">
        <v>525670</v>
      </c>
      <c r="K326" s="12">
        <v>38334</v>
      </c>
      <c r="L326" s="30" t="s">
        <v>656</v>
      </c>
      <c r="M326" t="s">
        <v>537</v>
      </c>
      <c r="N326">
        <v>288</v>
      </c>
      <c r="O326">
        <v>16</v>
      </c>
      <c r="P326" t="s">
        <v>326</v>
      </c>
      <c r="Q326" s="1"/>
      <c r="R326" t="s">
        <v>168</v>
      </c>
      <c r="S326" s="1"/>
      <c r="T326">
        <v>2124</v>
      </c>
    </row>
    <row r="327" spans="1:20" x14ac:dyDescent="0.25">
      <c r="A327" t="s">
        <v>536</v>
      </c>
      <c r="B327" s="46" t="s">
        <v>536</v>
      </c>
      <c r="C327" s="49">
        <v>32.328616936700001</v>
      </c>
      <c r="D327" s="49">
        <v>-110.72719386040001</v>
      </c>
      <c r="E327" s="77">
        <v>3576894.0359999998</v>
      </c>
      <c r="F327" s="77">
        <v>525675.71100000001</v>
      </c>
      <c r="G327" s="1" t="s">
        <v>41</v>
      </c>
      <c r="H327" s="1" t="s">
        <v>889</v>
      </c>
      <c r="I327" s="67">
        <v>3576697</v>
      </c>
      <c r="J327" s="67">
        <v>525737</v>
      </c>
      <c r="K327" s="12">
        <v>38334</v>
      </c>
      <c r="L327" s="30" t="s">
        <v>656</v>
      </c>
      <c r="M327" t="s">
        <v>536</v>
      </c>
      <c r="N327">
        <v>61</v>
      </c>
      <c r="O327">
        <v>11</v>
      </c>
      <c r="P327" t="s">
        <v>284</v>
      </c>
      <c r="Q327" s="1"/>
      <c r="R327" t="s">
        <v>168</v>
      </c>
      <c r="S327" s="1"/>
      <c r="T327">
        <v>2161</v>
      </c>
    </row>
    <row r="328" spans="1:20" x14ac:dyDescent="0.25">
      <c r="A328" s="27" t="s">
        <v>535</v>
      </c>
      <c r="B328" s="54" t="s">
        <v>535</v>
      </c>
      <c r="C328" s="55">
        <v>32.328832317299998</v>
      </c>
      <c r="D328" s="55">
        <v>-110.7266725887</v>
      </c>
      <c r="E328" s="79">
        <v>3576918.0359999998</v>
      </c>
      <c r="F328" s="79">
        <v>525724.71100000001</v>
      </c>
      <c r="G328" s="33" t="s">
        <v>41</v>
      </c>
      <c r="H328" s="33" t="s">
        <v>889</v>
      </c>
      <c r="I328" s="68">
        <v>3576721</v>
      </c>
      <c r="J328" s="68">
        <v>525786</v>
      </c>
      <c r="K328" s="60">
        <v>38334</v>
      </c>
      <c r="L328" s="63" t="s">
        <v>656</v>
      </c>
      <c r="M328" s="27" t="s">
        <v>535</v>
      </c>
      <c r="N328" s="27">
        <v>63</v>
      </c>
      <c r="O328" s="27">
        <v>8</v>
      </c>
      <c r="P328" s="27" t="s">
        <v>284</v>
      </c>
      <c r="Q328" s="33"/>
      <c r="R328" s="27" t="s">
        <v>168</v>
      </c>
      <c r="S328" s="33"/>
      <c r="T328" s="27">
        <v>2161</v>
      </c>
    </row>
    <row r="329" spans="1:20" x14ac:dyDescent="0.25">
      <c r="A329" t="s">
        <v>534</v>
      </c>
      <c r="B329" s="46" t="s">
        <v>534</v>
      </c>
      <c r="C329" s="49">
        <v>32.335322750899998</v>
      </c>
      <c r="D329" s="49">
        <v>-110.7244005356</v>
      </c>
      <c r="E329" s="77">
        <v>3577638.0410000002</v>
      </c>
      <c r="F329" s="77">
        <v>525936.69999999995</v>
      </c>
      <c r="G329" s="1" t="s">
        <v>41</v>
      </c>
      <c r="H329" s="1" t="s">
        <v>889</v>
      </c>
      <c r="I329" s="67">
        <v>3577441</v>
      </c>
      <c r="J329" s="67">
        <v>525998</v>
      </c>
      <c r="K329" s="12">
        <v>38341</v>
      </c>
      <c r="L329" s="30" t="s">
        <v>893</v>
      </c>
      <c r="M329" t="s">
        <v>534</v>
      </c>
      <c r="N329">
        <v>269</v>
      </c>
      <c r="O329">
        <v>26</v>
      </c>
      <c r="P329" t="s">
        <v>326</v>
      </c>
      <c r="Q329" s="1"/>
      <c r="R329" t="s">
        <v>168</v>
      </c>
      <c r="S329" s="1"/>
      <c r="T329">
        <v>2124</v>
      </c>
    </row>
    <row r="330" spans="1:20" x14ac:dyDescent="0.25">
      <c r="A330" t="s">
        <v>534</v>
      </c>
      <c r="B330" s="46" t="s">
        <v>534</v>
      </c>
      <c r="C330" s="49">
        <v>32.335322750899998</v>
      </c>
      <c r="D330" s="49">
        <v>-110.7244005356</v>
      </c>
      <c r="E330" s="77">
        <v>3577638.0410000002</v>
      </c>
      <c r="F330" s="77">
        <v>525936.69999999995</v>
      </c>
      <c r="G330" s="1" t="s">
        <v>41</v>
      </c>
      <c r="H330" s="1" t="s">
        <v>889</v>
      </c>
      <c r="I330" s="67">
        <v>3577441</v>
      </c>
      <c r="J330" s="67">
        <v>525998</v>
      </c>
      <c r="K330" s="12">
        <v>38341</v>
      </c>
      <c r="L330" s="30" t="s">
        <v>893</v>
      </c>
      <c r="M330" t="s">
        <v>534</v>
      </c>
      <c r="N330">
        <v>49</v>
      </c>
      <c r="O330">
        <v>14</v>
      </c>
      <c r="P330" t="s">
        <v>286</v>
      </c>
      <c r="Q330" s="1"/>
      <c r="R330" t="s">
        <v>168</v>
      </c>
      <c r="S330" s="1"/>
      <c r="T330">
        <v>4037</v>
      </c>
    </row>
    <row r="331" spans="1:20" x14ac:dyDescent="0.25">
      <c r="A331" t="s">
        <v>533</v>
      </c>
      <c r="B331" s="46" t="s">
        <v>533</v>
      </c>
      <c r="C331" s="49">
        <v>32.335072523599997</v>
      </c>
      <c r="D331" s="49">
        <v>-110.72549581</v>
      </c>
      <c r="E331" s="77">
        <v>3577610.0380000002</v>
      </c>
      <c r="F331" s="77">
        <v>525833.69400000002</v>
      </c>
      <c r="G331" s="1" t="s">
        <v>41</v>
      </c>
      <c r="H331" s="1" t="s">
        <v>889</v>
      </c>
      <c r="I331" s="67">
        <v>3577413</v>
      </c>
      <c r="J331" s="67">
        <v>525895</v>
      </c>
      <c r="K331" s="12">
        <v>38341</v>
      </c>
      <c r="L331" s="30" t="s">
        <v>893</v>
      </c>
      <c r="M331" t="s">
        <v>533</v>
      </c>
      <c r="N331">
        <v>52</v>
      </c>
      <c r="O331">
        <v>11</v>
      </c>
      <c r="P331" t="s">
        <v>286</v>
      </c>
      <c r="Q331" s="1"/>
      <c r="R331" t="s">
        <v>168</v>
      </c>
      <c r="S331" s="1"/>
      <c r="T331">
        <v>4035</v>
      </c>
    </row>
    <row r="332" spans="1:20" x14ac:dyDescent="0.25">
      <c r="A332" t="s">
        <v>532</v>
      </c>
      <c r="B332" s="46" t="s">
        <v>532</v>
      </c>
      <c r="C332" s="49">
        <v>32.334399901600001</v>
      </c>
      <c r="D332" s="49">
        <v>-110.7273254582</v>
      </c>
      <c r="E332" s="77">
        <v>3577535.0389999999</v>
      </c>
      <c r="F332" s="77">
        <v>525661.69400000002</v>
      </c>
      <c r="G332" s="1" t="s">
        <v>41</v>
      </c>
      <c r="H332" s="1" t="s">
        <v>889</v>
      </c>
      <c r="I332" s="67">
        <v>3577338</v>
      </c>
      <c r="J332" s="67">
        <v>525723</v>
      </c>
      <c r="K332" s="12">
        <v>38341</v>
      </c>
      <c r="L332" s="30" t="s">
        <v>893</v>
      </c>
      <c r="M332" t="s">
        <v>532</v>
      </c>
      <c r="N332">
        <v>54</v>
      </c>
      <c r="O332">
        <v>12</v>
      </c>
      <c r="P332" t="s">
        <v>284</v>
      </c>
      <c r="Q332" s="1"/>
      <c r="R332" t="s">
        <v>168</v>
      </c>
      <c r="S332" s="1"/>
      <c r="T332">
        <v>2161</v>
      </c>
    </row>
    <row r="333" spans="1:20" x14ac:dyDescent="0.25">
      <c r="A333" t="s">
        <v>531</v>
      </c>
      <c r="B333" s="46" t="s">
        <v>531</v>
      </c>
      <c r="C333" s="49">
        <v>32.335013946899998</v>
      </c>
      <c r="D333" s="49">
        <v>-110.7275999096</v>
      </c>
      <c r="E333" s="77">
        <v>3577603.04</v>
      </c>
      <c r="F333" s="77">
        <v>525635.69200000004</v>
      </c>
      <c r="G333" s="1" t="s">
        <v>41</v>
      </c>
      <c r="H333" s="1" t="s">
        <v>889</v>
      </c>
      <c r="I333" s="67">
        <v>3577406</v>
      </c>
      <c r="J333" s="67">
        <v>525697</v>
      </c>
      <c r="K333" s="12">
        <v>38341</v>
      </c>
      <c r="L333" s="30" t="s">
        <v>893</v>
      </c>
      <c r="M333" t="s">
        <v>531</v>
      </c>
      <c r="N333">
        <v>55</v>
      </c>
      <c r="O333">
        <v>14</v>
      </c>
      <c r="P333" t="s">
        <v>286</v>
      </c>
      <c r="Q333" s="1"/>
      <c r="R333" t="s">
        <v>168</v>
      </c>
      <c r="S333" s="1"/>
      <c r="T333">
        <v>4035</v>
      </c>
    </row>
    <row r="334" spans="1:20" x14ac:dyDescent="0.25">
      <c r="A334" t="s">
        <v>530</v>
      </c>
      <c r="B334" s="46" t="s">
        <v>530</v>
      </c>
      <c r="C334" s="49">
        <v>32.335025080800001</v>
      </c>
      <c r="D334" s="49">
        <v>-110.7285774578</v>
      </c>
      <c r="E334" s="77">
        <v>3577604.04</v>
      </c>
      <c r="F334" s="77">
        <v>525543.69099999999</v>
      </c>
      <c r="G334" s="1" t="s">
        <v>41</v>
      </c>
      <c r="H334" s="1" t="s">
        <v>889</v>
      </c>
      <c r="I334" s="67">
        <v>3577407</v>
      </c>
      <c r="J334" s="67">
        <v>525605</v>
      </c>
      <c r="K334" s="12">
        <v>38341</v>
      </c>
      <c r="L334" s="30" t="s">
        <v>893</v>
      </c>
      <c r="M334" t="s">
        <v>530</v>
      </c>
      <c r="N334">
        <v>63</v>
      </c>
      <c r="O334">
        <v>12</v>
      </c>
      <c r="P334" t="s">
        <v>286</v>
      </c>
      <c r="Q334" s="1"/>
      <c r="R334" t="s">
        <v>168</v>
      </c>
      <c r="S334" s="1"/>
      <c r="T334">
        <v>4035</v>
      </c>
    </row>
    <row r="335" spans="1:20" x14ac:dyDescent="0.25">
      <c r="A335" t="s">
        <v>529</v>
      </c>
      <c r="B335" s="46" t="s">
        <v>529</v>
      </c>
      <c r="C335" s="49">
        <v>32.335451710999997</v>
      </c>
      <c r="D335" s="49">
        <v>-110.7297981804</v>
      </c>
      <c r="E335" s="77">
        <v>3577651.0419999999</v>
      </c>
      <c r="F335" s="77">
        <v>525428.68900000001</v>
      </c>
      <c r="G335" s="1" t="s">
        <v>41</v>
      </c>
      <c r="H335" s="1" t="s">
        <v>889</v>
      </c>
      <c r="I335" s="67">
        <v>3577454</v>
      </c>
      <c r="J335" s="67">
        <v>525490</v>
      </c>
      <c r="K335" s="12">
        <v>38341</v>
      </c>
      <c r="L335" s="30" t="s">
        <v>893</v>
      </c>
      <c r="M335" t="s">
        <v>529</v>
      </c>
      <c r="N335">
        <v>50</v>
      </c>
      <c r="O335">
        <v>10</v>
      </c>
      <c r="P335" t="s">
        <v>284</v>
      </c>
      <c r="Q335" s="1"/>
      <c r="R335" t="s">
        <v>168</v>
      </c>
      <c r="S335" s="1"/>
      <c r="T335">
        <v>2161</v>
      </c>
    </row>
    <row r="336" spans="1:20" x14ac:dyDescent="0.25">
      <c r="A336" t="s">
        <v>528</v>
      </c>
      <c r="B336" s="46" t="s">
        <v>528</v>
      </c>
      <c r="C336" s="49">
        <v>32.335552835999998</v>
      </c>
      <c r="D336" s="49">
        <v>-110.7306798364</v>
      </c>
      <c r="E336" s="77">
        <v>3577662.0419999999</v>
      </c>
      <c r="F336" s="77">
        <v>525345.68799999997</v>
      </c>
      <c r="G336" s="1" t="s">
        <v>41</v>
      </c>
      <c r="H336" s="1" t="s">
        <v>889</v>
      </c>
      <c r="I336" s="67">
        <v>3577465</v>
      </c>
      <c r="J336" s="67">
        <v>525407</v>
      </c>
      <c r="K336" s="12">
        <v>38341</v>
      </c>
      <c r="L336" s="30" t="s">
        <v>893</v>
      </c>
      <c r="M336" t="s">
        <v>528</v>
      </c>
      <c r="N336">
        <v>299</v>
      </c>
      <c r="O336">
        <v>9</v>
      </c>
      <c r="P336" t="s">
        <v>326</v>
      </c>
      <c r="Q336" s="1"/>
      <c r="R336" t="s">
        <v>168</v>
      </c>
      <c r="S336" s="1"/>
      <c r="T336">
        <v>2124</v>
      </c>
    </row>
    <row r="337" spans="1:20" x14ac:dyDescent="0.25">
      <c r="A337" t="s">
        <v>527</v>
      </c>
      <c r="B337" s="46" t="s">
        <v>527</v>
      </c>
      <c r="C337" s="49">
        <v>32.335755429000002</v>
      </c>
      <c r="D337" s="49">
        <v>-110.7326131687</v>
      </c>
      <c r="E337" s="77">
        <v>3577684.0440000002</v>
      </c>
      <c r="F337" s="77">
        <v>525163.68500000006</v>
      </c>
      <c r="G337" s="1" t="s">
        <v>41</v>
      </c>
      <c r="H337" s="1" t="s">
        <v>889</v>
      </c>
      <c r="I337" s="67">
        <v>3577487</v>
      </c>
      <c r="J337" s="67">
        <v>525225</v>
      </c>
      <c r="K337" s="12">
        <v>38341</v>
      </c>
      <c r="L337" s="30" t="s">
        <v>893</v>
      </c>
      <c r="M337" t="s">
        <v>527</v>
      </c>
      <c r="N337">
        <v>278</v>
      </c>
      <c r="O337">
        <v>12</v>
      </c>
      <c r="P337" t="s">
        <v>326</v>
      </c>
      <c r="Q337" s="1"/>
      <c r="R337" t="s">
        <v>168</v>
      </c>
      <c r="S337" s="1"/>
      <c r="T337">
        <v>2124</v>
      </c>
    </row>
    <row r="338" spans="1:20" x14ac:dyDescent="0.25">
      <c r="A338" t="s">
        <v>527</v>
      </c>
      <c r="B338" s="46" t="s">
        <v>527</v>
      </c>
      <c r="C338" s="49">
        <v>32.335755429000002</v>
      </c>
      <c r="D338" s="49">
        <v>-110.7326131687</v>
      </c>
      <c r="E338" s="77">
        <v>3577684.0440000002</v>
      </c>
      <c r="F338" s="77">
        <v>525163.68500000006</v>
      </c>
      <c r="G338" s="1" t="s">
        <v>41</v>
      </c>
      <c r="H338" s="1" t="s">
        <v>889</v>
      </c>
      <c r="I338" s="67">
        <v>3577487</v>
      </c>
      <c r="J338" s="67">
        <v>525225</v>
      </c>
      <c r="K338" s="12">
        <v>38341</v>
      </c>
      <c r="L338" s="30" t="s">
        <v>893</v>
      </c>
      <c r="M338" t="s">
        <v>527</v>
      </c>
      <c r="N338">
        <v>59</v>
      </c>
      <c r="O338">
        <v>14</v>
      </c>
      <c r="P338" t="s">
        <v>284</v>
      </c>
      <c r="Q338" s="1"/>
      <c r="R338" t="s">
        <v>168</v>
      </c>
      <c r="S338" s="1"/>
      <c r="T338">
        <v>2161</v>
      </c>
    </row>
    <row r="339" spans="1:20" x14ac:dyDescent="0.25">
      <c r="A339" t="s">
        <v>526</v>
      </c>
      <c r="B339" s="46" t="s">
        <v>526</v>
      </c>
      <c r="C339" s="49">
        <v>32.3353509827</v>
      </c>
      <c r="D339" s="49">
        <v>-110.73332628110001</v>
      </c>
      <c r="E339" s="77">
        <v>3577639.0440000002</v>
      </c>
      <c r="F339" s="77">
        <v>525096.68599999999</v>
      </c>
      <c r="G339" s="1" t="s">
        <v>41</v>
      </c>
      <c r="H339" s="1" t="s">
        <v>889</v>
      </c>
      <c r="I339" s="67">
        <v>3577442</v>
      </c>
      <c r="J339" s="67">
        <v>525158</v>
      </c>
      <c r="K339" s="12">
        <v>38341</v>
      </c>
      <c r="L339" s="30" t="s">
        <v>893</v>
      </c>
      <c r="M339" t="s">
        <v>526</v>
      </c>
      <c r="N339">
        <v>251</v>
      </c>
      <c r="O339">
        <v>10</v>
      </c>
      <c r="P339" t="s">
        <v>326</v>
      </c>
      <c r="Q339" s="1"/>
      <c r="R339" t="s">
        <v>168</v>
      </c>
      <c r="S339" s="1"/>
      <c r="T339">
        <v>2124</v>
      </c>
    </row>
    <row r="340" spans="1:20" x14ac:dyDescent="0.25">
      <c r="A340" t="s">
        <v>526</v>
      </c>
      <c r="B340" s="46" t="s">
        <v>526</v>
      </c>
      <c r="C340" s="49">
        <v>32.3353509827</v>
      </c>
      <c r="D340" s="49">
        <v>-110.73332628110001</v>
      </c>
      <c r="E340" s="77">
        <v>3577639.0440000002</v>
      </c>
      <c r="F340" s="77">
        <v>525096.68599999999</v>
      </c>
      <c r="G340" s="1" t="s">
        <v>41</v>
      </c>
      <c r="H340" s="1" t="s">
        <v>889</v>
      </c>
      <c r="I340" s="67">
        <v>3577442</v>
      </c>
      <c r="J340" s="67">
        <v>525158</v>
      </c>
      <c r="K340" s="12">
        <v>38341</v>
      </c>
      <c r="L340" s="30" t="s">
        <v>893</v>
      </c>
      <c r="M340" t="s">
        <v>526</v>
      </c>
      <c r="N340">
        <v>59</v>
      </c>
      <c r="O340">
        <v>5</v>
      </c>
      <c r="P340" t="s">
        <v>284</v>
      </c>
      <c r="Q340" s="1"/>
      <c r="R340" t="s">
        <v>168</v>
      </c>
      <c r="S340" s="1"/>
      <c r="T340">
        <v>4037</v>
      </c>
    </row>
    <row r="341" spans="1:20" x14ac:dyDescent="0.25">
      <c r="A341" t="s">
        <v>525</v>
      </c>
      <c r="B341" s="46" t="s">
        <v>525</v>
      </c>
      <c r="C341" s="49">
        <v>32.334793035799997</v>
      </c>
      <c r="D341" s="49">
        <v>-110.7339760757</v>
      </c>
      <c r="E341" s="77">
        <v>3577577.0440000002</v>
      </c>
      <c r="F341" s="77">
        <v>525035.68700000003</v>
      </c>
      <c r="G341" s="1" t="s">
        <v>41</v>
      </c>
      <c r="H341" s="1" t="s">
        <v>889</v>
      </c>
      <c r="I341" s="67">
        <v>3577380</v>
      </c>
      <c r="J341" s="67">
        <v>525097</v>
      </c>
      <c r="K341" s="12">
        <v>38341</v>
      </c>
      <c r="L341" s="30" t="s">
        <v>893</v>
      </c>
      <c r="M341" t="s">
        <v>525</v>
      </c>
      <c r="N341">
        <v>60</v>
      </c>
      <c r="O341">
        <v>7</v>
      </c>
      <c r="P341" t="s">
        <v>284</v>
      </c>
      <c r="Q341" s="1"/>
      <c r="R341" t="s">
        <v>168</v>
      </c>
      <c r="S341" s="1"/>
      <c r="T341">
        <v>2161</v>
      </c>
    </row>
    <row r="342" spans="1:20" x14ac:dyDescent="0.25">
      <c r="A342" t="s">
        <v>524</v>
      </c>
      <c r="B342" s="46" t="s">
        <v>524</v>
      </c>
      <c r="C342" s="49">
        <v>32.334594882200001</v>
      </c>
      <c r="D342" s="49">
        <v>-110.7341254104</v>
      </c>
      <c r="E342" s="77">
        <v>3577555.0440000002</v>
      </c>
      <c r="F342" s="77">
        <v>525021.68799999997</v>
      </c>
      <c r="G342" s="1" t="s">
        <v>41</v>
      </c>
      <c r="H342" s="1" t="s">
        <v>889</v>
      </c>
      <c r="I342" s="67">
        <v>3577358</v>
      </c>
      <c r="J342" s="67">
        <v>525083</v>
      </c>
      <c r="K342" s="12">
        <v>38341</v>
      </c>
      <c r="L342" s="30" t="s">
        <v>893</v>
      </c>
      <c r="M342" t="s">
        <v>524</v>
      </c>
      <c r="N342">
        <v>51</v>
      </c>
      <c r="O342">
        <v>5</v>
      </c>
      <c r="P342" t="s">
        <v>286</v>
      </c>
      <c r="Q342" s="1"/>
      <c r="R342" t="s">
        <v>168</v>
      </c>
      <c r="S342" s="1"/>
      <c r="T342">
        <v>4035</v>
      </c>
    </row>
    <row r="343" spans="1:20" x14ac:dyDescent="0.25">
      <c r="A343" t="s">
        <v>523</v>
      </c>
      <c r="B343" s="46" t="s">
        <v>523</v>
      </c>
      <c r="C343" s="49">
        <v>32.334369799199997</v>
      </c>
      <c r="D343" s="49">
        <v>-110.734338577</v>
      </c>
      <c r="E343" s="77">
        <v>3577530.0440000002</v>
      </c>
      <c r="F343" s="77">
        <v>525001.68799999997</v>
      </c>
      <c r="G343" s="1" t="s">
        <v>41</v>
      </c>
      <c r="H343" s="1" t="s">
        <v>889</v>
      </c>
      <c r="I343" s="67">
        <v>3577333</v>
      </c>
      <c r="J343" s="67">
        <v>525063</v>
      </c>
      <c r="K343" s="12">
        <v>38341</v>
      </c>
      <c r="L343" s="30" t="s">
        <v>893</v>
      </c>
      <c r="M343" t="s">
        <v>523</v>
      </c>
      <c r="N343">
        <v>60</v>
      </c>
      <c r="O343">
        <v>5</v>
      </c>
      <c r="P343" t="s">
        <v>284</v>
      </c>
      <c r="Q343" s="1"/>
      <c r="R343" t="s">
        <v>168</v>
      </c>
      <c r="S343" s="1"/>
      <c r="T343">
        <v>2161</v>
      </c>
    </row>
    <row r="344" spans="1:20" x14ac:dyDescent="0.25">
      <c r="A344" t="s">
        <v>522</v>
      </c>
      <c r="B344" s="46" t="s">
        <v>522</v>
      </c>
      <c r="C344" s="49">
        <v>32.332569144700003</v>
      </c>
      <c r="D344" s="49">
        <v>-110.7360544973</v>
      </c>
      <c r="E344" s="77">
        <v>3577330.0440000002</v>
      </c>
      <c r="F344" s="77">
        <v>524840.69200000004</v>
      </c>
      <c r="G344" s="1" t="s">
        <v>41</v>
      </c>
      <c r="H344" s="1" t="s">
        <v>889</v>
      </c>
      <c r="I344" s="67">
        <v>3577133</v>
      </c>
      <c r="J344" s="67">
        <v>524902</v>
      </c>
      <c r="K344" s="12">
        <v>38341</v>
      </c>
      <c r="L344" s="30" t="s">
        <v>893</v>
      </c>
      <c r="M344" t="s">
        <v>522</v>
      </c>
      <c r="N344">
        <v>245</v>
      </c>
      <c r="O344">
        <v>1</v>
      </c>
      <c r="P344" t="s">
        <v>284</v>
      </c>
      <c r="Q344" s="1"/>
      <c r="R344" t="s">
        <v>168</v>
      </c>
      <c r="S344" s="1"/>
      <c r="T344">
        <v>2161</v>
      </c>
    </row>
    <row r="345" spans="1:20" x14ac:dyDescent="0.25">
      <c r="A345" t="s">
        <v>521</v>
      </c>
      <c r="B345" s="46" t="s">
        <v>521</v>
      </c>
      <c r="C345" s="49">
        <v>32.331686884500002</v>
      </c>
      <c r="D345" s="49">
        <v>-110.7369283184</v>
      </c>
      <c r="E345" s="77">
        <v>3577232.0449999999</v>
      </c>
      <c r="F345" s="77">
        <v>524758.69400000002</v>
      </c>
      <c r="G345" s="1" t="s">
        <v>41</v>
      </c>
      <c r="H345" s="1" t="s">
        <v>889</v>
      </c>
      <c r="I345" s="67">
        <v>3577035</v>
      </c>
      <c r="J345" s="67">
        <v>524820</v>
      </c>
      <c r="K345" s="12">
        <v>38341</v>
      </c>
      <c r="L345" s="30" t="s">
        <v>893</v>
      </c>
      <c r="M345" t="s">
        <v>521</v>
      </c>
      <c r="N345">
        <v>65</v>
      </c>
      <c r="O345">
        <v>2</v>
      </c>
      <c r="P345" t="s">
        <v>284</v>
      </c>
      <c r="Q345" s="1"/>
      <c r="R345" t="s">
        <v>168</v>
      </c>
      <c r="S345" s="1"/>
      <c r="T345">
        <v>2161</v>
      </c>
    </row>
    <row r="346" spans="1:20" x14ac:dyDescent="0.25">
      <c r="A346" t="s">
        <v>520</v>
      </c>
      <c r="B346" s="46" t="s">
        <v>520</v>
      </c>
      <c r="C346" s="49">
        <v>32.332813743899997</v>
      </c>
      <c r="D346" s="49">
        <v>-110.73654257370001</v>
      </c>
      <c r="E346" s="77">
        <v>3577357.0449999999</v>
      </c>
      <c r="F346" s="77">
        <v>524794.69099999999</v>
      </c>
      <c r="G346" s="1" t="s">
        <v>41</v>
      </c>
      <c r="H346" s="1" t="s">
        <v>889</v>
      </c>
      <c r="I346" s="67">
        <v>3577160</v>
      </c>
      <c r="J346" s="67">
        <v>524856</v>
      </c>
      <c r="K346" s="12">
        <v>38341</v>
      </c>
      <c r="L346" s="30" t="s">
        <v>893</v>
      </c>
      <c r="M346" t="s">
        <v>520</v>
      </c>
      <c r="N346">
        <v>240</v>
      </c>
      <c r="O346">
        <v>11</v>
      </c>
      <c r="P346" t="s">
        <v>326</v>
      </c>
      <c r="Q346" s="1"/>
      <c r="R346" t="s">
        <v>168</v>
      </c>
      <c r="S346" s="1"/>
      <c r="T346">
        <v>2124</v>
      </c>
    </row>
    <row r="347" spans="1:20" x14ac:dyDescent="0.25">
      <c r="A347" t="s">
        <v>519</v>
      </c>
      <c r="B347" s="46" t="s">
        <v>519</v>
      </c>
      <c r="C347" s="49">
        <v>32.333471918900003</v>
      </c>
      <c r="D347" s="49">
        <v>-110.7363600521</v>
      </c>
      <c r="E347" s="77">
        <v>3577430.0449999999</v>
      </c>
      <c r="F347" s="77">
        <v>524811.68900000001</v>
      </c>
      <c r="G347" s="1" t="s">
        <v>41</v>
      </c>
      <c r="H347" s="1" t="s">
        <v>889</v>
      </c>
      <c r="I347" s="67">
        <v>3577233</v>
      </c>
      <c r="J347" s="67">
        <v>524873</v>
      </c>
      <c r="K347" s="12">
        <v>38341</v>
      </c>
      <c r="L347" s="30" t="s">
        <v>893</v>
      </c>
      <c r="M347" t="s">
        <v>519</v>
      </c>
      <c r="N347">
        <v>58</v>
      </c>
      <c r="O347">
        <v>1</v>
      </c>
      <c r="P347" t="s">
        <v>284</v>
      </c>
      <c r="Q347" s="1"/>
      <c r="R347" t="s">
        <v>168</v>
      </c>
      <c r="S347" s="1"/>
      <c r="T347">
        <v>2161</v>
      </c>
    </row>
    <row r="348" spans="1:20" x14ac:dyDescent="0.25">
      <c r="A348" t="s">
        <v>518</v>
      </c>
      <c r="B348" s="46" t="s">
        <v>518</v>
      </c>
      <c r="C348" s="49">
        <v>32.335621094399997</v>
      </c>
      <c r="D348" s="49">
        <v>-110.7373633574</v>
      </c>
      <c r="E348" s="77">
        <v>3577668.0469999998</v>
      </c>
      <c r="F348" s="77">
        <v>524716.68200000003</v>
      </c>
      <c r="G348" s="1" t="s">
        <v>41</v>
      </c>
      <c r="H348" s="1" t="s">
        <v>889</v>
      </c>
      <c r="I348" s="67">
        <v>3577471</v>
      </c>
      <c r="J348" s="67">
        <v>524778</v>
      </c>
      <c r="K348" s="12">
        <v>38341</v>
      </c>
      <c r="L348" s="30" t="s">
        <v>893</v>
      </c>
      <c r="M348" t="s">
        <v>518</v>
      </c>
      <c r="N348">
        <v>54</v>
      </c>
      <c r="O348">
        <v>10</v>
      </c>
      <c r="P348" t="s">
        <v>284</v>
      </c>
      <c r="Q348" s="1"/>
      <c r="R348" t="s">
        <v>168</v>
      </c>
      <c r="S348" s="1"/>
      <c r="T348">
        <v>2161</v>
      </c>
    </row>
    <row r="349" spans="1:20" x14ac:dyDescent="0.25">
      <c r="A349" t="s">
        <v>517</v>
      </c>
      <c r="B349" s="46" t="s">
        <v>517</v>
      </c>
      <c r="C349" s="49">
        <v>32.337219056599999</v>
      </c>
      <c r="D349" s="49">
        <v>-110.7379326069</v>
      </c>
      <c r="E349" s="77">
        <v>3577845.048</v>
      </c>
      <c r="F349" s="77">
        <v>524662.67599999998</v>
      </c>
      <c r="G349" s="1" t="s">
        <v>41</v>
      </c>
      <c r="H349" s="1" t="s">
        <v>889</v>
      </c>
      <c r="I349" s="67">
        <v>3577648</v>
      </c>
      <c r="J349" s="67">
        <v>524724</v>
      </c>
      <c r="K349" s="12">
        <v>38341</v>
      </c>
      <c r="L349" s="30" t="s">
        <v>893</v>
      </c>
      <c r="M349" t="s">
        <v>517</v>
      </c>
      <c r="N349">
        <v>50</v>
      </c>
      <c r="O349">
        <v>4</v>
      </c>
      <c r="P349" t="s">
        <v>284</v>
      </c>
      <c r="Q349" s="1"/>
      <c r="R349" t="s">
        <v>168</v>
      </c>
      <c r="S349" s="1"/>
      <c r="T349">
        <v>2161</v>
      </c>
    </row>
    <row r="350" spans="1:20" x14ac:dyDescent="0.25">
      <c r="A350" t="s">
        <v>516</v>
      </c>
      <c r="B350" s="46" t="s">
        <v>516</v>
      </c>
      <c r="C350" s="49">
        <v>32.337671733800001</v>
      </c>
      <c r="D350" s="49">
        <v>-110.7387070292</v>
      </c>
      <c r="E350" s="77">
        <v>3577895.0490000001</v>
      </c>
      <c r="F350" s="77">
        <v>524589.674</v>
      </c>
      <c r="G350" s="1" t="s">
        <v>41</v>
      </c>
      <c r="H350" s="1" t="s">
        <v>889</v>
      </c>
      <c r="I350" s="67">
        <v>3577698</v>
      </c>
      <c r="J350" s="67">
        <v>524651</v>
      </c>
      <c r="K350" s="12">
        <v>38341</v>
      </c>
      <c r="L350" s="30" t="s">
        <v>893</v>
      </c>
      <c r="M350" t="s">
        <v>516</v>
      </c>
      <c r="N350">
        <v>49</v>
      </c>
      <c r="O350">
        <v>9</v>
      </c>
      <c r="P350" t="s">
        <v>284</v>
      </c>
      <c r="Q350" s="1"/>
      <c r="R350" t="s">
        <v>168</v>
      </c>
      <c r="S350" s="1"/>
      <c r="T350">
        <v>2161</v>
      </c>
    </row>
    <row r="351" spans="1:20" x14ac:dyDescent="0.25">
      <c r="A351" t="s">
        <v>515</v>
      </c>
      <c r="B351" s="46" t="s">
        <v>515</v>
      </c>
      <c r="C351" s="49">
        <v>32.338837306800002</v>
      </c>
      <c r="D351" s="49">
        <v>-110.73958570400001</v>
      </c>
      <c r="E351" s="77">
        <v>3578024.05</v>
      </c>
      <c r="F351" s="77">
        <v>524506.67000000004</v>
      </c>
      <c r="G351" s="1" t="s">
        <v>41</v>
      </c>
      <c r="H351" s="1" t="s">
        <v>889</v>
      </c>
      <c r="I351" s="67">
        <v>3577827</v>
      </c>
      <c r="J351" s="67">
        <v>524568</v>
      </c>
      <c r="K351" s="12">
        <v>38341</v>
      </c>
      <c r="L351" s="30" t="s">
        <v>893</v>
      </c>
      <c r="M351" t="s">
        <v>515</v>
      </c>
      <c r="N351">
        <v>51</v>
      </c>
      <c r="O351">
        <v>1</v>
      </c>
      <c r="P351" t="s">
        <v>284</v>
      </c>
      <c r="Q351" s="1"/>
      <c r="R351" t="s">
        <v>168</v>
      </c>
      <c r="S351" s="1"/>
      <c r="T351">
        <v>2161</v>
      </c>
    </row>
    <row r="352" spans="1:20" x14ac:dyDescent="0.25">
      <c r="A352" t="s">
        <v>514</v>
      </c>
      <c r="B352" s="46" t="s">
        <v>514</v>
      </c>
      <c r="C352" s="49">
        <v>32.339470771899997</v>
      </c>
      <c r="D352" s="49">
        <v>-110.7405402871</v>
      </c>
      <c r="E352" s="77">
        <v>3578094.051</v>
      </c>
      <c r="F352" s="77">
        <v>524416.66700000002</v>
      </c>
      <c r="G352" s="1" t="s">
        <v>41</v>
      </c>
      <c r="H352" s="1" t="s">
        <v>889</v>
      </c>
      <c r="I352" s="67">
        <v>3577897</v>
      </c>
      <c r="J352" s="67">
        <v>524478</v>
      </c>
      <c r="K352" s="12">
        <v>38341</v>
      </c>
      <c r="L352" s="30" t="s">
        <v>893</v>
      </c>
      <c r="M352" t="s">
        <v>514</v>
      </c>
      <c r="N352">
        <v>231</v>
      </c>
      <c r="O352">
        <v>1</v>
      </c>
      <c r="P352" t="s">
        <v>284</v>
      </c>
      <c r="Q352" s="1"/>
      <c r="R352" t="s">
        <v>168</v>
      </c>
      <c r="S352" s="1"/>
      <c r="T352">
        <v>2161</v>
      </c>
    </row>
    <row r="353" spans="1:20" x14ac:dyDescent="0.25">
      <c r="A353" t="s">
        <v>513</v>
      </c>
      <c r="B353" s="46" t="s">
        <v>513</v>
      </c>
      <c r="C353" s="49">
        <v>32.338864618199999</v>
      </c>
      <c r="D353" s="49">
        <v>-110.7441018143</v>
      </c>
      <c r="E353" s="77">
        <v>3578026.0529999998</v>
      </c>
      <c r="F353" s="77">
        <v>524081.66600000003</v>
      </c>
      <c r="G353" s="1" t="s">
        <v>41</v>
      </c>
      <c r="H353" s="1" t="s">
        <v>889</v>
      </c>
      <c r="I353" s="67">
        <v>3577829</v>
      </c>
      <c r="J353" s="67">
        <v>524143</v>
      </c>
      <c r="K353" s="12">
        <v>38341</v>
      </c>
      <c r="L353" s="30" t="s">
        <v>893</v>
      </c>
      <c r="M353" t="s">
        <v>513</v>
      </c>
      <c r="N353">
        <v>51</v>
      </c>
      <c r="O353">
        <v>8</v>
      </c>
      <c r="P353" t="s">
        <v>284</v>
      </c>
      <c r="Q353" s="1"/>
      <c r="R353" t="s">
        <v>168</v>
      </c>
      <c r="S353" s="1"/>
      <c r="T353">
        <v>2161</v>
      </c>
    </row>
    <row r="354" spans="1:20" x14ac:dyDescent="0.25">
      <c r="A354" t="s">
        <v>512</v>
      </c>
      <c r="B354" s="46" t="s">
        <v>512</v>
      </c>
      <c r="C354" s="49">
        <v>32.3389545498</v>
      </c>
      <c r="D354" s="49">
        <v>-110.74396342199999</v>
      </c>
      <c r="E354" s="77">
        <v>3578036.0529999998</v>
      </c>
      <c r="F354" s="77">
        <v>524094.66600000003</v>
      </c>
      <c r="G354" s="1" t="s">
        <v>41</v>
      </c>
      <c r="H354" s="1" t="s">
        <v>889</v>
      </c>
      <c r="I354" s="67">
        <v>3577839</v>
      </c>
      <c r="J354" s="67">
        <v>524156</v>
      </c>
      <c r="K354" s="12">
        <v>38341</v>
      </c>
      <c r="L354" s="30" t="s">
        <v>893</v>
      </c>
      <c r="M354" t="s">
        <v>512</v>
      </c>
      <c r="N354">
        <v>36</v>
      </c>
      <c r="O354">
        <v>12</v>
      </c>
      <c r="P354" t="s">
        <v>326</v>
      </c>
      <c r="Q354" s="1"/>
      <c r="R354" t="s">
        <v>168</v>
      </c>
      <c r="S354" s="1"/>
      <c r="T354">
        <v>2124</v>
      </c>
    </row>
    <row r="355" spans="1:20" x14ac:dyDescent="0.25">
      <c r="A355" t="s">
        <v>512</v>
      </c>
      <c r="B355" s="46" t="s">
        <v>512</v>
      </c>
      <c r="C355" s="49">
        <v>32.3389545498</v>
      </c>
      <c r="D355" s="49">
        <v>-110.74396342199999</v>
      </c>
      <c r="E355" s="77">
        <v>3578036.0529999998</v>
      </c>
      <c r="F355" s="77">
        <v>524094.66600000003</v>
      </c>
      <c r="G355" s="1" t="s">
        <v>41</v>
      </c>
      <c r="H355" s="1" t="s">
        <v>889</v>
      </c>
      <c r="I355" s="67">
        <v>3577839</v>
      </c>
      <c r="J355" s="67">
        <v>524156</v>
      </c>
      <c r="K355" s="12">
        <v>38341</v>
      </c>
      <c r="L355" s="30" t="s">
        <v>893</v>
      </c>
      <c r="M355" t="s">
        <v>512</v>
      </c>
      <c r="N355">
        <v>55</v>
      </c>
      <c r="O355">
        <v>4</v>
      </c>
      <c r="P355" t="s">
        <v>284</v>
      </c>
      <c r="Q355" s="1"/>
      <c r="R355" t="s">
        <v>168</v>
      </c>
      <c r="S355" s="1"/>
      <c r="T355">
        <v>2149</v>
      </c>
    </row>
    <row r="356" spans="1:20" x14ac:dyDescent="0.25">
      <c r="A356" t="s">
        <v>511</v>
      </c>
      <c r="B356" s="46" t="s">
        <v>511</v>
      </c>
      <c r="C356" s="49">
        <v>32.3394483131</v>
      </c>
      <c r="D356" s="49">
        <v>-110.74278251929999</v>
      </c>
      <c r="E356" s="77">
        <v>3578091.0520000001</v>
      </c>
      <c r="F356" s="77">
        <v>524205.66499999998</v>
      </c>
      <c r="G356" s="1" t="s">
        <v>41</v>
      </c>
      <c r="H356" s="1" t="s">
        <v>889</v>
      </c>
      <c r="I356" s="67">
        <v>3577894</v>
      </c>
      <c r="J356" s="67">
        <v>524267</v>
      </c>
      <c r="K356" s="12">
        <v>38341</v>
      </c>
      <c r="L356" s="30" t="s">
        <v>893</v>
      </c>
      <c r="M356" t="s">
        <v>511</v>
      </c>
      <c r="N356">
        <v>52</v>
      </c>
      <c r="O356">
        <v>9</v>
      </c>
      <c r="P356" t="s">
        <v>284</v>
      </c>
      <c r="Q356" s="1"/>
      <c r="R356" t="s">
        <v>168</v>
      </c>
      <c r="S356" s="1"/>
      <c r="T356">
        <v>2161</v>
      </c>
    </row>
    <row r="357" spans="1:20" x14ac:dyDescent="0.25">
      <c r="A357" t="s">
        <v>510</v>
      </c>
      <c r="B357" s="46" t="s">
        <v>510</v>
      </c>
      <c r="C357" s="49">
        <v>32.337511597099997</v>
      </c>
      <c r="D357" s="49">
        <v>-110.72701869470001</v>
      </c>
      <c r="E357" s="77">
        <v>3577880.0410000002</v>
      </c>
      <c r="F357" s="77">
        <v>525689.68500000006</v>
      </c>
      <c r="G357" s="1" t="s">
        <v>41</v>
      </c>
      <c r="H357" s="1" t="s">
        <v>889</v>
      </c>
      <c r="I357" s="67">
        <v>3577683</v>
      </c>
      <c r="J357" s="67">
        <v>525751</v>
      </c>
      <c r="K357" s="12">
        <v>38341</v>
      </c>
      <c r="L357" s="30" t="s">
        <v>893</v>
      </c>
      <c r="M357" t="s">
        <v>510</v>
      </c>
      <c r="N357">
        <v>48</v>
      </c>
      <c r="O357">
        <v>10</v>
      </c>
      <c r="P357" t="s">
        <v>284</v>
      </c>
      <c r="Q357" s="1"/>
      <c r="R357" t="s">
        <v>168</v>
      </c>
      <c r="S357" s="1"/>
      <c r="T357">
        <v>2161</v>
      </c>
    </row>
    <row r="358" spans="1:20" x14ac:dyDescent="0.25">
      <c r="A358" s="27" t="s">
        <v>509</v>
      </c>
      <c r="B358" s="54" t="s">
        <v>509</v>
      </c>
      <c r="C358" s="55">
        <v>32.337041568099998</v>
      </c>
      <c r="D358" s="55">
        <v>-110.7265950458</v>
      </c>
      <c r="E358" s="79">
        <v>3577828.04</v>
      </c>
      <c r="F358" s="79">
        <v>525729.68700000003</v>
      </c>
      <c r="G358" s="33" t="s">
        <v>41</v>
      </c>
      <c r="H358" s="33" t="s">
        <v>889</v>
      </c>
      <c r="I358" s="68">
        <v>3577631</v>
      </c>
      <c r="J358" s="68">
        <v>525791</v>
      </c>
      <c r="K358" s="60">
        <v>38341</v>
      </c>
      <c r="L358" s="63" t="s">
        <v>893</v>
      </c>
      <c r="M358" s="27" t="s">
        <v>509</v>
      </c>
      <c r="N358" s="27">
        <v>285</v>
      </c>
      <c r="O358" s="27">
        <v>26</v>
      </c>
      <c r="P358" s="27" t="s">
        <v>326</v>
      </c>
      <c r="Q358" s="33"/>
      <c r="R358" s="27" t="s">
        <v>168</v>
      </c>
      <c r="S358" s="33"/>
      <c r="T358" s="27">
        <v>2124</v>
      </c>
    </row>
    <row r="359" spans="1:20" x14ac:dyDescent="0.25">
      <c r="A359" t="s">
        <v>508</v>
      </c>
      <c r="B359" s="46" t="s">
        <v>508</v>
      </c>
      <c r="C359" s="49">
        <v>32.337748068300002</v>
      </c>
      <c r="D359" s="49">
        <v>-110.7321079436</v>
      </c>
      <c r="E359" s="77">
        <v>3577905.0440000002</v>
      </c>
      <c r="F359" s="77">
        <v>525210.68000000005</v>
      </c>
      <c r="G359" s="1" t="s">
        <v>41</v>
      </c>
      <c r="H359" s="1" t="s">
        <v>889</v>
      </c>
      <c r="I359" s="67">
        <v>3577708</v>
      </c>
      <c r="J359" s="67">
        <v>525272</v>
      </c>
      <c r="K359" s="12">
        <v>38348</v>
      </c>
      <c r="L359" s="30" t="s">
        <v>894</v>
      </c>
      <c r="M359" t="s">
        <v>508</v>
      </c>
      <c r="N359">
        <v>261</v>
      </c>
      <c r="O359">
        <v>20</v>
      </c>
      <c r="P359" t="s">
        <v>326</v>
      </c>
      <c r="Q359" s="1"/>
      <c r="R359" t="s">
        <v>168</v>
      </c>
      <c r="S359" s="1"/>
      <c r="T359">
        <v>2124</v>
      </c>
    </row>
    <row r="360" spans="1:20" x14ac:dyDescent="0.25">
      <c r="A360" t="s">
        <v>508</v>
      </c>
      <c r="B360" s="46" t="s">
        <v>508</v>
      </c>
      <c r="C360" s="49">
        <v>32.337748068300002</v>
      </c>
      <c r="D360" s="49">
        <v>-110.7321079436</v>
      </c>
      <c r="E360" s="77">
        <v>3577905.0440000002</v>
      </c>
      <c r="F360" s="77">
        <v>525210.68000000005</v>
      </c>
      <c r="G360" s="1" t="s">
        <v>41</v>
      </c>
      <c r="H360" s="1" t="s">
        <v>889</v>
      </c>
      <c r="I360" s="67">
        <v>3577708</v>
      </c>
      <c r="J360" s="67">
        <v>525272</v>
      </c>
      <c r="K360" s="12">
        <v>38348</v>
      </c>
      <c r="L360" s="30" t="s">
        <v>894</v>
      </c>
      <c r="M360" t="s">
        <v>508</v>
      </c>
      <c r="N360">
        <v>50</v>
      </c>
      <c r="O360">
        <v>9</v>
      </c>
      <c r="P360" t="s">
        <v>284</v>
      </c>
      <c r="Q360" s="1"/>
      <c r="R360" t="s">
        <v>168</v>
      </c>
      <c r="S360" s="1"/>
      <c r="T360">
        <v>2149</v>
      </c>
    </row>
    <row r="361" spans="1:20" x14ac:dyDescent="0.25">
      <c r="A361" t="s">
        <v>507</v>
      </c>
      <c r="B361" s="46" t="s">
        <v>507</v>
      </c>
      <c r="C361" s="49">
        <v>32.333687126100003</v>
      </c>
      <c r="D361" s="49">
        <v>-110.7400678101</v>
      </c>
      <c r="E361" s="77">
        <v>3577453.048</v>
      </c>
      <c r="F361" s="77">
        <v>524462.68599999999</v>
      </c>
      <c r="G361" s="1" t="s">
        <v>41</v>
      </c>
      <c r="H361" s="1" t="s">
        <v>889</v>
      </c>
      <c r="I361" s="67">
        <v>3577256</v>
      </c>
      <c r="J361" s="67">
        <v>524524</v>
      </c>
      <c r="K361" s="12">
        <v>38348</v>
      </c>
      <c r="L361" s="30" t="s">
        <v>894</v>
      </c>
      <c r="M361" t="s">
        <v>507</v>
      </c>
      <c r="N361">
        <v>249</v>
      </c>
      <c r="O361">
        <v>18</v>
      </c>
      <c r="P361" t="s">
        <v>326</v>
      </c>
      <c r="Q361" s="1"/>
      <c r="R361" t="s">
        <v>168</v>
      </c>
      <c r="S361" s="1"/>
      <c r="T361">
        <v>2124</v>
      </c>
    </row>
    <row r="362" spans="1:20" x14ac:dyDescent="0.25">
      <c r="A362" t="s">
        <v>507</v>
      </c>
      <c r="B362" s="46" t="s">
        <v>507</v>
      </c>
      <c r="C362" s="49">
        <v>32.333687126100003</v>
      </c>
      <c r="D362" s="49">
        <v>-110.7400678101</v>
      </c>
      <c r="E362" s="77">
        <v>3577453.048</v>
      </c>
      <c r="F362" s="77">
        <v>524462.68599999999</v>
      </c>
      <c r="G362" s="1" t="s">
        <v>41</v>
      </c>
      <c r="H362" s="1" t="s">
        <v>889</v>
      </c>
      <c r="I362" s="67">
        <v>3577256</v>
      </c>
      <c r="J362" s="67">
        <v>524524</v>
      </c>
      <c r="K362" s="12">
        <v>38348</v>
      </c>
      <c r="L362" s="30" t="s">
        <v>894</v>
      </c>
      <c r="M362" t="s">
        <v>507</v>
      </c>
      <c r="N362">
        <v>56</v>
      </c>
      <c r="O362">
        <v>6</v>
      </c>
      <c r="P362" t="s">
        <v>284</v>
      </c>
      <c r="Q362" s="1"/>
      <c r="R362" t="s">
        <v>168</v>
      </c>
      <c r="S362" s="1"/>
      <c r="T362">
        <v>2149</v>
      </c>
    </row>
    <row r="363" spans="1:20" x14ac:dyDescent="0.25">
      <c r="A363" t="s">
        <v>506</v>
      </c>
      <c r="B363" s="46" t="s">
        <v>506</v>
      </c>
      <c r="C363" s="49">
        <v>32.333187852499996</v>
      </c>
      <c r="D363" s="49">
        <v>-110.7429487727</v>
      </c>
      <c r="E363" s="77">
        <v>3577397.05</v>
      </c>
      <c r="F363" s="77">
        <v>524191.685</v>
      </c>
      <c r="G363" s="1" t="s">
        <v>41</v>
      </c>
      <c r="H363" s="1" t="s">
        <v>889</v>
      </c>
      <c r="I363" s="67">
        <v>3577200</v>
      </c>
      <c r="J363" s="67">
        <v>524253</v>
      </c>
      <c r="K363" s="12">
        <v>38348</v>
      </c>
      <c r="L363" s="30" t="s">
        <v>894</v>
      </c>
      <c r="M363" t="s">
        <v>506</v>
      </c>
      <c r="N363">
        <v>250</v>
      </c>
      <c r="O363">
        <v>10</v>
      </c>
      <c r="P363" t="s">
        <v>326</v>
      </c>
      <c r="Q363" s="1"/>
      <c r="R363" t="s">
        <v>168</v>
      </c>
      <c r="S363" s="1"/>
      <c r="T363">
        <v>2124</v>
      </c>
    </row>
    <row r="364" spans="1:20" x14ac:dyDescent="0.25">
      <c r="A364" t="s">
        <v>506</v>
      </c>
      <c r="B364" s="46" t="s">
        <v>506</v>
      </c>
      <c r="C364" s="49">
        <v>32.333187852499996</v>
      </c>
      <c r="D364" s="49">
        <v>-110.7429487727</v>
      </c>
      <c r="E364" s="77">
        <v>3577397.05</v>
      </c>
      <c r="F364" s="77">
        <v>524191.685</v>
      </c>
      <c r="G364" s="1" t="s">
        <v>41</v>
      </c>
      <c r="H364" s="1" t="s">
        <v>889</v>
      </c>
      <c r="I364" s="67">
        <v>3577200</v>
      </c>
      <c r="J364" s="67">
        <v>524253</v>
      </c>
      <c r="K364" s="12">
        <v>38348</v>
      </c>
      <c r="L364" s="30" t="s">
        <v>894</v>
      </c>
      <c r="M364" t="s">
        <v>506</v>
      </c>
      <c r="N364">
        <v>60</v>
      </c>
      <c r="O364">
        <v>3</v>
      </c>
      <c r="P364" t="s">
        <v>284</v>
      </c>
      <c r="Q364" s="1"/>
      <c r="R364" t="s">
        <v>168</v>
      </c>
      <c r="S364" s="1"/>
      <c r="T364">
        <v>2149</v>
      </c>
    </row>
    <row r="365" spans="1:20" x14ac:dyDescent="0.25">
      <c r="A365" t="s">
        <v>505</v>
      </c>
      <c r="B365" s="46" t="s">
        <v>505</v>
      </c>
      <c r="C365" s="49">
        <v>32.331756716299999</v>
      </c>
      <c r="D365" s="49">
        <v>-110.74454659209999</v>
      </c>
      <c r="E365" s="77">
        <v>3577238.05</v>
      </c>
      <c r="F365" s="77">
        <v>524041.68900000001</v>
      </c>
      <c r="G365" s="1" t="s">
        <v>41</v>
      </c>
      <c r="H365" s="1" t="s">
        <v>889</v>
      </c>
      <c r="I365" s="67">
        <v>3577041</v>
      </c>
      <c r="J365" s="67">
        <v>524103</v>
      </c>
      <c r="K365" s="12">
        <v>38348</v>
      </c>
      <c r="L365" s="30" t="s">
        <v>894</v>
      </c>
      <c r="M365" t="s">
        <v>505</v>
      </c>
      <c r="N365">
        <v>237</v>
      </c>
      <c r="O365">
        <v>18</v>
      </c>
      <c r="P365" t="s">
        <v>326</v>
      </c>
      <c r="Q365" s="1"/>
      <c r="R365" t="s">
        <v>168</v>
      </c>
      <c r="S365" s="1"/>
      <c r="T365">
        <v>2124</v>
      </c>
    </row>
    <row r="366" spans="1:20" x14ac:dyDescent="0.25">
      <c r="A366" t="s">
        <v>505</v>
      </c>
      <c r="B366" s="46" t="s">
        <v>505</v>
      </c>
      <c r="C366" s="49">
        <v>32.331756716299999</v>
      </c>
      <c r="D366" s="49">
        <v>-110.74454659209999</v>
      </c>
      <c r="E366" s="77">
        <v>3577238.05</v>
      </c>
      <c r="F366" s="77">
        <v>524041.68900000001</v>
      </c>
      <c r="G366" s="1" t="s">
        <v>41</v>
      </c>
      <c r="H366" s="1" t="s">
        <v>889</v>
      </c>
      <c r="I366" s="67">
        <v>3577041</v>
      </c>
      <c r="J366" s="67">
        <v>524103</v>
      </c>
      <c r="K366" s="12">
        <v>38348</v>
      </c>
      <c r="L366" s="30" t="s">
        <v>894</v>
      </c>
      <c r="M366" t="s">
        <v>505</v>
      </c>
      <c r="N366">
        <v>60</v>
      </c>
      <c r="O366">
        <v>0</v>
      </c>
      <c r="P366" t="s">
        <v>286</v>
      </c>
      <c r="Q366" s="1"/>
      <c r="R366" t="s">
        <v>168</v>
      </c>
      <c r="S366" s="1"/>
      <c r="T366">
        <v>4037</v>
      </c>
    </row>
    <row r="367" spans="1:20" x14ac:dyDescent="0.25">
      <c r="A367" t="s">
        <v>504</v>
      </c>
      <c r="B367" s="46" t="s">
        <v>504</v>
      </c>
      <c r="C367" s="49">
        <v>32.330421328900002</v>
      </c>
      <c r="D367" s="49">
        <v>-110.7444334195</v>
      </c>
      <c r="E367" s="77">
        <v>3577090.05</v>
      </c>
      <c r="F367" s="77">
        <v>524052.69300000003</v>
      </c>
      <c r="G367" s="1" t="s">
        <v>41</v>
      </c>
      <c r="H367" s="1" t="s">
        <v>889</v>
      </c>
      <c r="I367" s="67">
        <v>3576893</v>
      </c>
      <c r="J367" s="67">
        <v>524114</v>
      </c>
      <c r="K367" s="12">
        <v>38348</v>
      </c>
      <c r="L367" s="30" t="s">
        <v>894</v>
      </c>
      <c r="M367" t="s">
        <v>504</v>
      </c>
      <c r="N367">
        <v>30</v>
      </c>
      <c r="O367">
        <v>2</v>
      </c>
      <c r="P367" t="s">
        <v>326</v>
      </c>
      <c r="Q367" s="1"/>
      <c r="R367" t="s">
        <v>168</v>
      </c>
      <c r="S367" s="1"/>
      <c r="T367">
        <v>2124</v>
      </c>
    </row>
    <row r="368" spans="1:20" x14ac:dyDescent="0.25">
      <c r="A368" t="s">
        <v>504</v>
      </c>
      <c r="B368" s="46" t="s">
        <v>504</v>
      </c>
      <c r="C368" s="49">
        <v>32.330421328900002</v>
      </c>
      <c r="D368" s="49">
        <v>-110.7444334195</v>
      </c>
      <c r="E368" s="77">
        <v>3577090.05</v>
      </c>
      <c r="F368" s="77">
        <v>524052.69300000003</v>
      </c>
      <c r="G368" s="1" t="s">
        <v>41</v>
      </c>
      <c r="H368" s="1" t="s">
        <v>889</v>
      </c>
      <c r="I368" s="67">
        <v>3576893</v>
      </c>
      <c r="J368" s="67">
        <v>524114</v>
      </c>
      <c r="K368" s="12">
        <v>38348</v>
      </c>
      <c r="L368" s="30" t="s">
        <v>894</v>
      </c>
      <c r="M368" t="s">
        <v>504</v>
      </c>
      <c r="N368">
        <v>60</v>
      </c>
      <c r="O368">
        <v>1</v>
      </c>
      <c r="P368" t="s">
        <v>286</v>
      </c>
      <c r="Q368" s="1"/>
      <c r="R368" t="s">
        <v>168</v>
      </c>
      <c r="S368" s="1"/>
      <c r="T368">
        <v>4037</v>
      </c>
    </row>
    <row r="369" spans="1:20" x14ac:dyDescent="0.25">
      <c r="A369" t="s">
        <v>503</v>
      </c>
      <c r="B369" s="46" t="s">
        <v>503</v>
      </c>
      <c r="C369" s="49">
        <v>32.328484551800003</v>
      </c>
      <c r="D369" s="49">
        <v>-110.74582005960001</v>
      </c>
      <c r="E369" s="77">
        <v>3576875.05</v>
      </c>
      <c r="F369" s="77">
        <v>523922.69799999997</v>
      </c>
      <c r="G369" s="1" t="s">
        <v>41</v>
      </c>
      <c r="H369" s="1" t="s">
        <v>889</v>
      </c>
      <c r="I369" s="67">
        <v>3576678</v>
      </c>
      <c r="J369" s="67">
        <v>523984</v>
      </c>
      <c r="K369" s="12">
        <v>38348</v>
      </c>
      <c r="L369" s="30" t="s">
        <v>894</v>
      </c>
      <c r="M369" t="s">
        <v>503</v>
      </c>
      <c r="N369">
        <v>210</v>
      </c>
      <c r="O369">
        <v>7</v>
      </c>
      <c r="P369" t="s">
        <v>326</v>
      </c>
      <c r="Q369" s="1"/>
      <c r="R369" t="s">
        <v>168</v>
      </c>
      <c r="S369" s="1"/>
      <c r="T369">
        <v>2124</v>
      </c>
    </row>
    <row r="370" spans="1:20" x14ac:dyDescent="0.25">
      <c r="A370" t="s">
        <v>503</v>
      </c>
      <c r="B370" s="46" t="s">
        <v>503</v>
      </c>
      <c r="C370" s="49">
        <v>32.328484551800003</v>
      </c>
      <c r="D370" s="49">
        <v>-110.74582005960001</v>
      </c>
      <c r="E370" s="77">
        <v>3576875.05</v>
      </c>
      <c r="F370" s="77">
        <v>523922.69799999997</v>
      </c>
      <c r="G370" s="1" t="s">
        <v>41</v>
      </c>
      <c r="H370" s="1" t="s">
        <v>889</v>
      </c>
      <c r="I370" s="67">
        <v>3576678</v>
      </c>
      <c r="J370" s="67">
        <v>523984</v>
      </c>
      <c r="K370" s="12">
        <v>38348</v>
      </c>
      <c r="L370" s="30" t="s">
        <v>894</v>
      </c>
      <c r="M370" t="s">
        <v>503</v>
      </c>
      <c r="N370">
        <v>241</v>
      </c>
      <c r="O370">
        <v>2</v>
      </c>
      <c r="P370" t="s">
        <v>284</v>
      </c>
      <c r="Q370" s="1"/>
      <c r="R370" t="s">
        <v>168</v>
      </c>
      <c r="S370" s="1"/>
      <c r="T370">
        <v>2149</v>
      </c>
    </row>
    <row r="371" spans="1:20" x14ac:dyDescent="0.25">
      <c r="A371" t="s">
        <v>502</v>
      </c>
      <c r="B371" s="46" t="s">
        <v>502</v>
      </c>
      <c r="C371" s="49">
        <v>32.326175380800002</v>
      </c>
      <c r="D371" s="49">
        <v>-110.7459645584</v>
      </c>
      <c r="E371" s="77">
        <v>3576619.0490000001</v>
      </c>
      <c r="F371" s="77">
        <v>523909.70500000002</v>
      </c>
      <c r="G371" s="1" t="s">
        <v>41</v>
      </c>
      <c r="H371" s="1" t="s">
        <v>889</v>
      </c>
      <c r="I371" s="67">
        <v>3576422</v>
      </c>
      <c r="J371" s="67">
        <v>523971</v>
      </c>
      <c r="K371" s="12">
        <v>38348</v>
      </c>
      <c r="L371" s="30" t="s">
        <v>894</v>
      </c>
      <c r="M371" t="s">
        <v>502</v>
      </c>
      <c r="N371">
        <v>42</v>
      </c>
      <c r="O371">
        <v>8</v>
      </c>
      <c r="P371" t="s">
        <v>326</v>
      </c>
      <c r="Q371" s="1"/>
      <c r="R371" t="s">
        <v>168</v>
      </c>
      <c r="S371" s="1"/>
      <c r="T371">
        <v>2124</v>
      </c>
    </row>
    <row r="372" spans="1:20" x14ac:dyDescent="0.25">
      <c r="A372" t="s">
        <v>502</v>
      </c>
      <c r="B372" s="46" t="s">
        <v>502</v>
      </c>
      <c r="C372" s="49">
        <v>32.326175380800002</v>
      </c>
      <c r="D372" s="49">
        <v>-110.7459645584</v>
      </c>
      <c r="E372" s="77">
        <v>3576619.0490000001</v>
      </c>
      <c r="F372" s="77">
        <v>523909.70500000002</v>
      </c>
      <c r="G372" s="1" t="s">
        <v>41</v>
      </c>
      <c r="H372" s="1" t="s">
        <v>889</v>
      </c>
      <c r="I372" s="67">
        <v>3576422</v>
      </c>
      <c r="J372" s="67">
        <v>523971</v>
      </c>
      <c r="K372" s="12">
        <v>38348</v>
      </c>
      <c r="L372" s="30" t="s">
        <v>894</v>
      </c>
      <c r="M372" t="s">
        <v>502</v>
      </c>
      <c r="N372">
        <v>65</v>
      </c>
      <c r="O372">
        <v>1</v>
      </c>
      <c r="P372" t="s">
        <v>284</v>
      </c>
      <c r="Q372" s="1"/>
      <c r="R372" t="s">
        <v>168</v>
      </c>
      <c r="S372" s="1"/>
      <c r="T372">
        <v>2149</v>
      </c>
    </row>
    <row r="373" spans="1:20" x14ac:dyDescent="0.25">
      <c r="A373" t="s">
        <v>501</v>
      </c>
      <c r="B373" s="46" t="s">
        <v>501</v>
      </c>
      <c r="C373" s="49">
        <v>32.324813048499998</v>
      </c>
      <c r="D373" s="49">
        <v>-110.74588331530001</v>
      </c>
      <c r="E373" s="77">
        <v>3576468.0550000002</v>
      </c>
      <c r="F373" s="77">
        <v>523917.71</v>
      </c>
      <c r="G373" s="1" t="s">
        <v>41</v>
      </c>
      <c r="H373" s="1" t="s">
        <v>889</v>
      </c>
      <c r="I373" s="67">
        <v>3576271</v>
      </c>
      <c r="J373" s="67">
        <v>523979</v>
      </c>
      <c r="K373" s="12">
        <v>38348</v>
      </c>
      <c r="L373" s="30" t="s">
        <v>894</v>
      </c>
      <c r="M373" t="s">
        <v>501</v>
      </c>
      <c r="N373">
        <v>212</v>
      </c>
      <c r="O373">
        <v>8</v>
      </c>
      <c r="P373" t="s">
        <v>326</v>
      </c>
      <c r="Q373" s="1"/>
      <c r="R373" t="s">
        <v>168</v>
      </c>
      <c r="S373" s="1"/>
      <c r="T373">
        <v>2124</v>
      </c>
    </row>
    <row r="374" spans="1:20" x14ac:dyDescent="0.25">
      <c r="A374" t="s">
        <v>501</v>
      </c>
      <c r="B374" s="46" t="s">
        <v>501</v>
      </c>
      <c r="C374" s="49">
        <v>32.324813048499998</v>
      </c>
      <c r="D374" s="49">
        <v>-110.74588331530001</v>
      </c>
      <c r="E374" s="77">
        <v>3576468.0550000002</v>
      </c>
      <c r="F374" s="77">
        <v>523917.71</v>
      </c>
      <c r="G374" s="1" t="s">
        <v>41</v>
      </c>
      <c r="H374" s="1" t="s">
        <v>889</v>
      </c>
      <c r="I374" s="67">
        <v>3576271</v>
      </c>
      <c r="J374" s="67">
        <v>523979</v>
      </c>
      <c r="K374" s="12">
        <v>38348</v>
      </c>
      <c r="L374" s="30" t="s">
        <v>894</v>
      </c>
      <c r="M374" t="s">
        <v>501</v>
      </c>
      <c r="N374">
        <v>247</v>
      </c>
      <c r="O374">
        <v>7</v>
      </c>
      <c r="P374" t="s">
        <v>284</v>
      </c>
      <c r="Q374" s="1"/>
      <c r="R374" t="s">
        <v>168</v>
      </c>
      <c r="S374" s="1"/>
      <c r="T374">
        <v>2149</v>
      </c>
    </row>
    <row r="375" spans="1:20" x14ac:dyDescent="0.25">
      <c r="A375" t="s">
        <v>500</v>
      </c>
      <c r="B375" s="46" t="s">
        <v>500</v>
      </c>
      <c r="C375" s="49">
        <v>32.323698235999998</v>
      </c>
      <c r="D375" s="49">
        <v>-110.7477881837</v>
      </c>
      <c r="E375" s="77">
        <v>3576344.0559999999</v>
      </c>
      <c r="F375" s="77">
        <v>523738.712</v>
      </c>
      <c r="G375" s="1" t="s">
        <v>41</v>
      </c>
      <c r="H375" s="1" t="s">
        <v>889</v>
      </c>
      <c r="I375" s="67">
        <v>3576147</v>
      </c>
      <c r="J375" s="67">
        <v>523800</v>
      </c>
      <c r="K375" s="12">
        <v>38348</v>
      </c>
      <c r="L375" s="30" t="s">
        <v>894</v>
      </c>
      <c r="M375" t="s">
        <v>500</v>
      </c>
      <c r="N375">
        <v>112</v>
      </c>
      <c r="O375">
        <v>12</v>
      </c>
      <c r="P375" t="s">
        <v>326</v>
      </c>
      <c r="Q375" s="1"/>
      <c r="R375" t="s">
        <v>168</v>
      </c>
      <c r="S375" s="1"/>
      <c r="T375">
        <v>2124</v>
      </c>
    </row>
    <row r="376" spans="1:20" x14ac:dyDescent="0.25">
      <c r="A376" t="s">
        <v>500</v>
      </c>
      <c r="B376" s="46" t="s">
        <v>500</v>
      </c>
      <c r="C376" s="49">
        <v>32.323698235999998</v>
      </c>
      <c r="D376" s="49">
        <v>-110.7477881837</v>
      </c>
      <c r="E376" s="77">
        <v>3576344.0559999999</v>
      </c>
      <c r="F376" s="77">
        <v>523738.712</v>
      </c>
      <c r="G376" s="1" t="s">
        <v>41</v>
      </c>
      <c r="H376" s="1" t="s">
        <v>889</v>
      </c>
      <c r="I376" s="67">
        <v>3576147</v>
      </c>
      <c r="J376" s="67">
        <v>523800</v>
      </c>
      <c r="K376" s="12">
        <v>38348</v>
      </c>
      <c r="L376" s="30" t="s">
        <v>894</v>
      </c>
      <c r="M376" t="s">
        <v>500</v>
      </c>
      <c r="N376">
        <v>245</v>
      </c>
      <c r="O376">
        <v>10</v>
      </c>
      <c r="P376" t="s">
        <v>284</v>
      </c>
      <c r="Q376" s="1"/>
      <c r="R376" t="s">
        <v>168</v>
      </c>
      <c r="S376" s="1"/>
      <c r="T376">
        <v>2149</v>
      </c>
    </row>
    <row r="377" spans="1:20" x14ac:dyDescent="0.25">
      <c r="A377" t="s">
        <v>499</v>
      </c>
      <c r="B377" s="46" t="s">
        <v>499</v>
      </c>
      <c r="C377" s="49">
        <v>32.328047062499998</v>
      </c>
      <c r="D377" s="49">
        <v>-110.74808440210001</v>
      </c>
      <c r="E377" s="77">
        <v>3576826.0520000001</v>
      </c>
      <c r="F377" s="77">
        <v>523709.69799999997</v>
      </c>
      <c r="G377" s="1" t="s">
        <v>41</v>
      </c>
      <c r="H377" s="1" t="s">
        <v>889</v>
      </c>
      <c r="I377" s="67">
        <v>3576629</v>
      </c>
      <c r="J377" s="67">
        <v>523771</v>
      </c>
      <c r="K377" s="12">
        <v>38348</v>
      </c>
      <c r="L377" s="30" t="s">
        <v>894</v>
      </c>
      <c r="M377" t="s">
        <v>499</v>
      </c>
      <c r="N377">
        <v>237</v>
      </c>
      <c r="O377">
        <v>1</v>
      </c>
      <c r="P377" t="s">
        <v>284</v>
      </c>
      <c r="Q377" s="1"/>
      <c r="R377" t="s">
        <v>168</v>
      </c>
      <c r="S377" s="1"/>
    </row>
    <row r="378" spans="1:20" x14ac:dyDescent="0.25">
      <c r="A378" t="s">
        <v>498</v>
      </c>
      <c r="B378" s="46" t="s">
        <v>498</v>
      </c>
      <c r="C378" s="49">
        <v>32.328353765000003</v>
      </c>
      <c r="D378" s="49">
        <v>-110.7480729378</v>
      </c>
      <c r="E378" s="77">
        <v>3576860.0520000001</v>
      </c>
      <c r="F378" s="77">
        <v>523710.69699999999</v>
      </c>
      <c r="G378" s="1" t="s">
        <v>41</v>
      </c>
      <c r="H378" s="1" t="s">
        <v>889</v>
      </c>
      <c r="I378" s="67">
        <v>3576663</v>
      </c>
      <c r="J378" s="67">
        <v>523772</v>
      </c>
      <c r="K378" s="12">
        <v>38348</v>
      </c>
      <c r="L378" s="30" t="s">
        <v>894</v>
      </c>
      <c r="M378" t="s">
        <v>498</v>
      </c>
      <c r="N378">
        <v>243</v>
      </c>
      <c r="O378">
        <v>1</v>
      </c>
      <c r="P378" t="s">
        <v>284</v>
      </c>
      <c r="Q378" s="1"/>
      <c r="R378" t="s">
        <v>168</v>
      </c>
      <c r="S378" s="1"/>
      <c r="T378">
        <v>2161</v>
      </c>
    </row>
    <row r="379" spans="1:20" x14ac:dyDescent="0.25">
      <c r="A379" t="s">
        <v>497</v>
      </c>
      <c r="B379" s="46" t="s">
        <v>497</v>
      </c>
      <c r="C379" s="49">
        <v>32.328881381099997</v>
      </c>
      <c r="D379" s="49">
        <v>-110.7457658381</v>
      </c>
      <c r="E379" s="77">
        <v>3576919.05</v>
      </c>
      <c r="F379" s="77">
        <v>523927.69699999999</v>
      </c>
      <c r="G379" s="1" t="s">
        <v>41</v>
      </c>
      <c r="H379" s="1" t="s">
        <v>889</v>
      </c>
      <c r="I379" s="67">
        <v>3576722</v>
      </c>
      <c r="J379" s="67">
        <v>523989</v>
      </c>
      <c r="K379" s="12">
        <v>38348</v>
      </c>
      <c r="L379" s="30" t="s">
        <v>894</v>
      </c>
      <c r="M379" t="s">
        <v>497</v>
      </c>
      <c r="N379">
        <v>0</v>
      </c>
      <c r="O379">
        <v>0</v>
      </c>
      <c r="P379" t="s">
        <v>326</v>
      </c>
      <c r="Q379" s="1"/>
      <c r="R379" t="s">
        <v>168</v>
      </c>
      <c r="S379" s="1"/>
      <c r="T379">
        <v>2124</v>
      </c>
    </row>
    <row r="380" spans="1:20" x14ac:dyDescent="0.25">
      <c r="A380" t="s">
        <v>497</v>
      </c>
      <c r="B380" s="46" t="s">
        <v>497</v>
      </c>
      <c r="C380" s="49">
        <v>32.328881381099997</v>
      </c>
      <c r="D380" s="49">
        <v>-110.7457658381</v>
      </c>
      <c r="E380" s="77">
        <v>3576919.05</v>
      </c>
      <c r="F380" s="77">
        <v>523927.69699999999</v>
      </c>
      <c r="G380" s="1" t="s">
        <v>41</v>
      </c>
      <c r="H380" s="1" t="s">
        <v>889</v>
      </c>
      <c r="I380" s="67">
        <v>3576722</v>
      </c>
      <c r="J380" s="67">
        <v>523989</v>
      </c>
      <c r="K380" s="12">
        <v>38348</v>
      </c>
      <c r="L380" s="30" t="s">
        <v>894</v>
      </c>
      <c r="M380" t="s">
        <v>497</v>
      </c>
      <c r="N380">
        <v>63</v>
      </c>
      <c r="O380">
        <v>0</v>
      </c>
      <c r="P380" t="s">
        <v>286</v>
      </c>
      <c r="Q380" s="1"/>
      <c r="R380" t="s">
        <v>168</v>
      </c>
      <c r="S380" s="1"/>
      <c r="T380">
        <v>4037</v>
      </c>
    </row>
    <row r="381" spans="1:20" x14ac:dyDescent="0.25">
      <c r="A381" t="s">
        <v>496</v>
      </c>
      <c r="B381" s="46" t="s">
        <v>496</v>
      </c>
      <c r="C381" s="49">
        <v>32.328709933600003</v>
      </c>
      <c r="D381" s="49">
        <v>-110.7457450614</v>
      </c>
      <c r="E381" s="77">
        <v>3576900.05</v>
      </c>
      <c r="F381" s="77">
        <v>523929.69699999999</v>
      </c>
      <c r="G381" s="1" t="s">
        <v>41</v>
      </c>
      <c r="H381" s="1" t="s">
        <v>889</v>
      </c>
      <c r="I381" s="67">
        <v>3576703</v>
      </c>
      <c r="J381" s="67">
        <v>523991</v>
      </c>
      <c r="K381" s="12">
        <v>38348</v>
      </c>
      <c r="L381" s="30" t="s">
        <v>894</v>
      </c>
      <c r="M381" t="s">
        <v>496</v>
      </c>
      <c r="N381">
        <v>58</v>
      </c>
      <c r="O381">
        <v>1</v>
      </c>
      <c r="P381" t="s">
        <v>286</v>
      </c>
      <c r="Q381" s="1"/>
      <c r="R381" t="s">
        <v>168</v>
      </c>
      <c r="S381" s="1"/>
      <c r="T381">
        <v>4039</v>
      </c>
    </row>
    <row r="382" spans="1:20" x14ac:dyDescent="0.25">
      <c r="A382" t="s">
        <v>495</v>
      </c>
      <c r="B382" s="46" t="s">
        <v>495</v>
      </c>
      <c r="C382" s="49">
        <v>32.332540357699997</v>
      </c>
      <c r="D382" s="49">
        <v>-110.7439493852</v>
      </c>
      <c r="E382" s="77">
        <v>3577325.05</v>
      </c>
      <c r="F382" s="77">
        <v>524097.68699999998</v>
      </c>
      <c r="G382" s="1" t="s">
        <v>41</v>
      </c>
      <c r="H382" s="1" t="s">
        <v>889</v>
      </c>
      <c r="I382" s="67">
        <v>3577128</v>
      </c>
      <c r="J382" s="67">
        <v>524159</v>
      </c>
      <c r="K382" s="12">
        <v>38348</v>
      </c>
      <c r="L382" s="30" t="s">
        <v>894</v>
      </c>
      <c r="M382" t="s">
        <v>495</v>
      </c>
      <c r="N382">
        <v>245</v>
      </c>
      <c r="O382">
        <v>17</v>
      </c>
      <c r="P382" t="s">
        <v>326</v>
      </c>
      <c r="Q382" s="1"/>
      <c r="R382" t="s">
        <v>168</v>
      </c>
      <c r="S382" s="1"/>
      <c r="T382">
        <v>2124</v>
      </c>
    </row>
    <row r="383" spans="1:20" x14ac:dyDescent="0.25">
      <c r="A383" t="s">
        <v>495</v>
      </c>
      <c r="B383" s="46" t="s">
        <v>495</v>
      </c>
      <c r="C383" s="49">
        <v>32.332540357699997</v>
      </c>
      <c r="D383" s="49">
        <v>-110.7439493852</v>
      </c>
      <c r="E383" s="77">
        <v>3577325.05</v>
      </c>
      <c r="F383" s="77">
        <v>524097.68699999998</v>
      </c>
      <c r="G383" s="1" t="s">
        <v>41</v>
      </c>
      <c r="H383" s="1" t="s">
        <v>889</v>
      </c>
      <c r="I383" s="67">
        <v>3577128</v>
      </c>
      <c r="J383" s="67">
        <v>524159</v>
      </c>
      <c r="K383" s="12">
        <v>38348</v>
      </c>
      <c r="L383" s="30" t="s">
        <v>894</v>
      </c>
      <c r="M383" t="s">
        <v>495</v>
      </c>
      <c r="N383">
        <v>59</v>
      </c>
      <c r="O383">
        <v>2</v>
      </c>
      <c r="P383" t="s">
        <v>284</v>
      </c>
      <c r="Q383" s="1"/>
      <c r="R383" t="s">
        <v>168</v>
      </c>
      <c r="S383" s="1"/>
      <c r="T383">
        <v>2149</v>
      </c>
    </row>
    <row r="384" spans="1:20" x14ac:dyDescent="0.25">
      <c r="A384" t="s">
        <v>494</v>
      </c>
      <c r="B384" s="46" t="s">
        <v>494</v>
      </c>
      <c r="C384" s="49">
        <v>32.3342555678</v>
      </c>
      <c r="D384" s="49">
        <v>-110.7445184059</v>
      </c>
      <c r="E384" s="77">
        <v>3577515.051</v>
      </c>
      <c r="F384" s="77">
        <v>524043.68099999998</v>
      </c>
      <c r="G384" s="1" t="s">
        <v>41</v>
      </c>
      <c r="H384" s="1" t="s">
        <v>889</v>
      </c>
      <c r="I384" s="67">
        <v>3577318</v>
      </c>
      <c r="J384" s="67">
        <v>524105</v>
      </c>
      <c r="K384" s="12">
        <v>38348</v>
      </c>
      <c r="L384" s="30" t="s">
        <v>894</v>
      </c>
      <c r="M384" t="s">
        <v>494</v>
      </c>
      <c r="N384">
        <v>270</v>
      </c>
      <c r="O384">
        <v>17</v>
      </c>
      <c r="P384" t="s">
        <v>326</v>
      </c>
      <c r="Q384" s="1"/>
      <c r="R384" t="s">
        <v>168</v>
      </c>
      <c r="S384" s="1"/>
      <c r="T384">
        <v>2124</v>
      </c>
    </row>
    <row r="385" spans="1:20" x14ac:dyDescent="0.25">
      <c r="A385" t="s">
        <v>493</v>
      </c>
      <c r="B385" s="46" t="s">
        <v>493</v>
      </c>
      <c r="C385" s="49">
        <v>32.334893351700003</v>
      </c>
      <c r="D385" s="49">
        <v>-110.74317777829999</v>
      </c>
      <c r="E385" s="77">
        <v>3577586.051</v>
      </c>
      <c r="F385" s="77">
        <v>524169.68</v>
      </c>
      <c r="G385" s="1" t="s">
        <v>41</v>
      </c>
      <c r="H385" s="1" t="s">
        <v>889</v>
      </c>
      <c r="I385" s="67">
        <v>3577389</v>
      </c>
      <c r="J385" s="67">
        <v>524231</v>
      </c>
      <c r="K385" s="12">
        <v>38348</v>
      </c>
      <c r="L385" s="30" t="s">
        <v>894</v>
      </c>
      <c r="M385" t="s">
        <v>493</v>
      </c>
      <c r="N385">
        <v>236</v>
      </c>
      <c r="O385">
        <v>13</v>
      </c>
      <c r="P385" t="s">
        <v>326</v>
      </c>
      <c r="Q385" s="1"/>
      <c r="R385" t="s">
        <v>168</v>
      </c>
      <c r="S385" s="1"/>
      <c r="T385">
        <v>2124</v>
      </c>
    </row>
    <row r="386" spans="1:20" x14ac:dyDescent="0.25">
      <c r="A386" t="s">
        <v>493</v>
      </c>
      <c r="B386" s="46" t="s">
        <v>493</v>
      </c>
      <c r="C386" s="49">
        <v>32.334893351700003</v>
      </c>
      <c r="D386" s="49">
        <v>-110.74317777829999</v>
      </c>
      <c r="E386" s="77">
        <v>3577586.051</v>
      </c>
      <c r="F386" s="77">
        <v>524169.68</v>
      </c>
      <c r="G386" s="1" t="s">
        <v>41</v>
      </c>
      <c r="H386" s="1" t="s">
        <v>889</v>
      </c>
      <c r="I386" s="67">
        <v>3577389</v>
      </c>
      <c r="J386" s="67">
        <v>524231</v>
      </c>
      <c r="K386" s="12">
        <v>38348</v>
      </c>
      <c r="L386" s="30" t="s">
        <v>894</v>
      </c>
      <c r="M386" t="s">
        <v>493</v>
      </c>
      <c r="N386">
        <v>53</v>
      </c>
      <c r="O386">
        <v>5</v>
      </c>
      <c r="P386" t="s">
        <v>284</v>
      </c>
      <c r="Q386" s="1"/>
      <c r="R386" t="s">
        <v>168</v>
      </c>
      <c r="S386" s="1"/>
      <c r="T386">
        <v>2149</v>
      </c>
    </row>
    <row r="387" spans="1:20" x14ac:dyDescent="0.25">
      <c r="A387" s="27" t="s">
        <v>492</v>
      </c>
      <c r="B387" s="54" t="s">
        <v>492</v>
      </c>
      <c r="C387" s="55">
        <v>32.331992835599998</v>
      </c>
      <c r="D387" s="55">
        <v>-110.74090138610001</v>
      </c>
      <c r="E387" s="79">
        <v>3577265.048</v>
      </c>
      <c r="F387" s="79">
        <v>524384.69099999999</v>
      </c>
      <c r="G387" s="33" t="s">
        <v>41</v>
      </c>
      <c r="H387" s="33" t="s">
        <v>889</v>
      </c>
      <c r="I387" s="68">
        <v>3577068</v>
      </c>
      <c r="J387" s="68">
        <v>524446</v>
      </c>
      <c r="K387" s="60">
        <v>38348</v>
      </c>
      <c r="L387" s="63" t="s">
        <v>894</v>
      </c>
      <c r="M387" s="27" t="s">
        <v>492</v>
      </c>
      <c r="N387" s="27">
        <v>61</v>
      </c>
      <c r="O387" s="27">
        <v>1</v>
      </c>
      <c r="P387" s="27" t="s">
        <v>284</v>
      </c>
      <c r="Q387" s="33"/>
      <c r="R387" s="27" t="s">
        <v>168</v>
      </c>
      <c r="S387" s="33"/>
      <c r="T387" s="27">
        <v>2161</v>
      </c>
    </row>
    <row r="388" spans="1:20" x14ac:dyDescent="0.25">
      <c r="A388" t="s">
        <v>491</v>
      </c>
      <c r="B388" s="46" t="s">
        <v>491</v>
      </c>
      <c r="C388" s="49">
        <v>32.315976423400002</v>
      </c>
      <c r="D388" s="49">
        <v>-110.74355989119999</v>
      </c>
      <c r="E388" s="77">
        <v>3575489.0490000001</v>
      </c>
      <c r="F388" s="77">
        <v>524138.73700000002</v>
      </c>
      <c r="G388" s="1" t="s">
        <v>41</v>
      </c>
      <c r="H388" s="1" t="s">
        <v>889</v>
      </c>
      <c r="I388" s="67">
        <v>3575292</v>
      </c>
      <c r="J388" s="67">
        <v>524200</v>
      </c>
      <c r="K388" s="12">
        <v>38351</v>
      </c>
      <c r="L388" s="30" t="s">
        <v>661</v>
      </c>
      <c r="M388" t="s">
        <v>491</v>
      </c>
      <c r="N388">
        <v>59</v>
      </c>
      <c r="O388">
        <v>2</v>
      </c>
      <c r="P388" t="s">
        <v>284</v>
      </c>
      <c r="Q388" s="1"/>
      <c r="R388" t="s">
        <v>168</v>
      </c>
      <c r="S388" s="1"/>
      <c r="T388">
        <v>2161</v>
      </c>
    </row>
    <row r="389" spans="1:20" x14ac:dyDescent="0.25">
      <c r="A389" t="s">
        <v>490</v>
      </c>
      <c r="B389" s="46" t="s">
        <v>490</v>
      </c>
      <c r="C389" s="49">
        <v>32.317396568900001</v>
      </c>
      <c r="D389" s="49">
        <v>-110.74542572039999</v>
      </c>
      <c r="E389" s="77">
        <v>3575646.051</v>
      </c>
      <c r="F389" s="77">
        <v>523962.73200000002</v>
      </c>
      <c r="G389" s="1" t="s">
        <v>41</v>
      </c>
      <c r="H389" s="1" t="s">
        <v>889</v>
      </c>
      <c r="I389" s="67">
        <v>3575449</v>
      </c>
      <c r="J389" s="67">
        <v>524024</v>
      </c>
      <c r="K389" s="12">
        <v>38351</v>
      </c>
      <c r="L389" s="30" t="s">
        <v>661</v>
      </c>
      <c r="M389" t="s">
        <v>490</v>
      </c>
      <c r="N389">
        <v>240</v>
      </c>
      <c r="O389">
        <v>8</v>
      </c>
      <c r="P389" t="s">
        <v>326</v>
      </c>
      <c r="Q389" s="1"/>
      <c r="R389" t="s">
        <v>168</v>
      </c>
      <c r="S389" s="1"/>
      <c r="T389">
        <v>2124</v>
      </c>
    </row>
    <row r="390" spans="1:20" x14ac:dyDescent="0.25">
      <c r="A390" t="s">
        <v>490</v>
      </c>
      <c r="B390" s="46" t="s">
        <v>490</v>
      </c>
      <c r="C390" s="49">
        <v>32.317396568900001</v>
      </c>
      <c r="D390" s="49">
        <v>-110.74542572039999</v>
      </c>
      <c r="E390" s="77">
        <v>3575646.051</v>
      </c>
      <c r="F390" s="77">
        <v>523962.73200000002</v>
      </c>
      <c r="G390" s="1" t="s">
        <v>41</v>
      </c>
      <c r="H390" s="1" t="s">
        <v>889</v>
      </c>
      <c r="I390" s="67">
        <v>3575449</v>
      </c>
      <c r="J390" s="67">
        <v>524024</v>
      </c>
      <c r="K390" s="12">
        <v>38351</v>
      </c>
      <c r="L390" s="30" t="s">
        <v>661</v>
      </c>
      <c r="M390" t="s">
        <v>490</v>
      </c>
      <c r="N390">
        <v>255</v>
      </c>
      <c r="O390">
        <v>2</v>
      </c>
      <c r="P390" t="s">
        <v>284</v>
      </c>
      <c r="Q390" s="1"/>
      <c r="R390" t="s">
        <v>168</v>
      </c>
      <c r="S390" s="1"/>
      <c r="T390">
        <v>2149</v>
      </c>
    </row>
    <row r="391" spans="1:20" x14ac:dyDescent="0.25">
      <c r="A391" t="s">
        <v>488</v>
      </c>
      <c r="B391" s="46" t="s">
        <v>488</v>
      </c>
      <c r="C391" s="49">
        <v>32.317622531700003</v>
      </c>
      <c r="D391" s="49">
        <v>-110.7456375716</v>
      </c>
      <c r="E391" s="77">
        <v>3575671.051</v>
      </c>
      <c r="F391" s="77">
        <v>523942.73100000003</v>
      </c>
      <c r="G391" s="1" t="s">
        <v>41</v>
      </c>
      <c r="H391" s="1" t="s">
        <v>889</v>
      </c>
      <c r="I391" s="67">
        <v>3575474</v>
      </c>
      <c r="J391" s="67">
        <v>524004</v>
      </c>
      <c r="K391" s="12">
        <v>38351</v>
      </c>
      <c r="L391" s="30" t="s">
        <v>661</v>
      </c>
      <c r="M391" t="s">
        <v>488</v>
      </c>
      <c r="O391">
        <v>0</v>
      </c>
      <c r="P391" t="s">
        <v>326</v>
      </c>
      <c r="Q391" s="1"/>
      <c r="R391" t="s">
        <v>489</v>
      </c>
      <c r="S391" s="1"/>
      <c r="T391">
        <v>3774</v>
      </c>
    </row>
    <row r="392" spans="1:20" x14ac:dyDescent="0.25">
      <c r="A392" t="s">
        <v>488</v>
      </c>
      <c r="B392" s="46" t="s">
        <v>488</v>
      </c>
      <c r="C392" s="49">
        <v>32.317622531700003</v>
      </c>
      <c r="D392" s="49">
        <v>-110.7456375716</v>
      </c>
      <c r="E392" s="77">
        <v>3575671.051</v>
      </c>
      <c r="F392" s="77">
        <v>523942.73100000003</v>
      </c>
      <c r="G392" s="1" t="s">
        <v>41</v>
      </c>
      <c r="H392" s="1" t="s">
        <v>889</v>
      </c>
      <c r="I392" s="67">
        <v>3575474</v>
      </c>
      <c r="J392" s="67">
        <v>524004</v>
      </c>
      <c r="K392" s="12">
        <v>38351</v>
      </c>
      <c r="L392" s="30" t="s">
        <v>661</v>
      </c>
      <c r="M392" t="s">
        <v>488</v>
      </c>
      <c r="N392">
        <v>55</v>
      </c>
      <c r="O392">
        <v>0</v>
      </c>
      <c r="P392" t="s">
        <v>284</v>
      </c>
      <c r="Q392" s="1"/>
      <c r="R392" t="s">
        <v>168</v>
      </c>
      <c r="S392" s="1"/>
      <c r="T392">
        <v>2149</v>
      </c>
    </row>
    <row r="393" spans="1:20" x14ac:dyDescent="0.25">
      <c r="A393" t="s">
        <v>487</v>
      </c>
      <c r="B393" s="46" t="s">
        <v>487</v>
      </c>
      <c r="C393" s="49">
        <v>32.3166924975</v>
      </c>
      <c r="D393" s="49">
        <v>-110.7452258176</v>
      </c>
      <c r="E393" s="77">
        <v>3575568.05</v>
      </c>
      <c r="F393" s="77">
        <v>523981.734</v>
      </c>
      <c r="G393" s="1" t="s">
        <v>41</v>
      </c>
      <c r="H393" s="1" t="s">
        <v>889</v>
      </c>
      <c r="I393" s="67">
        <v>3575371</v>
      </c>
      <c r="J393" s="67">
        <v>524043</v>
      </c>
      <c r="K393" s="12">
        <v>38351</v>
      </c>
      <c r="L393" s="30" t="s">
        <v>661</v>
      </c>
      <c r="M393" t="s">
        <v>487</v>
      </c>
      <c r="N393">
        <v>94</v>
      </c>
      <c r="O393">
        <v>9</v>
      </c>
      <c r="P393" t="s">
        <v>326</v>
      </c>
      <c r="Q393" s="1"/>
      <c r="R393" t="s">
        <v>168</v>
      </c>
      <c r="S393" s="1"/>
      <c r="T393">
        <v>2124</v>
      </c>
    </row>
    <row r="394" spans="1:20" x14ac:dyDescent="0.25">
      <c r="A394" t="s">
        <v>487</v>
      </c>
      <c r="B394" s="46" t="s">
        <v>487</v>
      </c>
      <c r="C394" s="49">
        <v>32.3166924975</v>
      </c>
      <c r="D394" s="49">
        <v>-110.7452258176</v>
      </c>
      <c r="E394" s="77">
        <v>3575568.05</v>
      </c>
      <c r="F394" s="77">
        <v>523981.734</v>
      </c>
      <c r="G394" s="1" t="s">
        <v>41</v>
      </c>
      <c r="H394" s="1" t="s">
        <v>889</v>
      </c>
      <c r="I394" s="67">
        <v>3575371</v>
      </c>
      <c r="J394" s="67">
        <v>524043</v>
      </c>
      <c r="K394" s="12">
        <v>38351</v>
      </c>
      <c r="L394" s="30" t="s">
        <v>661</v>
      </c>
      <c r="M394" t="s">
        <v>487</v>
      </c>
      <c r="N394">
        <v>67</v>
      </c>
      <c r="O394">
        <v>11</v>
      </c>
      <c r="P394" t="s">
        <v>286</v>
      </c>
      <c r="Q394" s="1"/>
      <c r="R394" t="s">
        <v>225</v>
      </c>
      <c r="S394" s="1"/>
      <c r="T394">
        <v>4042</v>
      </c>
    </row>
    <row r="395" spans="1:20" x14ac:dyDescent="0.25">
      <c r="A395" t="s">
        <v>486</v>
      </c>
      <c r="B395" s="46" t="s">
        <v>486</v>
      </c>
      <c r="C395" s="49">
        <v>32.317898028999998</v>
      </c>
      <c r="D395" s="49">
        <v>-110.7435864073</v>
      </c>
      <c r="E395" s="77">
        <v>3575702.05</v>
      </c>
      <c r="F395" s="77">
        <v>524135.73200000002</v>
      </c>
      <c r="G395" s="1" t="s">
        <v>41</v>
      </c>
      <c r="H395" s="1" t="s">
        <v>889</v>
      </c>
      <c r="I395" s="67">
        <v>3575505</v>
      </c>
      <c r="J395" s="67">
        <v>524197</v>
      </c>
      <c r="K395" s="12">
        <v>38351</v>
      </c>
      <c r="L395" s="30" t="s">
        <v>661</v>
      </c>
      <c r="M395" t="s">
        <v>486</v>
      </c>
      <c r="N395">
        <v>306</v>
      </c>
      <c r="O395">
        <v>4</v>
      </c>
      <c r="P395" t="s">
        <v>326</v>
      </c>
      <c r="Q395" s="1"/>
      <c r="R395" t="s">
        <v>168</v>
      </c>
      <c r="S395" s="1"/>
      <c r="T395">
        <v>2124</v>
      </c>
    </row>
    <row r="396" spans="1:20" x14ac:dyDescent="0.25">
      <c r="A396" t="s">
        <v>486</v>
      </c>
      <c r="B396" s="46" t="s">
        <v>486</v>
      </c>
      <c r="C396" s="49">
        <v>32.317898028999998</v>
      </c>
      <c r="D396" s="49">
        <v>-110.7435864073</v>
      </c>
      <c r="E396" s="77">
        <v>3575702.05</v>
      </c>
      <c r="F396" s="77">
        <v>524135.73200000002</v>
      </c>
      <c r="G396" s="1" t="s">
        <v>41</v>
      </c>
      <c r="H396" s="1" t="s">
        <v>889</v>
      </c>
      <c r="I396" s="67">
        <v>3575505</v>
      </c>
      <c r="J396" s="67">
        <v>524197</v>
      </c>
      <c r="K396" s="12">
        <v>38351</v>
      </c>
      <c r="L396" s="30" t="s">
        <v>661</v>
      </c>
      <c r="M396" t="s">
        <v>486</v>
      </c>
      <c r="N396">
        <v>66</v>
      </c>
      <c r="O396">
        <v>3</v>
      </c>
      <c r="P396" t="s">
        <v>286</v>
      </c>
      <c r="Q396" s="1"/>
      <c r="R396" t="s">
        <v>168</v>
      </c>
      <c r="S396" s="1"/>
    </row>
    <row r="397" spans="1:20" x14ac:dyDescent="0.25">
      <c r="A397" t="s">
        <v>485</v>
      </c>
      <c r="B397" s="46" t="s">
        <v>485</v>
      </c>
      <c r="C397" s="49">
        <v>32.316749215400002</v>
      </c>
      <c r="D397" s="49">
        <v>-110.7420704173</v>
      </c>
      <c r="E397" s="77">
        <v>3575575.048</v>
      </c>
      <c r="F397" s="77">
        <v>524278.73599999998</v>
      </c>
      <c r="G397" s="1" t="s">
        <v>41</v>
      </c>
      <c r="H397" s="1" t="s">
        <v>889</v>
      </c>
      <c r="I397" s="67">
        <v>3575378</v>
      </c>
      <c r="J397" s="67">
        <v>524340</v>
      </c>
      <c r="K397" s="12">
        <v>38351</v>
      </c>
      <c r="L397" s="30" t="s">
        <v>661</v>
      </c>
      <c r="M397" t="s">
        <v>485</v>
      </c>
      <c r="N397">
        <v>237</v>
      </c>
      <c r="O397">
        <v>3</v>
      </c>
      <c r="P397" t="s">
        <v>284</v>
      </c>
      <c r="Q397" s="1"/>
      <c r="R397" t="s">
        <v>168</v>
      </c>
      <c r="S397" s="1"/>
      <c r="T397">
        <v>2161</v>
      </c>
    </row>
    <row r="398" spans="1:20" x14ac:dyDescent="0.25">
      <c r="A398" t="s">
        <v>484</v>
      </c>
      <c r="B398" s="46" t="s">
        <v>484</v>
      </c>
      <c r="C398" s="49">
        <v>32.3158046283</v>
      </c>
      <c r="D398" s="49">
        <v>-110.7433691451</v>
      </c>
      <c r="E398" s="77">
        <v>3575470.048</v>
      </c>
      <c r="F398" s="77">
        <v>524156.73800000001</v>
      </c>
      <c r="G398" s="1" t="s">
        <v>41</v>
      </c>
      <c r="H398" s="1" t="s">
        <v>889</v>
      </c>
      <c r="I398" s="67">
        <v>3575273</v>
      </c>
      <c r="J398" s="67">
        <v>524218</v>
      </c>
      <c r="K398" s="12">
        <v>38351</v>
      </c>
      <c r="L398" s="30" t="s">
        <v>661</v>
      </c>
      <c r="M398" t="s">
        <v>484</v>
      </c>
      <c r="N398">
        <v>70</v>
      </c>
      <c r="O398">
        <v>8</v>
      </c>
      <c r="P398" t="s">
        <v>326</v>
      </c>
      <c r="Q398" s="1"/>
      <c r="R398" t="s">
        <v>168</v>
      </c>
      <c r="S398" s="1"/>
      <c r="T398">
        <v>2124</v>
      </c>
    </row>
    <row r="399" spans="1:20" x14ac:dyDescent="0.25">
      <c r="A399" t="s">
        <v>484</v>
      </c>
      <c r="B399" s="46" t="s">
        <v>484</v>
      </c>
      <c r="C399" s="49">
        <v>32.3158046283</v>
      </c>
      <c r="D399" s="49">
        <v>-110.7433691451</v>
      </c>
      <c r="E399" s="77">
        <v>3575470.048</v>
      </c>
      <c r="F399" s="77">
        <v>524156.73800000001</v>
      </c>
      <c r="G399" s="1" t="s">
        <v>41</v>
      </c>
      <c r="H399" s="1" t="s">
        <v>889</v>
      </c>
      <c r="I399" s="67">
        <v>3575273</v>
      </c>
      <c r="J399" s="67">
        <v>524218</v>
      </c>
      <c r="K399" s="12">
        <v>38351</v>
      </c>
      <c r="L399" s="30" t="s">
        <v>661</v>
      </c>
      <c r="M399" t="s">
        <v>484</v>
      </c>
      <c r="N399">
        <v>238</v>
      </c>
      <c r="O399">
        <v>1</v>
      </c>
      <c r="P399" t="s">
        <v>284</v>
      </c>
      <c r="Q399" s="1"/>
      <c r="R399" t="s">
        <v>168</v>
      </c>
      <c r="S399" s="1"/>
      <c r="T399">
        <v>2149</v>
      </c>
    </row>
    <row r="400" spans="1:20" x14ac:dyDescent="0.25">
      <c r="A400" t="s">
        <v>483</v>
      </c>
      <c r="B400" s="46" t="s">
        <v>483</v>
      </c>
      <c r="C400" s="49">
        <v>32.314540061300001</v>
      </c>
      <c r="D400" s="49">
        <v>-110.71739825260001</v>
      </c>
      <c r="E400" s="77">
        <v>3575336.023</v>
      </c>
      <c r="F400" s="77">
        <v>526601.76399999997</v>
      </c>
      <c r="G400" s="1" t="s">
        <v>41</v>
      </c>
      <c r="H400" s="1" t="s">
        <v>889</v>
      </c>
      <c r="I400" s="67">
        <v>3575139</v>
      </c>
      <c r="J400" s="67">
        <v>526663</v>
      </c>
      <c r="K400" s="12">
        <v>38352</v>
      </c>
      <c r="L400" s="30" t="s">
        <v>661</v>
      </c>
      <c r="M400" t="s">
        <v>483</v>
      </c>
      <c r="N400">
        <v>86</v>
      </c>
      <c r="O400">
        <v>23</v>
      </c>
      <c r="P400" t="s">
        <v>326</v>
      </c>
      <c r="Q400" s="1"/>
      <c r="R400" t="s">
        <v>168</v>
      </c>
      <c r="S400" s="1"/>
      <c r="T400">
        <v>2124</v>
      </c>
    </row>
    <row r="401" spans="1:20" x14ac:dyDescent="0.25">
      <c r="A401" s="27" t="s">
        <v>483</v>
      </c>
      <c r="B401" s="54" t="s">
        <v>483</v>
      </c>
      <c r="C401" s="55">
        <v>32.314540061300001</v>
      </c>
      <c r="D401" s="55">
        <v>-110.71739825260001</v>
      </c>
      <c r="E401" s="79">
        <v>3575336.023</v>
      </c>
      <c r="F401" s="79">
        <v>526601.76399999997</v>
      </c>
      <c r="G401" s="33" t="s">
        <v>41</v>
      </c>
      <c r="H401" s="33" t="s">
        <v>889</v>
      </c>
      <c r="I401" s="68">
        <v>3575139</v>
      </c>
      <c r="J401" s="68">
        <v>526663</v>
      </c>
      <c r="K401" s="60">
        <v>38352</v>
      </c>
      <c r="L401" s="63" t="s">
        <v>661</v>
      </c>
      <c r="M401" s="27" t="s">
        <v>483</v>
      </c>
      <c r="N401" s="27">
        <v>246</v>
      </c>
      <c r="O401" s="27">
        <v>12</v>
      </c>
      <c r="P401" s="27" t="s">
        <v>284</v>
      </c>
      <c r="Q401" s="33"/>
      <c r="R401" s="27" t="s">
        <v>168</v>
      </c>
      <c r="S401" s="33"/>
      <c r="T401" s="27">
        <v>2149</v>
      </c>
    </row>
    <row r="402" spans="1:20" x14ac:dyDescent="0.25">
      <c r="A402" t="s">
        <v>482</v>
      </c>
      <c r="B402" s="46" t="s">
        <v>482</v>
      </c>
      <c r="C402" s="49">
        <v>32.334321922999997</v>
      </c>
      <c r="D402" s="49">
        <v>-110.7461014638</v>
      </c>
      <c r="E402" s="77">
        <v>3577522.0520000001</v>
      </c>
      <c r="F402" s="77">
        <v>523894.679</v>
      </c>
      <c r="G402" s="1" t="s">
        <v>41</v>
      </c>
      <c r="H402" s="1" t="s">
        <v>889</v>
      </c>
      <c r="I402" s="67">
        <v>3577325</v>
      </c>
      <c r="J402" s="67">
        <v>523956</v>
      </c>
      <c r="K402" s="12">
        <v>38372</v>
      </c>
      <c r="L402" s="30" t="s">
        <v>895</v>
      </c>
      <c r="M402" t="s">
        <v>482</v>
      </c>
      <c r="N402">
        <v>56</v>
      </c>
      <c r="O402">
        <v>5</v>
      </c>
      <c r="P402" t="s">
        <v>284</v>
      </c>
      <c r="Q402" s="1"/>
      <c r="R402" t="s">
        <v>168</v>
      </c>
      <c r="S402" s="1"/>
      <c r="T402">
        <v>2161</v>
      </c>
    </row>
    <row r="403" spans="1:20" x14ac:dyDescent="0.25">
      <c r="A403" t="s">
        <v>481</v>
      </c>
      <c r="B403" s="46" t="s">
        <v>481</v>
      </c>
      <c r="C403" s="49">
        <v>32.334160654199998</v>
      </c>
      <c r="D403" s="49">
        <v>-110.74665444830001</v>
      </c>
      <c r="E403" s="77">
        <v>3577504.0529999998</v>
      </c>
      <c r="F403" s="77">
        <v>523842.68</v>
      </c>
      <c r="G403" s="1" t="s">
        <v>41</v>
      </c>
      <c r="H403" s="1" t="s">
        <v>889</v>
      </c>
      <c r="I403" s="67">
        <v>3577307</v>
      </c>
      <c r="J403" s="67">
        <v>523904</v>
      </c>
      <c r="K403" s="12">
        <v>38372</v>
      </c>
      <c r="L403" s="30" t="s">
        <v>895</v>
      </c>
      <c r="M403" t="s">
        <v>481</v>
      </c>
      <c r="N403">
        <v>355</v>
      </c>
      <c r="O403">
        <v>3</v>
      </c>
      <c r="P403" t="s">
        <v>326</v>
      </c>
      <c r="Q403" s="1"/>
      <c r="R403" t="s">
        <v>168</v>
      </c>
      <c r="S403" s="1"/>
      <c r="T403">
        <v>2124</v>
      </c>
    </row>
    <row r="404" spans="1:20" x14ac:dyDescent="0.25">
      <c r="A404" t="s">
        <v>480</v>
      </c>
      <c r="B404" s="46" t="s">
        <v>480</v>
      </c>
      <c r="C404" s="49">
        <v>32.334020152400001</v>
      </c>
      <c r="D404" s="49">
        <v>-110.7485674694</v>
      </c>
      <c r="E404" s="77">
        <v>3577488.054</v>
      </c>
      <c r="F404" s="77">
        <v>523662.679</v>
      </c>
      <c r="G404" s="1" t="s">
        <v>41</v>
      </c>
      <c r="H404" s="1" t="s">
        <v>889</v>
      </c>
      <c r="I404" s="67">
        <v>3577291</v>
      </c>
      <c r="J404" s="67">
        <v>523724</v>
      </c>
      <c r="K404" s="12">
        <v>38372</v>
      </c>
      <c r="L404" s="30" t="s">
        <v>895</v>
      </c>
      <c r="M404" t="s">
        <v>480</v>
      </c>
      <c r="N404">
        <v>60</v>
      </c>
      <c r="O404">
        <v>6</v>
      </c>
      <c r="P404" t="s">
        <v>284</v>
      </c>
      <c r="Q404" s="1"/>
      <c r="R404" t="s">
        <v>168</v>
      </c>
      <c r="S404" s="1"/>
      <c r="T404">
        <v>2161</v>
      </c>
    </row>
    <row r="405" spans="1:20" x14ac:dyDescent="0.25">
      <c r="A405" t="s">
        <v>479</v>
      </c>
      <c r="B405" s="46" t="s">
        <v>479</v>
      </c>
      <c r="C405" s="49">
        <v>32.334047831900001</v>
      </c>
      <c r="D405" s="49">
        <v>-110.74887554049999</v>
      </c>
      <c r="E405" s="77">
        <v>3577491.054</v>
      </c>
      <c r="F405" s="77">
        <v>523633.67800000001</v>
      </c>
      <c r="G405" s="1" t="s">
        <v>41</v>
      </c>
      <c r="H405" s="1" t="s">
        <v>889</v>
      </c>
      <c r="I405" s="67">
        <v>3577294</v>
      </c>
      <c r="J405" s="67">
        <v>523695</v>
      </c>
      <c r="K405" s="12">
        <v>38372</v>
      </c>
      <c r="L405" s="30" t="s">
        <v>895</v>
      </c>
      <c r="M405" t="s">
        <v>479</v>
      </c>
      <c r="N405">
        <v>275</v>
      </c>
      <c r="O405">
        <v>10</v>
      </c>
      <c r="P405" t="s">
        <v>326</v>
      </c>
      <c r="Q405" s="1"/>
      <c r="R405" t="s">
        <v>168</v>
      </c>
      <c r="S405" s="1"/>
      <c r="T405">
        <v>2124</v>
      </c>
    </row>
    <row r="406" spans="1:20" x14ac:dyDescent="0.25">
      <c r="A406" t="s">
        <v>478</v>
      </c>
      <c r="B406" s="46" t="s">
        <v>478</v>
      </c>
      <c r="C406" s="49">
        <v>32.333473495200003</v>
      </c>
      <c r="D406" s="49">
        <v>-110.7503965792</v>
      </c>
      <c r="E406" s="77">
        <v>3577427.0550000002</v>
      </c>
      <c r="F406" s="77">
        <v>523490.679</v>
      </c>
      <c r="G406" s="1" t="s">
        <v>41</v>
      </c>
      <c r="H406" s="1" t="s">
        <v>889</v>
      </c>
      <c r="I406" s="67">
        <v>3577230</v>
      </c>
      <c r="J406" s="67">
        <v>523552</v>
      </c>
      <c r="K406" s="12">
        <v>38372</v>
      </c>
      <c r="L406" s="30" t="s">
        <v>895</v>
      </c>
      <c r="M406" t="s">
        <v>478</v>
      </c>
      <c r="N406">
        <v>273</v>
      </c>
      <c r="O406">
        <v>4</v>
      </c>
      <c r="P406" t="s">
        <v>326</v>
      </c>
      <c r="Q406" s="1"/>
      <c r="R406" t="s">
        <v>168</v>
      </c>
      <c r="S406" s="1"/>
      <c r="T406">
        <v>2124</v>
      </c>
    </row>
    <row r="407" spans="1:20" x14ac:dyDescent="0.25">
      <c r="A407" t="s">
        <v>477</v>
      </c>
      <c r="B407" s="46" t="s">
        <v>477</v>
      </c>
      <c r="C407" s="49">
        <v>32.3331871918</v>
      </c>
      <c r="D407" s="49">
        <v>-110.7515980532</v>
      </c>
      <c r="E407" s="77">
        <v>3577395.0559999999</v>
      </c>
      <c r="F407" s="77">
        <v>523377.679</v>
      </c>
      <c r="G407" s="1" t="s">
        <v>41</v>
      </c>
      <c r="H407" s="1" t="s">
        <v>889</v>
      </c>
      <c r="I407" s="67">
        <v>3577198</v>
      </c>
      <c r="J407" s="67">
        <v>523439</v>
      </c>
      <c r="K407" s="12">
        <v>38372</v>
      </c>
      <c r="L407" s="30" t="s">
        <v>895</v>
      </c>
      <c r="M407" t="s">
        <v>477</v>
      </c>
      <c r="N407">
        <v>271</v>
      </c>
      <c r="O407">
        <v>11</v>
      </c>
      <c r="P407" t="s">
        <v>326</v>
      </c>
      <c r="Q407" s="1"/>
      <c r="R407" t="s">
        <v>168</v>
      </c>
      <c r="S407" s="1"/>
      <c r="T407">
        <v>2124</v>
      </c>
    </row>
    <row r="408" spans="1:20" x14ac:dyDescent="0.25">
      <c r="A408" t="s">
        <v>477</v>
      </c>
      <c r="B408" s="46" t="s">
        <v>477</v>
      </c>
      <c r="C408" s="49">
        <v>32.3331871918</v>
      </c>
      <c r="D408" s="49">
        <v>-110.7515980532</v>
      </c>
      <c r="E408" s="77">
        <v>3577395.0559999999</v>
      </c>
      <c r="F408" s="77">
        <v>523377.679</v>
      </c>
      <c r="G408" s="1" t="s">
        <v>41</v>
      </c>
      <c r="H408" s="1" t="s">
        <v>889</v>
      </c>
      <c r="I408" s="67">
        <v>3577198</v>
      </c>
      <c r="J408" s="67">
        <v>523439</v>
      </c>
      <c r="K408" s="12">
        <v>38372</v>
      </c>
      <c r="L408" s="30" t="s">
        <v>895</v>
      </c>
      <c r="M408" t="s">
        <v>477</v>
      </c>
      <c r="N408">
        <v>55</v>
      </c>
      <c r="O408">
        <v>7</v>
      </c>
      <c r="P408" t="s">
        <v>284</v>
      </c>
      <c r="Q408" s="1"/>
      <c r="R408" t="s">
        <v>168</v>
      </c>
      <c r="S408" s="1"/>
      <c r="T408">
        <v>2149</v>
      </c>
    </row>
    <row r="409" spans="1:20" x14ac:dyDescent="0.25">
      <c r="A409" t="s">
        <v>476</v>
      </c>
      <c r="B409" s="46" t="s">
        <v>476</v>
      </c>
      <c r="C409" s="49">
        <v>32.3322960956</v>
      </c>
      <c r="D409" s="49">
        <v>-110.7526205083</v>
      </c>
      <c r="E409" s="77">
        <v>3577296.057</v>
      </c>
      <c r="F409" s="77">
        <v>523281.68199999997</v>
      </c>
      <c r="G409" s="1" t="s">
        <v>41</v>
      </c>
      <c r="H409" s="1" t="s">
        <v>889</v>
      </c>
      <c r="I409" s="67">
        <v>3577099</v>
      </c>
      <c r="J409" s="67">
        <v>523343</v>
      </c>
      <c r="K409" s="12">
        <v>38372</v>
      </c>
      <c r="L409" s="30" t="s">
        <v>895</v>
      </c>
      <c r="M409" t="s">
        <v>476</v>
      </c>
      <c r="N409">
        <v>61</v>
      </c>
      <c r="O409">
        <v>0</v>
      </c>
      <c r="P409" t="s">
        <v>284</v>
      </c>
      <c r="Q409" s="1"/>
      <c r="R409" t="s">
        <v>168</v>
      </c>
      <c r="S409" s="1"/>
      <c r="T409">
        <v>2161</v>
      </c>
    </row>
    <row r="410" spans="1:20" x14ac:dyDescent="0.25">
      <c r="A410" t="s">
        <v>475</v>
      </c>
      <c r="B410" s="46" t="s">
        <v>475</v>
      </c>
      <c r="C410" s="49">
        <v>32.331737840899997</v>
      </c>
      <c r="D410" s="49">
        <v>-110.7531639068</v>
      </c>
      <c r="E410" s="77">
        <v>3577234.057</v>
      </c>
      <c r="F410" s="77">
        <v>523230.68300000002</v>
      </c>
      <c r="G410" s="1" t="s">
        <v>41</v>
      </c>
      <c r="H410" s="1" t="s">
        <v>889</v>
      </c>
      <c r="I410" s="67">
        <v>3577037</v>
      </c>
      <c r="J410" s="67">
        <v>523292</v>
      </c>
      <c r="K410" s="12">
        <v>38372</v>
      </c>
      <c r="L410" s="30" t="s">
        <v>895</v>
      </c>
      <c r="M410" t="s">
        <v>475</v>
      </c>
      <c r="N410">
        <v>240</v>
      </c>
      <c r="O410">
        <v>2</v>
      </c>
      <c r="P410" t="s">
        <v>284</v>
      </c>
      <c r="Q410" s="1"/>
      <c r="R410" t="s">
        <v>168</v>
      </c>
      <c r="S410" s="1"/>
      <c r="T410">
        <v>2161</v>
      </c>
    </row>
    <row r="411" spans="1:20" x14ac:dyDescent="0.25">
      <c r="A411" t="s">
        <v>474</v>
      </c>
      <c r="B411" s="46" t="s">
        <v>474</v>
      </c>
      <c r="C411" s="49">
        <v>32.330629097699997</v>
      </c>
      <c r="D411" s="49">
        <v>-110.7536131423</v>
      </c>
      <c r="E411" s="77">
        <v>3577111.057</v>
      </c>
      <c r="F411" s="77">
        <v>523188.68599999999</v>
      </c>
      <c r="G411" s="1" t="s">
        <v>41</v>
      </c>
      <c r="H411" s="1" t="s">
        <v>889</v>
      </c>
      <c r="I411" s="67">
        <v>3576914</v>
      </c>
      <c r="J411" s="67">
        <v>523250</v>
      </c>
      <c r="K411" s="12">
        <v>38372</v>
      </c>
      <c r="L411" s="30" t="s">
        <v>895</v>
      </c>
      <c r="M411" t="s">
        <v>474</v>
      </c>
      <c r="N411">
        <v>61</v>
      </c>
      <c r="O411">
        <v>9</v>
      </c>
      <c r="P411" t="s">
        <v>284</v>
      </c>
      <c r="Q411" s="1"/>
      <c r="R411" t="s">
        <v>168</v>
      </c>
      <c r="S411" s="1"/>
      <c r="T411">
        <v>2161</v>
      </c>
    </row>
    <row r="412" spans="1:20" x14ac:dyDescent="0.25">
      <c r="A412" t="s">
        <v>473</v>
      </c>
      <c r="B412" s="46" t="s">
        <v>473</v>
      </c>
      <c r="C412" s="49">
        <v>32.329809511800001</v>
      </c>
      <c r="D412" s="49">
        <v>-110.7543059755</v>
      </c>
      <c r="E412" s="77">
        <v>3577020.057</v>
      </c>
      <c r="F412" s="77">
        <v>523123.68900000001</v>
      </c>
      <c r="G412" s="1" t="s">
        <v>41</v>
      </c>
      <c r="H412" s="1" t="s">
        <v>889</v>
      </c>
      <c r="I412" s="67">
        <v>3576823</v>
      </c>
      <c r="J412" s="67">
        <v>523185</v>
      </c>
      <c r="K412" s="12">
        <v>38372</v>
      </c>
      <c r="L412" s="30" t="s">
        <v>895</v>
      </c>
      <c r="M412" t="s">
        <v>473</v>
      </c>
      <c r="N412">
        <v>64</v>
      </c>
      <c r="O412">
        <v>2</v>
      </c>
      <c r="P412" t="s">
        <v>284</v>
      </c>
      <c r="Q412" s="1"/>
      <c r="R412" t="s">
        <v>168</v>
      </c>
      <c r="S412" s="1"/>
      <c r="T412">
        <v>2161</v>
      </c>
    </row>
    <row r="413" spans="1:20" x14ac:dyDescent="0.25">
      <c r="A413" t="s">
        <v>472</v>
      </c>
      <c r="B413" s="46" t="s">
        <v>472</v>
      </c>
      <c r="C413" s="49">
        <v>32.329342765600003</v>
      </c>
      <c r="D413" s="49">
        <v>-110.7555184922</v>
      </c>
      <c r="E413" s="77">
        <v>3576968.0580000002</v>
      </c>
      <c r="F413" s="77">
        <v>523009.68900000001</v>
      </c>
      <c r="G413" s="1" t="s">
        <v>41</v>
      </c>
      <c r="H413" s="1" t="s">
        <v>889</v>
      </c>
      <c r="I413" s="67">
        <v>3576771</v>
      </c>
      <c r="J413" s="67">
        <v>523071</v>
      </c>
      <c r="K413" s="12">
        <v>38372</v>
      </c>
      <c r="L413" s="30" t="s">
        <v>895</v>
      </c>
      <c r="M413" t="s">
        <v>472</v>
      </c>
      <c r="N413">
        <v>250</v>
      </c>
      <c r="O413">
        <v>4</v>
      </c>
      <c r="P413" t="s">
        <v>326</v>
      </c>
      <c r="Q413" s="1"/>
      <c r="R413" t="s">
        <v>168</v>
      </c>
      <c r="S413" s="1"/>
      <c r="T413">
        <v>2124</v>
      </c>
    </row>
    <row r="414" spans="1:20" x14ac:dyDescent="0.25">
      <c r="A414" t="s">
        <v>472</v>
      </c>
      <c r="B414" s="46" t="s">
        <v>472</v>
      </c>
      <c r="C414" s="49">
        <v>32.329342765600003</v>
      </c>
      <c r="D414" s="49">
        <v>-110.7555184922</v>
      </c>
      <c r="E414" s="77">
        <v>3576968.0580000002</v>
      </c>
      <c r="F414" s="77">
        <v>523009.68900000001</v>
      </c>
      <c r="G414" s="1" t="s">
        <v>41</v>
      </c>
      <c r="H414" s="1" t="s">
        <v>889</v>
      </c>
      <c r="I414" s="67">
        <v>3576771</v>
      </c>
      <c r="J414" s="67">
        <v>523071</v>
      </c>
      <c r="K414" s="12">
        <v>38372</v>
      </c>
      <c r="L414" s="30" t="s">
        <v>895</v>
      </c>
      <c r="M414" t="s">
        <v>472</v>
      </c>
      <c r="N414">
        <v>61</v>
      </c>
      <c r="O414">
        <v>0</v>
      </c>
      <c r="P414" t="s">
        <v>284</v>
      </c>
      <c r="Q414" s="1"/>
      <c r="R414" t="s">
        <v>168</v>
      </c>
      <c r="S414" s="1"/>
      <c r="T414">
        <v>2149</v>
      </c>
    </row>
    <row r="415" spans="1:20" x14ac:dyDescent="0.25">
      <c r="A415" t="s">
        <v>471</v>
      </c>
      <c r="B415" s="46" t="s">
        <v>471</v>
      </c>
      <c r="C415" s="49">
        <v>32.328336740200001</v>
      </c>
      <c r="D415" s="49">
        <v>-110.7577736771</v>
      </c>
      <c r="E415" s="77">
        <v>3576856.0589999999</v>
      </c>
      <c r="F415" s="77">
        <v>522797.69099999999</v>
      </c>
      <c r="G415" s="1" t="s">
        <v>41</v>
      </c>
      <c r="H415" s="1" t="s">
        <v>889</v>
      </c>
      <c r="I415" s="67">
        <v>3576659</v>
      </c>
      <c r="J415" s="67">
        <v>522859</v>
      </c>
      <c r="K415" s="12">
        <v>38372</v>
      </c>
      <c r="L415" s="30" t="s">
        <v>895</v>
      </c>
      <c r="M415" t="s">
        <v>471</v>
      </c>
      <c r="N415">
        <v>67</v>
      </c>
      <c r="O415">
        <v>1</v>
      </c>
      <c r="P415" t="s">
        <v>284</v>
      </c>
      <c r="Q415" s="1"/>
      <c r="R415" t="s">
        <v>168</v>
      </c>
      <c r="S415" s="1"/>
      <c r="T415">
        <v>2161</v>
      </c>
    </row>
    <row r="416" spans="1:20" x14ac:dyDescent="0.25">
      <c r="A416" t="s">
        <v>470</v>
      </c>
      <c r="B416" s="46" t="s">
        <v>470</v>
      </c>
      <c r="C416" s="49">
        <v>32.327526845400001</v>
      </c>
      <c r="D416" s="49">
        <v>-110.7588276787</v>
      </c>
      <c r="E416" s="77">
        <v>3576766.0589999999</v>
      </c>
      <c r="F416" s="77">
        <v>522698.69300000003</v>
      </c>
      <c r="G416" s="1" t="s">
        <v>41</v>
      </c>
      <c r="H416" s="1" t="s">
        <v>889</v>
      </c>
      <c r="I416" s="67">
        <v>3576569</v>
      </c>
      <c r="J416" s="67">
        <v>522760</v>
      </c>
      <c r="K416" s="12">
        <v>38372</v>
      </c>
      <c r="L416" s="30" t="s">
        <v>895</v>
      </c>
      <c r="M416" t="s">
        <v>470</v>
      </c>
      <c r="N416">
        <v>108</v>
      </c>
      <c r="O416">
        <v>3</v>
      </c>
      <c r="P416" t="s">
        <v>326</v>
      </c>
      <c r="Q416" s="1"/>
      <c r="R416" t="s">
        <v>168</v>
      </c>
      <c r="S416" s="1"/>
      <c r="T416">
        <v>2124</v>
      </c>
    </row>
    <row r="417" spans="1:20" x14ac:dyDescent="0.25">
      <c r="A417" t="s">
        <v>470</v>
      </c>
      <c r="B417" s="46" t="s">
        <v>470</v>
      </c>
      <c r="C417" s="49">
        <v>32.327526845400001</v>
      </c>
      <c r="D417" s="49">
        <v>-110.7588276787</v>
      </c>
      <c r="E417" s="77">
        <v>3576766.0589999999</v>
      </c>
      <c r="F417" s="77">
        <v>522698.69300000003</v>
      </c>
      <c r="G417" s="1" t="s">
        <v>41</v>
      </c>
      <c r="H417" s="1" t="s">
        <v>889</v>
      </c>
      <c r="I417" s="67">
        <v>3576569</v>
      </c>
      <c r="J417" s="67">
        <v>522760</v>
      </c>
      <c r="K417" s="12">
        <v>38372</v>
      </c>
      <c r="L417" s="30" t="s">
        <v>895</v>
      </c>
      <c r="M417" t="s">
        <v>470</v>
      </c>
      <c r="N417">
        <v>243</v>
      </c>
      <c r="O417">
        <v>2</v>
      </c>
      <c r="P417" t="s">
        <v>284</v>
      </c>
      <c r="Q417" s="1"/>
      <c r="R417" t="s">
        <v>168</v>
      </c>
      <c r="S417" s="1"/>
      <c r="T417">
        <v>2149</v>
      </c>
    </row>
    <row r="418" spans="1:20" x14ac:dyDescent="0.25">
      <c r="A418" t="s">
        <v>469</v>
      </c>
      <c r="B418" s="46" t="s">
        <v>469</v>
      </c>
      <c r="C418" s="49">
        <v>32.325732156800001</v>
      </c>
      <c r="D418" s="49">
        <v>-110.7591192446</v>
      </c>
      <c r="E418" s="77">
        <v>3576567.0589999999</v>
      </c>
      <c r="F418" s="77">
        <v>522671.69900000002</v>
      </c>
      <c r="G418" s="1" t="s">
        <v>41</v>
      </c>
      <c r="H418" s="1" t="s">
        <v>889</v>
      </c>
      <c r="I418" s="67">
        <v>3576370</v>
      </c>
      <c r="J418" s="67">
        <v>522733</v>
      </c>
      <c r="K418" s="12">
        <v>38372</v>
      </c>
      <c r="L418" s="30" t="s">
        <v>895</v>
      </c>
      <c r="M418" t="s">
        <v>469</v>
      </c>
      <c r="N418">
        <v>95</v>
      </c>
      <c r="O418">
        <v>11</v>
      </c>
      <c r="P418" t="s">
        <v>326</v>
      </c>
      <c r="Q418" s="1"/>
      <c r="R418" t="s">
        <v>168</v>
      </c>
      <c r="S418" s="1"/>
      <c r="T418">
        <v>2124</v>
      </c>
    </row>
    <row r="419" spans="1:20" x14ac:dyDescent="0.25">
      <c r="A419" t="s">
        <v>469</v>
      </c>
      <c r="B419" s="46" t="s">
        <v>469</v>
      </c>
      <c r="C419" s="49">
        <v>32.325732156800001</v>
      </c>
      <c r="D419" s="49">
        <v>-110.7591192446</v>
      </c>
      <c r="E419" s="77">
        <v>3576567.0589999999</v>
      </c>
      <c r="F419" s="77">
        <v>522671.69900000002</v>
      </c>
      <c r="G419" s="1" t="s">
        <v>41</v>
      </c>
      <c r="H419" s="1" t="s">
        <v>889</v>
      </c>
      <c r="I419" s="67">
        <v>3576370</v>
      </c>
      <c r="J419" s="67">
        <v>522733</v>
      </c>
      <c r="K419" s="12">
        <v>38372</v>
      </c>
      <c r="L419" s="30" t="s">
        <v>895</v>
      </c>
      <c r="M419" t="s">
        <v>469</v>
      </c>
      <c r="N419">
        <v>243</v>
      </c>
      <c r="O419">
        <v>5</v>
      </c>
      <c r="P419" t="s">
        <v>284</v>
      </c>
      <c r="Q419" s="1"/>
      <c r="R419" t="s">
        <v>168</v>
      </c>
      <c r="S419" s="1"/>
      <c r="T419">
        <v>2149</v>
      </c>
    </row>
    <row r="420" spans="1:20" x14ac:dyDescent="0.25">
      <c r="A420" t="s">
        <v>468</v>
      </c>
      <c r="B420" s="46" t="s">
        <v>468</v>
      </c>
      <c r="C420" s="49">
        <v>32.325651819100003</v>
      </c>
      <c r="D420" s="49">
        <v>-110.75956569420001</v>
      </c>
      <c r="E420" s="77">
        <v>3576558.0589999999</v>
      </c>
      <c r="F420" s="77">
        <v>522629.69900000002</v>
      </c>
      <c r="G420" s="1" t="s">
        <v>41</v>
      </c>
      <c r="H420" s="1" t="s">
        <v>889</v>
      </c>
      <c r="I420" s="67">
        <v>3576361</v>
      </c>
      <c r="J420" s="67">
        <v>522691</v>
      </c>
      <c r="K420" s="12">
        <v>38372</v>
      </c>
      <c r="L420" s="30" t="s">
        <v>895</v>
      </c>
      <c r="M420" t="s">
        <v>468</v>
      </c>
      <c r="N420">
        <v>143</v>
      </c>
      <c r="O420">
        <v>8</v>
      </c>
      <c r="P420" t="s">
        <v>326</v>
      </c>
      <c r="Q420" s="1"/>
      <c r="R420" t="s">
        <v>168</v>
      </c>
      <c r="S420" s="1"/>
      <c r="T420">
        <v>2124</v>
      </c>
    </row>
    <row r="421" spans="1:20" x14ac:dyDescent="0.25">
      <c r="A421" t="s">
        <v>468</v>
      </c>
      <c r="B421" s="46" t="s">
        <v>468</v>
      </c>
      <c r="C421" s="49">
        <v>32.325651819100003</v>
      </c>
      <c r="D421" s="49">
        <v>-110.75956569420001</v>
      </c>
      <c r="E421" s="77">
        <v>3576558.0589999999</v>
      </c>
      <c r="F421" s="77">
        <v>522629.69900000002</v>
      </c>
      <c r="G421" s="1" t="s">
        <v>41</v>
      </c>
      <c r="H421" s="1" t="s">
        <v>889</v>
      </c>
      <c r="I421" s="67">
        <v>3576361</v>
      </c>
      <c r="J421" s="67">
        <v>522691</v>
      </c>
      <c r="K421" s="12">
        <v>38372</v>
      </c>
      <c r="L421" s="30" t="s">
        <v>895</v>
      </c>
      <c r="M421" t="s">
        <v>468</v>
      </c>
      <c r="N421">
        <v>245</v>
      </c>
      <c r="O421">
        <v>7</v>
      </c>
      <c r="P421" t="s">
        <v>284</v>
      </c>
      <c r="Q421" s="1"/>
      <c r="R421" t="s">
        <v>168</v>
      </c>
      <c r="S421" s="1"/>
      <c r="T421">
        <v>2149</v>
      </c>
    </row>
    <row r="422" spans="1:20" x14ac:dyDescent="0.25">
      <c r="A422" t="s">
        <v>467</v>
      </c>
      <c r="B422" s="46" t="s">
        <v>467</v>
      </c>
      <c r="C422" s="49">
        <v>32.325199431599998</v>
      </c>
      <c r="D422" s="49">
        <v>-110.758876269</v>
      </c>
      <c r="E422" s="77">
        <v>3576508.0589999999</v>
      </c>
      <c r="F422" s="77">
        <v>522694.701</v>
      </c>
      <c r="G422" s="1" t="s">
        <v>41</v>
      </c>
      <c r="H422" s="1" t="s">
        <v>889</v>
      </c>
      <c r="I422" s="67">
        <v>3576311</v>
      </c>
      <c r="J422" s="67">
        <v>522756</v>
      </c>
      <c r="K422" s="12">
        <v>38372</v>
      </c>
      <c r="L422" s="30" t="s">
        <v>895</v>
      </c>
      <c r="M422" t="s">
        <v>467</v>
      </c>
      <c r="N422">
        <v>239</v>
      </c>
      <c r="O422">
        <v>3</v>
      </c>
      <c r="P422" t="s">
        <v>284</v>
      </c>
      <c r="Q422" s="1"/>
      <c r="R422" t="s">
        <v>168</v>
      </c>
      <c r="S422" s="1"/>
      <c r="T422">
        <v>2161</v>
      </c>
    </row>
    <row r="423" spans="1:20" x14ac:dyDescent="0.25">
      <c r="A423" t="s">
        <v>466</v>
      </c>
      <c r="B423" s="46" t="s">
        <v>466</v>
      </c>
      <c r="C423" s="49">
        <v>32.3252006321</v>
      </c>
      <c r="D423" s="49">
        <v>-110.75950312320001</v>
      </c>
      <c r="E423" s="77">
        <v>3576508.0589999999</v>
      </c>
      <c r="F423" s="77">
        <v>522635.7</v>
      </c>
      <c r="G423" s="1" t="s">
        <v>41</v>
      </c>
      <c r="H423" s="1" t="s">
        <v>889</v>
      </c>
      <c r="I423" s="67">
        <v>3576311</v>
      </c>
      <c r="J423" s="67">
        <v>522697</v>
      </c>
      <c r="K423" s="12">
        <v>38372</v>
      </c>
      <c r="L423" s="30" t="s">
        <v>895</v>
      </c>
      <c r="M423" t="s">
        <v>466</v>
      </c>
      <c r="N423">
        <v>125</v>
      </c>
      <c r="O423">
        <v>4</v>
      </c>
      <c r="P423" t="s">
        <v>326</v>
      </c>
      <c r="Q423" s="1"/>
      <c r="R423" t="s">
        <v>168</v>
      </c>
      <c r="S423" s="1"/>
      <c r="T423">
        <v>2124</v>
      </c>
    </row>
    <row r="424" spans="1:20" x14ac:dyDescent="0.25">
      <c r="A424" t="s">
        <v>466</v>
      </c>
      <c r="B424" s="46" t="s">
        <v>466</v>
      </c>
      <c r="C424" s="49">
        <v>32.3252006321</v>
      </c>
      <c r="D424" s="49">
        <v>-110.75950312320001</v>
      </c>
      <c r="E424" s="77">
        <v>3576508.0589999999</v>
      </c>
      <c r="F424" s="77">
        <v>522635.7</v>
      </c>
      <c r="G424" s="1" t="s">
        <v>41</v>
      </c>
      <c r="H424" s="1" t="s">
        <v>889</v>
      </c>
      <c r="I424" s="67">
        <v>3576311</v>
      </c>
      <c r="J424" s="67">
        <v>522697</v>
      </c>
      <c r="K424" s="12">
        <v>38372</v>
      </c>
      <c r="L424" s="30" t="s">
        <v>895</v>
      </c>
      <c r="M424" t="s">
        <v>466</v>
      </c>
      <c r="N424">
        <v>63</v>
      </c>
      <c r="O424">
        <v>3</v>
      </c>
      <c r="P424" t="s">
        <v>284</v>
      </c>
      <c r="Q424" s="1"/>
      <c r="R424" t="s">
        <v>168</v>
      </c>
      <c r="S424" s="1"/>
      <c r="T424">
        <v>2149</v>
      </c>
    </row>
    <row r="425" spans="1:20" x14ac:dyDescent="0.25">
      <c r="A425" t="s">
        <v>465</v>
      </c>
      <c r="B425" s="46" t="s">
        <v>465</v>
      </c>
      <c r="C425" s="49">
        <v>32.330150406999998</v>
      </c>
      <c r="D425" s="49">
        <v>-110.7533275399</v>
      </c>
      <c r="E425" s="77">
        <v>3577058.0559999999</v>
      </c>
      <c r="F425" s="77">
        <v>523215.68800000002</v>
      </c>
      <c r="G425" s="1" t="s">
        <v>41</v>
      </c>
      <c r="H425" s="1" t="s">
        <v>889</v>
      </c>
      <c r="I425" s="67">
        <v>3576861</v>
      </c>
      <c r="J425" s="67">
        <v>523277</v>
      </c>
      <c r="K425" s="12">
        <v>38372</v>
      </c>
      <c r="L425" s="30" t="s">
        <v>895</v>
      </c>
      <c r="M425" t="s">
        <v>465</v>
      </c>
      <c r="N425">
        <v>65</v>
      </c>
      <c r="O425">
        <v>1</v>
      </c>
      <c r="P425" t="s">
        <v>284</v>
      </c>
      <c r="Q425" s="1"/>
      <c r="R425" t="s">
        <v>168</v>
      </c>
      <c r="S425" s="1"/>
      <c r="T425">
        <v>2161</v>
      </c>
    </row>
    <row r="426" spans="1:20" x14ac:dyDescent="0.25">
      <c r="A426" t="s">
        <v>464</v>
      </c>
      <c r="B426" s="46" t="s">
        <v>464</v>
      </c>
      <c r="C426" s="49">
        <v>32.331471907900003</v>
      </c>
      <c r="D426" s="49">
        <v>-110.750975778</v>
      </c>
      <c r="E426" s="77">
        <v>3577205.0550000002</v>
      </c>
      <c r="F426" s="77">
        <v>523436.685</v>
      </c>
      <c r="G426" s="1" t="s">
        <v>41</v>
      </c>
      <c r="H426" s="1" t="s">
        <v>889</v>
      </c>
      <c r="I426" s="67">
        <v>3577008</v>
      </c>
      <c r="J426" s="67">
        <v>523498</v>
      </c>
      <c r="K426" s="12">
        <v>38372</v>
      </c>
      <c r="L426" s="30" t="s">
        <v>895</v>
      </c>
      <c r="M426" t="s">
        <v>464</v>
      </c>
      <c r="N426">
        <v>243</v>
      </c>
      <c r="O426">
        <v>4</v>
      </c>
      <c r="P426" t="s">
        <v>284</v>
      </c>
      <c r="Q426" s="1"/>
      <c r="R426" t="s">
        <v>168</v>
      </c>
      <c r="S426" s="1"/>
      <c r="T426">
        <v>2161</v>
      </c>
    </row>
    <row r="427" spans="1:20" x14ac:dyDescent="0.25">
      <c r="A427" t="s">
        <v>463</v>
      </c>
      <c r="B427" s="46" t="s">
        <v>463</v>
      </c>
      <c r="C427" s="49">
        <v>32.331416515999997</v>
      </c>
      <c r="D427" s="49">
        <v>-110.7503384015</v>
      </c>
      <c r="E427" s="77">
        <v>3577199.0550000002</v>
      </c>
      <c r="F427" s="77">
        <v>523496.68599999999</v>
      </c>
      <c r="G427" s="1" t="s">
        <v>41</v>
      </c>
      <c r="H427" s="1" t="s">
        <v>889</v>
      </c>
      <c r="I427" s="67">
        <v>3577002</v>
      </c>
      <c r="J427" s="67">
        <v>523558</v>
      </c>
      <c r="K427" s="12">
        <v>38372</v>
      </c>
      <c r="L427" s="30" t="s">
        <v>895</v>
      </c>
      <c r="M427" t="s">
        <v>463</v>
      </c>
      <c r="N427">
        <v>275</v>
      </c>
      <c r="O427">
        <v>10</v>
      </c>
      <c r="P427" t="s">
        <v>326</v>
      </c>
      <c r="Q427" s="1"/>
      <c r="R427" t="s">
        <v>168</v>
      </c>
      <c r="S427" s="1"/>
      <c r="T427">
        <v>2124</v>
      </c>
    </row>
    <row r="428" spans="1:20" x14ac:dyDescent="0.25">
      <c r="A428" t="s">
        <v>462</v>
      </c>
      <c r="B428" s="46" t="s">
        <v>462</v>
      </c>
      <c r="C428" s="49">
        <v>32.332325572899997</v>
      </c>
      <c r="D428" s="49">
        <v>-110.749284008</v>
      </c>
      <c r="E428" s="77">
        <v>3577300.054</v>
      </c>
      <c r="F428" s="77">
        <v>523595.68400000001</v>
      </c>
      <c r="G428" s="1" t="s">
        <v>41</v>
      </c>
      <c r="H428" s="1" t="s">
        <v>889</v>
      </c>
      <c r="I428" s="67">
        <v>3577103</v>
      </c>
      <c r="J428" s="67">
        <v>523657</v>
      </c>
      <c r="K428" s="12">
        <v>38372</v>
      </c>
      <c r="L428" s="30" t="s">
        <v>895</v>
      </c>
      <c r="M428" t="s">
        <v>462</v>
      </c>
      <c r="N428">
        <v>38</v>
      </c>
      <c r="O428">
        <v>10</v>
      </c>
      <c r="P428" t="s">
        <v>326</v>
      </c>
      <c r="Q428" s="1"/>
      <c r="R428" t="s">
        <v>168</v>
      </c>
      <c r="S428" s="1"/>
      <c r="T428">
        <v>2124</v>
      </c>
    </row>
    <row r="429" spans="1:20" x14ac:dyDescent="0.25">
      <c r="A429" t="s">
        <v>462</v>
      </c>
      <c r="B429" s="46" t="s">
        <v>462</v>
      </c>
      <c r="C429" s="49">
        <v>32.332325572899997</v>
      </c>
      <c r="D429" s="49">
        <v>-110.749284008</v>
      </c>
      <c r="E429" s="77">
        <v>3577300.054</v>
      </c>
      <c r="F429" s="77">
        <v>523595.68400000001</v>
      </c>
      <c r="G429" s="1" t="s">
        <v>41</v>
      </c>
      <c r="H429" s="1" t="s">
        <v>889</v>
      </c>
      <c r="I429" s="67">
        <v>3577103</v>
      </c>
      <c r="J429" s="67">
        <v>523657</v>
      </c>
      <c r="K429" s="12">
        <v>38372</v>
      </c>
      <c r="L429" s="30" t="s">
        <v>895</v>
      </c>
      <c r="M429" t="s">
        <v>462</v>
      </c>
      <c r="N429">
        <v>59</v>
      </c>
      <c r="O429">
        <v>4</v>
      </c>
      <c r="P429" t="s">
        <v>284</v>
      </c>
      <c r="Q429" s="1"/>
      <c r="R429" t="s">
        <v>168</v>
      </c>
      <c r="S429" s="1"/>
      <c r="T429">
        <v>2149</v>
      </c>
    </row>
    <row r="430" spans="1:20" x14ac:dyDescent="0.25">
      <c r="A430" t="s">
        <v>461</v>
      </c>
      <c r="B430" s="46" t="s">
        <v>461</v>
      </c>
      <c r="C430" s="49">
        <v>32.332828301200003</v>
      </c>
      <c r="D430" s="49">
        <v>-110.748050069</v>
      </c>
      <c r="E430" s="77">
        <v>3577356.0529999998</v>
      </c>
      <c r="F430" s="77">
        <v>523711.68300000002</v>
      </c>
      <c r="G430" s="1" t="s">
        <v>41</v>
      </c>
      <c r="H430" s="1" t="s">
        <v>889</v>
      </c>
      <c r="I430" s="67">
        <v>3577159</v>
      </c>
      <c r="J430" s="67">
        <v>523773</v>
      </c>
      <c r="K430" s="12">
        <v>38372</v>
      </c>
      <c r="L430" s="30" t="s">
        <v>895</v>
      </c>
      <c r="M430" t="s">
        <v>461</v>
      </c>
      <c r="N430">
        <v>200</v>
      </c>
      <c r="O430">
        <v>9</v>
      </c>
      <c r="P430" t="s">
        <v>326</v>
      </c>
      <c r="Q430" s="1"/>
      <c r="R430" t="s">
        <v>168</v>
      </c>
      <c r="S430" s="1"/>
      <c r="T430">
        <v>2124</v>
      </c>
    </row>
    <row r="431" spans="1:20" x14ac:dyDescent="0.25">
      <c r="A431" t="s">
        <v>460</v>
      </c>
      <c r="B431" s="46" t="s">
        <v>460</v>
      </c>
      <c r="C431" s="49">
        <v>32.332752327500003</v>
      </c>
      <c r="D431" s="49">
        <v>-110.74615892040001</v>
      </c>
      <c r="E431" s="77">
        <v>3577348.0520000001</v>
      </c>
      <c r="F431" s="77">
        <v>523889.68400000001</v>
      </c>
      <c r="G431" s="1" t="s">
        <v>41</v>
      </c>
      <c r="H431" s="1" t="s">
        <v>889</v>
      </c>
      <c r="I431" s="67">
        <v>3577151</v>
      </c>
      <c r="J431" s="67">
        <v>523951</v>
      </c>
      <c r="K431" s="12">
        <v>38372</v>
      </c>
      <c r="L431" s="30" t="s">
        <v>895</v>
      </c>
      <c r="M431" t="s">
        <v>460</v>
      </c>
      <c r="N431">
        <v>61</v>
      </c>
      <c r="O431">
        <v>2</v>
      </c>
      <c r="P431" t="s">
        <v>284</v>
      </c>
      <c r="Q431" s="1"/>
      <c r="R431" t="s">
        <v>168</v>
      </c>
      <c r="S431" s="1"/>
      <c r="T431">
        <v>2161</v>
      </c>
    </row>
    <row r="432" spans="1:20" x14ac:dyDescent="0.25">
      <c r="A432" t="s">
        <v>459</v>
      </c>
      <c r="B432" s="46" t="s">
        <v>459</v>
      </c>
      <c r="C432" s="49">
        <v>32.333102266700003</v>
      </c>
      <c r="D432" s="49">
        <v>-110.7452228991</v>
      </c>
      <c r="E432" s="77">
        <v>3577387.051</v>
      </c>
      <c r="F432" s="77">
        <v>523977.68400000001</v>
      </c>
      <c r="G432" s="1" t="s">
        <v>41</v>
      </c>
      <c r="H432" s="1" t="s">
        <v>889</v>
      </c>
      <c r="I432" s="67">
        <v>3577190</v>
      </c>
      <c r="J432" s="67">
        <v>524039</v>
      </c>
      <c r="K432" s="12">
        <v>38372</v>
      </c>
      <c r="L432" s="30" t="s">
        <v>895</v>
      </c>
      <c r="M432" t="s">
        <v>459</v>
      </c>
      <c r="N432">
        <v>12</v>
      </c>
      <c r="O432">
        <v>7</v>
      </c>
      <c r="P432" t="s">
        <v>326</v>
      </c>
      <c r="Q432" s="1"/>
      <c r="R432" t="s">
        <v>168</v>
      </c>
      <c r="S432" s="1"/>
      <c r="T432">
        <v>2124</v>
      </c>
    </row>
    <row r="433" spans="1:20" x14ac:dyDescent="0.25">
      <c r="A433" t="s">
        <v>459</v>
      </c>
      <c r="B433" s="46" t="s">
        <v>459</v>
      </c>
      <c r="C433" s="49">
        <v>32.333102266700003</v>
      </c>
      <c r="D433" s="49">
        <v>-110.7452228991</v>
      </c>
      <c r="E433" s="77">
        <v>3577387.051</v>
      </c>
      <c r="F433" s="77">
        <v>523977.68400000001</v>
      </c>
      <c r="G433" s="1" t="s">
        <v>41</v>
      </c>
      <c r="H433" s="1" t="s">
        <v>889</v>
      </c>
      <c r="I433" s="67">
        <v>3577190</v>
      </c>
      <c r="J433" s="67">
        <v>524039</v>
      </c>
      <c r="K433" s="12">
        <v>38372</v>
      </c>
      <c r="L433" s="30" t="s">
        <v>895</v>
      </c>
      <c r="M433" t="s">
        <v>459</v>
      </c>
      <c r="N433">
        <v>63</v>
      </c>
      <c r="O433">
        <v>5</v>
      </c>
      <c r="P433" t="s">
        <v>284</v>
      </c>
      <c r="Q433" s="1"/>
      <c r="R433" t="s">
        <v>168</v>
      </c>
      <c r="S433" s="1"/>
      <c r="T433">
        <v>2149</v>
      </c>
    </row>
    <row r="434" spans="1:20" x14ac:dyDescent="0.25">
      <c r="A434" s="27" t="s">
        <v>458</v>
      </c>
      <c r="B434" s="54" t="s">
        <v>458</v>
      </c>
      <c r="C434" s="55">
        <v>32.333424659499997</v>
      </c>
      <c r="D434" s="55">
        <v>-110.7440531821</v>
      </c>
      <c r="E434" s="79">
        <v>3577423.051</v>
      </c>
      <c r="F434" s="79">
        <v>524087.68400000001</v>
      </c>
      <c r="G434" s="33" t="s">
        <v>41</v>
      </c>
      <c r="H434" s="33" t="s">
        <v>889</v>
      </c>
      <c r="I434" s="68">
        <v>3577226</v>
      </c>
      <c r="J434" s="68">
        <v>524149</v>
      </c>
      <c r="K434" s="60">
        <v>38372</v>
      </c>
      <c r="L434" s="63" t="s">
        <v>895</v>
      </c>
      <c r="M434" s="27" t="s">
        <v>458</v>
      </c>
      <c r="N434" s="27">
        <v>59</v>
      </c>
      <c r="O434" s="27">
        <v>10</v>
      </c>
      <c r="P434" s="27" t="s">
        <v>284</v>
      </c>
      <c r="Q434" s="33"/>
      <c r="R434" s="27" t="s">
        <v>168</v>
      </c>
      <c r="S434" s="33"/>
      <c r="T434" s="27">
        <v>2161</v>
      </c>
    </row>
    <row r="435" spans="1:20" x14ac:dyDescent="0.25">
      <c r="A435" t="s">
        <v>457</v>
      </c>
      <c r="B435" s="46" t="s">
        <v>457</v>
      </c>
      <c r="C435" s="49">
        <v>32.310131579699998</v>
      </c>
      <c r="D435" s="49">
        <v>-110.7187290593</v>
      </c>
      <c r="E435" s="77">
        <v>3574847.02</v>
      </c>
      <c r="F435" s="77">
        <v>526477.77399999998</v>
      </c>
      <c r="G435" s="1" t="s">
        <v>41</v>
      </c>
      <c r="H435" s="1" t="s">
        <v>889</v>
      </c>
      <c r="I435" s="67">
        <v>3574650</v>
      </c>
      <c r="J435" s="67">
        <v>526539</v>
      </c>
      <c r="K435" s="12">
        <v>38377</v>
      </c>
      <c r="L435" s="30" t="s">
        <v>896</v>
      </c>
      <c r="M435" t="s">
        <v>457</v>
      </c>
      <c r="N435">
        <v>95</v>
      </c>
      <c r="O435">
        <v>17</v>
      </c>
      <c r="P435" t="s">
        <v>326</v>
      </c>
      <c r="Q435" s="1"/>
      <c r="R435" t="s">
        <v>168</v>
      </c>
      <c r="S435" s="1"/>
      <c r="T435">
        <v>2124</v>
      </c>
    </row>
    <row r="436" spans="1:20" x14ac:dyDescent="0.25">
      <c r="A436" t="s">
        <v>457</v>
      </c>
      <c r="B436" s="46" t="s">
        <v>457</v>
      </c>
      <c r="C436" s="49">
        <v>32.310131579699998</v>
      </c>
      <c r="D436" s="49">
        <v>-110.7187290593</v>
      </c>
      <c r="E436" s="77">
        <v>3574847.02</v>
      </c>
      <c r="F436" s="77">
        <v>526477.77399999998</v>
      </c>
      <c r="G436" s="1" t="s">
        <v>41</v>
      </c>
      <c r="H436" s="1" t="s">
        <v>889</v>
      </c>
      <c r="I436" s="67">
        <v>3574650</v>
      </c>
      <c r="J436" s="67">
        <v>526539</v>
      </c>
      <c r="K436" s="12">
        <v>38377</v>
      </c>
      <c r="L436" s="30" t="s">
        <v>896</v>
      </c>
      <c r="M436" t="s">
        <v>457</v>
      </c>
      <c r="N436">
        <v>242</v>
      </c>
      <c r="O436">
        <v>9</v>
      </c>
      <c r="P436" t="s">
        <v>286</v>
      </c>
      <c r="Q436" s="1"/>
      <c r="R436" t="s">
        <v>168</v>
      </c>
      <c r="S436" s="1"/>
      <c r="T436">
        <v>4042</v>
      </c>
    </row>
    <row r="437" spans="1:20" x14ac:dyDescent="0.25">
      <c r="A437" t="s">
        <v>456</v>
      </c>
      <c r="B437" s="46" t="s">
        <v>456</v>
      </c>
      <c r="C437" s="49">
        <v>32.311381110399999</v>
      </c>
      <c r="D437" s="49">
        <v>-110.71674933920001</v>
      </c>
      <c r="E437" s="77">
        <v>3574986.0189999999</v>
      </c>
      <c r="F437" s="77">
        <v>526663.772</v>
      </c>
      <c r="G437" s="1" t="s">
        <v>41</v>
      </c>
      <c r="H437" s="1" t="s">
        <v>889</v>
      </c>
      <c r="I437" s="67">
        <v>3574789</v>
      </c>
      <c r="J437" s="67">
        <v>526725</v>
      </c>
      <c r="K437" s="12">
        <v>38377</v>
      </c>
      <c r="L437" s="30" t="s">
        <v>896</v>
      </c>
      <c r="M437" t="s">
        <v>456</v>
      </c>
      <c r="N437">
        <v>241</v>
      </c>
      <c r="O437">
        <v>1</v>
      </c>
      <c r="P437" t="s">
        <v>284</v>
      </c>
      <c r="Q437" s="1"/>
      <c r="R437" t="s">
        <v>168</v>
      </c>
      <c r="S437" s="1"/>
      <c r="T437">
        <v>2161</v>
      </c>
    </row>
    <row r="438" spans="1:20" x14ac:dyDescent="0.25">
      <c r="A438" t="s">
        <v>455</v>
      </c>
      <c r="B438" s="46" t="s">
        <v>455</v>
      </c>
      <c r="C438" s="49">
        <v>32.3123843674</v>
      </c>
      <c r="D438" s="49">
        <v>-110.71758547890001</v>
      </c>
      <c r="E438" s="77">
        <v>3575097.0210000002</v>
      </c>
      <c r="F438" s="77">
        <v>526584.76899999997</v>
      </c>
      <c r="G438" s="1" t="s">
        <v>41</v>
      </c>
      <c r="H438" s="1" t="s">
        <v>889</v>
      </c>
      <c r="I438" s="67">
        <v>3574900</v>
      </c>
      <c r="J438" s="67">
        <v>526646</v>
      </c>
      <c r="K438" s="12">
        <v>38377</v>
      </c>
      <c r="L438" s="30" t="s">
        <v>896</v>
      </c>
      <c r="M438" t="s">
        <v>455</v>
      </c>
      <c r="N438">
        <v>84</v>
      </c>
      <c r="O438">
        <v>17</v>
      </c>
      <c r="P438" t="s">
        <v>326</v>
      </c>
      <c r="Q438" s="1"/>
      <c r="R438" t="s">
        <v>168</v>
      </c>
      <c r="S438" s="1"/>
      <c r="T438">
        <v>2124</v>
      </c>
    </row>
    <row r="439" spans="1:20" x14ac:dyDescent="0.25">
      <c r="A439" t="s">
        <v>455</v>
      </c>
      <c r="B439" s="46" t="s">
        <v>455</v>
      </c>
      <c r="C439" s="49">
        <v>32.3123843674</v>
      </c>
      <c r="D439" s="49">
        <v>-110.71758547890001</v>
      </c>
      <c r="E439" s="77">
        <v>3575097.0210000002</v>
      </c>
      <c r="F439" s="77">
        <v>526584.76899999997</v>
      </c>
      <c r="G439" s="1" t="s">
        <v>41</v>
      </c>
      <c r="H439" s="1" t="s">
        <v>889</v>
      </c>
      <c r="I439" s="67">
        <v>3574900</v>
      </c>
      <c r="J439" s="67">
        <v>526646</v>
      </c>
      <c r="K439" s="12">
        <v>38377</v>
      </c>
      <c r="L439" s="30" t="s">
        <v>896</v>
      </c>
      <c r="M439" t="s">
        <v>455</v>
      </c>
      <c r="N439">
        <v>245</v>
      </c>
      <c r="O439">
        <v>8</v>
      </c>
      <c r="P439" t="s">
        <v>284</v>
      </c>
      <c r="Q439" s="1"/>
      <c r="R439" t="s">
        <v>168</v>
      </c>
      <c r="S439" s="1"/>
      <c r="T439">
        <v>2149</v>
      </c>
    </row>
    <row r="440" spans="1:20" x14ac:dyDescent="0.25">
      <c r="A440" t="s">
        <v>454</v>
      </c>
      <c r="B440" s="46" t="s">
        <v>454</v>
      </c>
      <c r="C440" s="49">
        <v>32.314848479699997</v>
      </c>
      <c r="D440" s="49">
        <v>-110.718151572</v>
      </c>
      <c r="E440" s="77">
        <v>3575370.0240000002</v>
      </c>
      <c r="F440" s="77">
        <v>526530.76199999999</v>
      </c>
      <c r="G440" s="1" t="s">
        <v>41</v>
      </c>
      <c r="H440" s="1" t="s">
        <v>889</v>
      </c>
      <c r="I440" s="67">
        <v>3575173</v>
      </c>
      <c r="J440" s="67">
        <v>526592</v>
      </c>
      <c r="K440" s="12">
        <v>38377</v>
      </c>
      <c r="L440" s="30" t="s">
        <v>896</v>
      </c>
      <c r="M440" t="s">
        <v>454</v>
      </c>
      <c r="N440">
        <v>83</v>
      </c>
      <c r="O440">
        <v>22</v>
      </c>
      <c r="P440" t="s">
        <v>326</v>
      </c>
      <c r="Q440" s="1"/>
      <c r="R440" t="s">
        <v>168</v>
      </c>
      <c r="S440" s="1"/>
      <c r="T440">
        <v>2124</v>
      </c>
    </row>
    <row r="441" spans="1:20" x14ac:dyDescent="0.25">
      <c r="A441" t="s">
        <v>454</v>
      </c>
      <c r="B441" s="46" t="s">
        <v>454</v>
      </c>
      <c r="C441" s="49">
        <v>32.314848479699997</v>
      </c>
      <c r="D441" s="49">
        <v>-110.718151572</v>
      </c>
      <c r="E441" s="77">
        <v>3575370.0240000002</v>
      </c>
      <c r="F441" s="77">
        <v>526530.76199999999</v>
      </c>
      <c r="G441" s="1" t="s">
        <v>41</v>
      </c>
      <c r="H441" s="1" t="s">
        <v>889</v>
      </c>
      <c r="I441" s="67">
        <v>3575173</v>
      </c>
      <c r="J441" s="67">
        <v>526592</v>
      </c>
      <c r="K441" s="12">
        <v>38377</v>
      </c>
      <c r="L441" s="30" t="s">
        <v>896</v>
      </c>
      <c r="M441" t="s">
        <v>454</v>
      </c>
      <c r="N441">
        <v>246</v>
      </c>
      <c r="O441">
        <v>8</v>
      </c>
      <c r="P441" t="s">
        <v>284</v>
      </c>
      <c r="Q441" s="1"/>
      <c r="R441" t="s">
        <v>168</v>
      </c>
      <c r="S441" s="1"/>
      <c r="T441">
        <v>2149</v>
      </c>
    </row>
    <row r="442" spans="1:20" x14ac:dyDescent="0.25">
      <c r="A442" t="s">
        <v>453</v>
      </c>
      <c r="B442" s="46" t="s">
        <v>453</v>
      </c>
      <c r="C442" s="49">
        <v>32.315152364900001</v>
      </c>
      <c r="D442" s="49">
        <v>-110.7168864393</v>
      </c>
      <c r="E442" s="77">
        <v>3575404.023</v>
      </c>
      <c r="F442" s="77">
        <v>526649.76199999999</v>
      </c>
      <c r="G442" s="1" t="s">
        <v>41</v>
      </c>
      <c r="H442" s="1" t="s">
        <v>889</v>
      </c>
      <c r="I442" s="67">
        <v>3575207</v>
      </c>
      <c r="J442" s="67">
        <v>526711</v>
      </c>
      <c r="K442" s="12">
        <v>38377</v>
      </c>
      <c r="L442" s="30" t="s">
        <v>896</v>
      </c>
      <c r="M442" t="s">
        <v>453</v>
      </c>
      <c r="N442">
        <v>252</v>
      </c>
      <c r="O442">
        <v>11</v>
      </c>
      <c r="P442" t="s">
        <v>286</v>
      </c>
      <c r="Q442" s="1"/>
      <c r="R442" t="s">
        <v>168</v>
      </c>
      <c r="S442" s="1"/>
      <c r="T442">
        <v>4042</v>
      </c>
    </row>
    <row r="443" spans="1:20" x14ac:dyDescent="0.25">
      <c r="A443" t="s">
        <v>452</v>
      </c>
      <c r="B443" s="46" t="s">
        <v>452</v>
      </c>
      <c r="C443" s="49">
        <v>32.3171042269</v>
      </c>
      <c r="D443" s="49">
        <v>-110.7143307207</v>
      </c>
      <c r="E443" s="77">
        <v>3575621.0219999999</v>
      </c>
      <c r="F443" s="77">
        <v>526889.75899999996</v>
      </c>
      <c r="G443" s="1" t="s">
        <v>41</v>
      </c>
      <c r="H443" s="1" t="s">
        <v>889</v>
      </c>
      <c r="I443" s="67">
        <v>3575424</v>
      </c>
      <c r="J443" s="67">
        <v>526951</v>
      </c>
      <c r="K443" s="12">
        <v>38377</v>
      </c>
      <c r="L443" s="30" t="s">
        <v>896</v>
      </c>
      <c r="M443" t="s">
        <v>452</v>
      </c>
      <c r="N443">
        <v>249</v>
      </c>
      <c r="O443">
        <v>8</v>
      </c>
      <c r="P443" t="s">
        <v>284</v>
      </c>
      <c r="Q443" s="1"/>
      <c r="R443" t="s">
        <v>168</v>
      </c>
      <c r="S443" s="1"/>
      <c r="T443">
        <v>2161</v>
      </c>
    </row>
    <row r="444" spans="1:20" x14ac:dyDescent="0.25">
      <c r="A444" t="s">
        <v>451</v>
      </c>
      <c r="B444" s="46" t="s">
        <v>451</v>
      </c>
      <c r="C444" s="49">
        <v>32.317436566300003</v>
      </c>
      <c r="D444" s="49">
        <v>-110.713692259</v>
      </c>
      <c r="E444" s="77">
        <v>3575658.0219999999</v>
      </c>
      <c r="F444" s="77">
        <v>526949.75800000003</v>
      </c>
      <c r="G444" s="1" t="s">
        <v>41</v>
      </c>
      <c r="H444" s="1" t="s">
        <v>889</v>
      </c>
      <c r="I444" s="67">
        <v>3575461</v>
      </c>
      <c r="J444" s="67">
        <v>527011</v>
      </c>
      <c r="K444" s="12">
        <v>38377</v>
      </c>
      <c r="L444" s="30" t="s">
        <v>896</v>
      </c>
      <c r="M444" t="s">
        <v>451</v>
      </c>
      <c r="N444">
        <v>85</v>
      </c>
      <c r="O444">
        <v>14</v>
      </c>
      <c r="P444" t="s">
        <v>326</v>
      </c>
      <c r="Q444" s="1"/>
      <c r="R444" t="s">
        <v>168</v>
      </c>
      <c r="S444" s="1"/>
      <c r="T444">
        <v>2124</v>
      </c>
    </row>
    <row r="445" spans="1:20" x14ac:dyDescent="0.25">
      <c r="A445" t="s">
        <v>451</v>
      </c>
      <c r="B445" s="46" t="s">
        <v>451</v>
      </c>
      <c r="C445" s="49">
        <v>32.317436566300003</v>
      </c>
      <c r="D445" s="49">
        <v>-110.713692259</v>
      </c>
      <c r="E445" s="77">
        <v>3575658.0219999999</v>
      </c>
      <c r="F445" s="77">
        <v>526949.75800000003</v>
      </c>
      <c r="G445" s="1" t="s">
        <v>41</v>
      </c>
      <c r="H445" s="1" t="s">
        <v>889</v>
      </c>
      <c r="I445" s="67">
        <v>3575461</v>
      </c>
      <c r="J445" s="67">
        <v>527011</v>
      </c>
      <c r="K445" s="12">
        <v>38377</v>
      </c>
      <c r="L445" s="30" t="s">
        <v>896</v>
      </c>
      <c r="M445" t="s">
        <v>451</v>
      </c>
      <c r="N445">
        <v>249</v>
      </c>
      <c r="O445">
        <v>8</v>
      </c>
      <c r="P445" t="s">
        <v>284</v>
      </c>
      <c r="Q445" s="1"/>
      <c r="R445" t="s">
        <v>168</v>
      </c>
      <c r="S445" s="1"/>
      <c r="T445">
        <v>2149</v>
      </c>
    </row>
    <row r="446" spans="1:20" x14ac:dyDescent="0.25">
      <c r="A446" t="s">
        <v>450</v>
      </c>
      <c r="B446" s="46" t="s">
        <v>450</v>
      </c>
      <c r="C446" s="49">
        <v>32.317635519200003</v>
      </c>
      <c r="D446" s="49">
        <v>-110.71390411519999</v>
      </c>
      <c r="E446" s="77">
        <v>3575680.0219999999</v>
      </c>
      <c r="F446" s="77">
        <v>526929.75800000003</v>
      </c>
      <c r="G446" s="1" t="s">
        <v>41</v>
      </c>
      <c r="H446" s="1" t="s">
        <v>889</v>
      </c>
      <c r="I446" s="67">
        <v>3575483</v>
      </c>
      <c r="J446" s="67">
        <v>526991</v>
      </c>
      <c r="K446" s="12">
        <v>38377</v>
      </c>
      <c r="L446" s="30" t="s">
        <v>896</v>
      </c>
      <c r="M446" t="s">
        <v>450</v>
      </c>
      <c r="N446">
        <v>252</v>
      </c>
      <c r="O446">
        <v>7</v>
      </c>
      <c r="P446" t="s">
        <v>284</v>
      </c>
      <c r="Q446" s="1"/>
      <c r="R446" t="s">
        <v>168</v>
      </c>
      <c r="S446" s="1"/>
      <c r="T446">
        <v>2161</v>
      </c>
    </row>
    <row r="447" spans="1:20" x14ac:dyDescent="0.25">
      <c r="A447" t="s">
        <v>449</v>
      </c>
      <c r="B447" s="46" t="s">
        <v>449</v>
      </c>
      <c r="C447" s="49">
        <v>32.317637088399998</v>
      </c>
      <c r="D447" s="49">
        <v>-110.71459465869999</v>
      </c>
      <c r="E447" s="77">
        <v>3575680.023</v>
      </c>
      <c r="F447" s="77">
        <v>526864.75699999998</v>
      </c>
      <c r="G447" s="1" t="s">
        <v>41</v>
      </c>
      <c r="H447" s="1" t="s">
        <v>889</v>
      </c>
      <c r="I447" s="67">
        <v>3575483</v>
      </c>
      <c r="J447" s="67">
        <v>526926</v>
      </c>
      <c r="K447" s="12">
        <v>38377</v>
      </c>
      <c r="L447" s="30" t="s">
        <v>896</v>
      </c>
      <c r="M447" t="s">
        <v>449</v>
      </c>
      <c r="N447">
        <v>88</v>
      </c>
      <c r="O447">
        <v>20</v>
      </c>
      <c r="P447" t="s">
        <v>326</v>
      </c>
      <c r="Q447" s="1"/>
      <c r="R447" t="s">
        <v>168</v>
      </c>
      <c r="S447" s="1"/>
      <c r="T447">
        <v>2124</v>
      </c>
    </row>
    <row r="448" spans="1:20" x14ac:dyDescent="0.25">
      <c r="A448" t="s">
        <v>448</v>
      </c>
      <c r="B448" s="46" t="s">
        <v>448</v>
      </c>
      <c r="C448" s="49">
        <v>32.317628163599998</v>
      </c>
      <c r="D448" s="49">
        <v>-110.7146371817</v>
      </c>
      <c r="E448" s="77">
        <v>3575679.023</v>
      </c>
      <c r="F448" s="77">
        <v>526860.75699999998</v>
      </c>
      <c r="G448" s="1" t="s">
        <v>41</v>
      </c>
      <c r="H448" s="1" t="s">
        <v>889</v>
      </c>
      <c r="I448" s="67">
        <v>3575482</v>
      </c>
      <c r="J448" s="67">
        <v>526922</v>
      </c>
      <c r="K448" s="12">
        <v>38377</v>
      </c>
      <c r="L448" s="30" t="s">
        <v>896</v>
      </c>
      <c r="M448" t="s">
        <v>448</v>
      </c>
      <c r="N448">
        <v>248</v>
      </c>
      <c r="O448">
        <v>0</v>
      </c>
      <c r="P448" t="s">
        <v>284</v>
      </c>
      <c r="Q448" s="1"/>
      <c r="R448" t="s">
        <v>168</v>
      </c>
      <c r="S448" s="1"/>
      <c r="T448">
        <v>2161</v>
      </c>
    </row>
    <row r="449" spans="1:20" x14ac:dyDescent="0.25">
      <c r="A449" t="s">
        <v>447</v>
      </c>
      <c r="B449" s="46" t="s">
        <v>447</v>
      </c>
      <c r="C449" s="49">
        <v>32.317957160900001</v>
      </c>
      <c r="D449" s="49">
        <v>-110.7165059588</v>
      </c>
      <c r="E449" s="77">
        <v>3575715.0249999999</v>
      </c>
      <c r="F449" s="77">
        <v>526684.755</v>
      </c>
      <c r="G449" s="1" t="s">
        <v>41</v>
      </c>
      <c r="H449" s="1" t="s">
        <v>889</v>
      </c>
      <c r="I449" s="67">
        <v>3575518</v>
      </c>
      <c r="J449" s="67">
        <v>526746</v>
      </c>
      <c r="K449" s="12">
        <v>38377</v>
      </c>
      <c r="L449" s="30" t="s">
        <v>896</v>
      </c>
      <c r="M449" t="s">
        <v>447</v>
      </c>
      <c r="N449">
        <v>253</v>
      </c>
      <c r="O449">
        <v>9</v>
      </c>
      <c r="P449" t="s">
        <v>284</v>
      </c>
      <c r="Q449" s="1"/>
      <c r="R449" t="s">
        <v>168</v>
      </c>
      <c r="S449" s="1"/>
      <c r="T449">
        <v>2161</v>
      </c>
    </row>
    <row r="450" spans="1:20" x14ac:dyDescent="0.25">
      <c r="A450" t="s">
        <v>446</v>
      </c>
      <c r="B450" s="46" t="s">
        <v>446</v>
      </c>
      <c r="C450" s="49">
        <v>32.320737766299999</v>
      </c>
      <c r="D450" s="49">
        <v>-110.7134163617</v>
      </c>
      <c r="E450" s="77">
        <v>3576024.0249999999</v>
      </c>
      <c r="F450" s="77">
        <v>526974.75</v>
      </c>
      <c r="G450" s="1" t="s">
        <v>41</v>
      </c>
      <c r="H450" s="1" t="s">
        <v>889</v>
      </c>
      <c r="I450" s="67">
        <v>3575827</v>
      </c>
      <c r="J450" s="67">
        <v>527036</v>
      </c>
      <c r="K450" s="12">
        <v>38377</v>
      </c>
      <c r="L450" s="30" t="s">
        <v>896</v>
      </c>
      <c r="M450" t="s">
        <v>446</v>
      </c>
      <c r="N450">
        <v>251</v>
      </c>
      <c r="O450">
        <v>4</v>
      </c>
      <c r="P450" t="s">
        <v>284</v>
      </c>
      <c r="Q450" s="1"/>
      <c r="R450" t="s">
        <v>168</v>
      </c>
      <c r="S450" s="1"/>
      <c r="T450">
        <v>2161</v>
      </c>
    </row>
    <row r="451" spans="1:20" x14ac:dyDescent="0.25">
      <c r="A451" t="s">
        <v>445</v>
      </c>
      <c r="B451" s="46" t="s">
        <v>445</v>
      </c>
      <c r="C451" s="49">
        <v>32.321124253000001</v>
      </c>
      <c r="D451" s="49">
        <v>-110.71278832589999</v>
      </c>
      <c r="E451" s="77">
        <v>3576067.0249999999</v>
      </c>
      <c r="F451" s="77">
        <v>527033.74899999995</v>
      </c>
      <c r="G451" s="1" t="s">
        <v>41</v>
      </c>
      <c r="H451" s="1" t="s">
        <v>889</v>
      </c>
      <c r="I451" s="67">
        <v>3575870</v>
      </c>
      <c r="J451" s="67">
        <v>527095</v>
      </c>
      <c r="K451" s="12">
        <v>38377</v>
      </c>
      <c r="L451" s="30" t="s">
        <v>896</v>
      </c>
      <c r="M451" t="s">
        <v>445</v>
      </c>
      <c r="N451">
        <v>247</v>
      </c>
      <c r="O451">
        <v>8</v>
      </c>
      <c r="P451" t="s">
        <v>284</v>
      </c>
      <c r="Q451" s="1"/>
      <c r="R451" t="s">
        <v>191</v>
      </c>
      <c r="S451" s="1"/>
      <c r="T451">
        <v>2161</v>
      </c>
    </row>
    <row r="452" spans="1:20" x14ac:dyDescent="0.25">
      <c r="A452" t="s">
        <v>444</v>
      </c>
      <c r="B452" s="46" t="s">
        <v>444</v>
      </c>
      <c r="C452" s="49">
        <v>32.323096954500002</v>
      </c>
      <c r="D452" s="49">
        <v>-110.7114859708</v>
      </c>
      <c r="E452" s="77">
        <v>3576286.0260000001</v>
      </c>
      <c r="F452" s="77">
        <v>527155.745</v>
      </c>
      <c r="G452" s="1" t="s">
        <v>41</v>
      </c>
      <c r="H452" s="1" t="s">
        <v>889</v>
      </c>
      <c r="I452" s="67">
        <v>3576089</v>
      </c>
      <c r="J452" s="67">
        <v>527217</v>
      </c>
      <c r="K452" s="12">
        <v>38377</v>
      </c>
      <c r="L452" s="30" t="s">
        <v>896</v>
      </c>
      <c r="M452" t="s">
        <v>444</v>
      </c>
      <c r="N452">
        <v>241</v>
      </c>
      <c r="O452">
        <v>4</v>
      </c>
      <c r="P452" t="s">
        <v>284</v>
      </c>
      <c r="Q452" s="1"/>
      <c r="R452" t="s">
        <v>168</v>
      </c>
      <c r="S452" s="1"/>
      <c r="T452">
        <v>2161</v>
      </c>
    </row>
    <row r="453" spans="1:20" x14ac:dyDescent="0.25">
      <c r="A453" t="s">
        <v>443</v>
      </c>
      <c r="B453" s="46" t="s">
        <v>443</v>
      </c>
      <c r="C453" s="49">
        <v>32.3219590446</v>
      </c>
      <c r="D453" s="49">
        <v>-110.7189159542</v>
      </c>
      <c r="E453" s="77">
        <v>3576158.031</v>
      </c>
      <c r="F453" s="77">
        <v>526456.74199999997</v>
      </c>
      <c r="G453" s="1" t="s">
        <v>41</v>
      </c>
      <c r="H453" s="1" t="s">
        <v>889</v>
      </c>
      <c r="I453" s="67">
        <v>3575961</v>
      </c>
      <c r="J453" s="67">
        <v>526518</v>
      </c>
      <c r="K453" s="12">
        <v>38377</v>
      </c>
      <c r="L453" s="30" t="s">
        <v>896</v>
      </c>
      <c r="M453" t="s">
        <v>443</v>
      </c>
      <c r="N453">
        <v>105</v>
      </c>
      <c r="O453">
        <v>8</v>
      </c>
      <c r="P453" t="s">
        <v>326</v>
      </c>
      <c r="Q453" s="1"/>
      <c r="R453" t="s">
        <v>168</v>
      </c>
      <c r="S453" s="1"/>
      <c r="T453">
        <v>2124</v>
      </c>
    </row>
    <row r="454" spans="1:20" x14ac:dyDescent="0.25">
      <c r="A454" t="s">
        <v>443</v>
      </c>
      <c r="B454" s="46" t="s">
        <v>443</v>
      </c>
      <c r="C454" s="49">
        <v>32.3219590446</v>
      </c>
      <c r="D454" s="49">
        <v>-110.7189159542</v>
      </c>
      <c r="E454" s="77">
        <v>3576158.031</v>
      </c>
      <c r="F454" s="77">
        <v>526456.74199999997</v>
      </c>
      <c r="G454" s="1" t="s">
        <v>41</v>
      </c>
      <c r="H454" s="1" t="s">
        <v>889</v>
      </c>
      <c r="I454" s="67">
        <v>3575961</v>
      </c>
      <c r="J454" s="67">
        <v>526518</v>
      </c>
      <c r="K454" s="12">
        <v>38377</v>
      </c>
      <c r="L454" s="30" t="s">
        <v>896</v>
      </c>
      <c r="M454" t="s">
        <v>443</v>
      </c>
      <c r="N454">
        <v>246</v>
      </c>
      <c r="O454">
        <v>6</v>
      </c>
      <c r="P454" t="s">
        <v>286</v>
      </c>
      <c r="Q454" s="1"/>
      <c r="R454" t="s">
        <v>230</v>
      </c>
      <c r="S454" s="1"/>
      <c r="T454">
        <v>4042</v>
      </c>
    </row>
    <row r="455" spans="1:20" x14ac:dyDescent="0.25">
      <c r="A455" t="s">
        <v>442</v>
      </c>
      <c r="B455" s="46" t="s">
        <v>442</v>
      </c>
      <c r="C455" s="49">
        <v>32.3209883886</v>
      </c>
      <c r="D455" s="49">
        <v>-110.7205550546</v>
      </c>
      <c r="E455" s="77">
        <v>3576050.0320000001</v>
      </c>
      <c r="F455" s="77">
        <v>526302.74399999995</v>
      </c>
      <c r="G455" s="1" t="s">
        <v>41</v>
      </c>
      <c r="H455" s="1" t="s">
        <v>889</v>
      </c>
      <c r="I455" s="67">
        <v>3575853</v>
      </c>
      <c r="J455" s="67">
        <v>526364</v>
      </c>
      <c r="K455" s="12">
        <v>38377</v>
      </c>
      <c r="L455" s="30" t="s">
        <v>896</v>
      </c>
      <c r="M455" t="s">
        <v>442</v>
      </c>
      <c r="N455">
        <v>245</v>
      </c>
      <c r="O455">
        <v>4</v>
      </c>
      <c r="P455" t="s">
        <v>284</v>
      </c>
      <c r="Q455" s="1"/>
      <c r="R455" t="s">
        <v>168</v>
      </c>
      <c r="S455" s="1"/>
      <c r="T455">
        <v>2161</v>
      </c>
    </row>
    <row r="456" spans="1:20" x14ac:dyDescent="0.25">
      <c r="A456" t="s">
        <v>441</v>
      </c>
      <c r="B456" s="46" t="s">
        <v>441</v>
      </c>
      <c r="C456" s="49">
        <v>32.319799977700001</v>
      </c>
      <c r="D456" s="49">
        <v>-110.72164232599999</v>
      </c>
      <c r="E456" s="77">
        <v>3575918.0320000001</v>
      </c>
      <c r="F456" s="77">
        <v>526200.74600000004</v>
      </c>
      <c r="G456" s="1" t="s">
        <v>41</v>
      </c>
      <c r="H456" s="1" t="s">
        <v>889</v>
      </c>
      <c r="I456" s="67">
        <v>3575721</v>
      </c>
      <c r="J456" s="67">
        <v>526262</v>
      </c>
      <c r="K456" s="12">
        <v>38377</v>
      </c>
      <c r="L456" s="30" t="s">
        <v>896</v>
      </c>
      <c r="M456" t="s">
        <v>441</v>
      </c>
      <c r="N456">
        <v>108</v>
      </c>
      <c r="O456">
        <v>11</v>
      </c>
      <c r="P456" t="s">
        <v>326</v>
      </c>
      <c r="Q456" s="1"/>
      <c r="R456" t="s">
        <v>168</v>
      </c>
      <c r="S456" s="1"/>
      <c r="T456">
        <v>2124</v>
      </c>
    </row>
    <row r="457" spans="1:20" x14ac:dyDescent="0.25">
      <c r="A457" t="s">
        <v>441</v>
      </c>
      <c r="B457" s="46" t="s">
        <v>441</v>
      </c>
      <c r="C457" s="49">
        <v>32.319799977700001</v>
      </c>
      <c r="D457" s="49">
        <v>-110.72164232599999</v>
      </c>
      <c r="E457" s="77">
        <v>3575918.0320000001</v>
      </c>
      <c r="F457" s="77">
        <v>526200.74600000004</v>
      </c>
      <c r="G457" s="1" t="s">
        <v>41</v>
      </c>
      <c r="H457" s="1" t="s">
        <v>889</v>
      </c>
      <c r="I457" s="67">
        <v>3575721</v>
      </c>
      <c r="J457" s="67">
        <v>526262</v>
      </c>
      <c r="K457" s="12">
        <v>38377</v>
      </c>
      <c r="L457" s="30" t="s">
        <v>896</v>
      </c>
      <c r="M457" t="s">
        <v>441</v>
      </c>
      <c r="N457">
        <v>246</v>
      </c>
      <c r="O457">
        <v>7</v>
      </c>
      <c r="P457" t="s">
        <v>284</v>
      </c>
      <c r="Q457" s="1"/>
      <c r="R457" t="s">
        <v>168</v>
      </c>
      <c r="S457" s="1"/>
      <c r="T457">
        <v>2149</v>
      </c>
    </row>
    <row r="458" spans="1:20" x14ac:dyDescent="0.25">
      <c r="A458" t="s">
        <v>440</v>
      </c>
      <c r="B458" s="46" t="s">
        <v>440</v>
      </c>
      <c r="C458" s="49">
        <v>32.318142846299999</v>
      </c>
      <c r="D458" s="49">
        <v>-110.7229115894</v>
      </c>
      <c r="E458" s="77">
        <v>3575734.031</v>
      </c>
      <c r="F458" s="77">
        <v>526081.75</v>
      </c>
      <c r="G458" s="1" t="s">
        <v>41</v>
      </c>
      <c r="H458" s="1" t="s">
        <v>889</v>
      </c>
      <c r="I458" s="67">
        <v>3575537</v>
      </c>
      <c r="J458" s="67">
        <v>526143</v>
      </c>
      <c r="K458" s="12">
        <v>38377</v>
      </c>
      <c r="L458" s="30" t="s">
        <v>896</v>
      </c>
      <c r="M458" t="s">
        <v>440</v>
      </c>
      <c r="N458">
        <v>249</v>
      </c>
      <c r="O458">
        <v>7</v>
      </c>
      <c r="P458" t="s">
        <v>284</v>
      </c>
      <c r="Q458" s="1"/>
      <c r="R458" t="s">
        <v>168</v>
      </c>
      <c r="S458" s="1"/>
      <c r="T458">
        <v>2161</v>
      </c>
    </row>
    <row r="459" spans="1:20" x14ac:dyDescent="0.25">
      <c r="A459" t="s">
        <v>439</v>
      </c>
      <c r="B459" s="46" t="s">
        <v>439</v>
      </c>
      <c r="C459" s="49">
        <v>32.317286545499996</v>
      </c>
      <c r="D459" s="49">
        <v>-110.7232435091</v>
      </c>
      <c r="E459" s="77">
        <v>3575639.031</v>
      </c>
      <c r="F459" s="77">
        <v>526050.75199999998</v>
      </c>
      <c r="G459" s="1" t="s">
        <v>41</v>
      </c>
      <c r="H459" s="1" t="s">
        <v>889</v>
      </c>
      <c r="I459" s="67">
        <v>3575442</v>
      </c>
      <c r="J459" s="67">
        <v>526112</v>
      </c>
      <c r="K459" s="12">
        <v>38377</v>
      </c>
      <c r="L459" s="30" t="s">
        <v>896</v>
      </c>
      <c r="M459" t="s">
        <v>439</v>
      </c>
      <c r="N459">
        <v>72</v>
      </c>
      <c r="O459">
        <v>16</v>
      </c>
      <c r="P459" t="s">
        <v>326</v>
      </c>
      <c r="Q459" s="1"/>
      <c r="R459" t="s">
        <v>168</v>
      </c>
      <c r="S459" s="1"/>
      <c r="T459">
        <v>2124</v>
      </c>
    </row>
    <row r="460" spans="1:20" x14ac:dyDescent="0.25">
      <c r="A460" t="s">
        <v>439</v>
      </c>
      <c r="B460" s="46" t="s">
        <v>439</v>
      </c>
      <c r="C460" s="49">
        <v>32.317286545499996</v>
      </c>
      <c r="D460" s="49">
        <v>-110.7232435091</v>
      </c>
      <c r="E460" s="77">
        <v>3575639.031</v>
      </c>
      <c r="F460" s="77">
        <v>526050.75199999998</v>
      </c>
      <c r="G460" s="1" t="s">
        <v>41</v>
      </c>
      <c r="H460" s="1" t="s">
        <v>889</v>
      </c>
      <c r="I460" s="67">
        <v>3575442</v>
      </c>
      <c r="J460" s="67">
        <v>526112</v>
      </c>
      <c r="K460" s="12">
        <v>38377</v>
      </c>
      <c r="L460" s="30" t="s">
        <v>896</v>
      </c>
      <c r="M460" t="s">
        <v>439</v>
      </c>
      <c r="N460">
        <v>246</v>
      </c>
      <c r="O460">
        <v>5</v>
      </c>
      <c r="P460" t="s">
        <v>284</v>
      </c>
      <c r="Q460" s="1"/>
      <c r="R460" t="s">
        <v>168</v>
      </c>
      <c r="S460" s="1"/>
      <c r="T460">
        <v>2149</v>
      </c>
    </row>
    <row r="461" spans="1:20" x14ac:dyDescent="0.25">
      <c r="A461" t="s">
        <v>438</v>
      </c>
      <c r="B461" s="46" t="s">
        <v>438</v>
      </c>
      <c r="C461" s="49">
        <v>32.314278688999998</v>
      </c>
      <c r="D461" s="49">
        <v>-110.7215528186</v>
      </c>
      <c r="E461" s="77">
        <v>3575306.0260000001</v>
      </c>
      <c r="F461" s="77">
        <v>526210.76100000006</v>
      </c>
      <c r="G461" s="1" t="s">
        <v>41</v>
      </c>
      <c r="H461" s="1" t="s">
        <v>889</v>
      </c>
      <c r="I461" s="67">
        <v>3575109</v>
      </c>
      <c r="J461" s="67">
        <v>526272</v>
      </c>
      <c r="K461" s="12">
        <v>38377</v>
      </c>
      <c r="L461" s="30" t="s">
        <v>896</v>
      </c>
      <c r="M461" t="s">
        <v>438</v>
      </c>
      <c r="N461">
        <v>248</v>
      </c>
      <c r="O461">
        <v>3</v>
      </c>
      <c r="P461" t="s">
        <v>284</v>
      </c>
      <c r="Q461" s="1"/>
      <c r="R461" t="s">
        <v>168</v>
      </c>
      <c r="S461" s="1"/>
      <c r="T461">
        <v>2161</v>
      </c>
    </row>
    <row r="462" spans="1:20" x14ac:dyDescent="0.25">
      <c r="A462" t="s">
        <v>437</v>
      </c>
      <c r="B462" s="46" t="s">
        <v>437</v>
      </c>
      <c r="C462" s="49">
        <v>32.313393538299998</v>
      </c>
      <c r="D462" s="49">
        <v>-110.7210774512</v>
      </c>
      <c r="E462" s="77">
        <v>3575208.0249999999</v>
      </c>
      <c r="F462" s="77">
        <v>526255.76399999997</v>
      </c>
      <c r="G462" s="1" t="s">
        <v>41</v>
      </c>
      <c r="H462" s="1" t="s">
        <v>889</v>
      </c>
      <c r="I462" s="67">
        <v>3575011</v>
      </c>
      <c r="J462" s="67">
        <v>526317</v>
      </c>
      <c r="K462" s="12">
        <v>38377</v>
      </c>
      <c r="L462" s="30" t="s">
        <v>896</v>
      </c>
      <c r="M462" t="s">
        <v>437</v>
      </c>
      <c r="N462">
        <v>92</v>
      </c>
      <c r="O462">
        <v>12</v>
      </c>
      <c r="P462" t="s">
        <v>326</v>
      </c>
      <c r="Q462" s="1"/>
      <c r="R462" t="s">
        <v>168</v>
      </c>
      <c r="S462" s="1"/>
      <c r="T462">
        <v>2124</v>
      </c>
    </row>
    <row r="463" spans="1:20" x14ac:dyDescent="0.25">
      <c r="A463" t="s">
        <v>437</v>
      </c>
      <c r="B463" s="46" t="s">
        <v>437</v>
      </c>
      <c r="C463" s="49">
        <v>32.313393538299998</v>
      </c>
      <c r="D463" s="49">
        <v>-110.7210774512</v>
      </c>
      <c r="E463" s="77">
        <v>3575208.0249999999</v>
      </c>
      <c r="F463" s="77">
        <v>526255.76399999997</v>
      </c>
      <c r="G463" s="1" t="s">
        <v>41</v>
      </c>
      <c r="H463" s="1" t="s">
        <v>889</v>
      </c>
      <c r="I463" s="67">
        <v>3575011</v>
      </c>
      <c r="J463" s="67">
        <v>526317</v>
      </c>
      <c r="K463" s="12">
        <v>38377</v>
      </c>
      <c r="L463" s="30" t="s">
        <v>896</v>
      </c>
      <c r="M463" t="s">
        <v>437</v>
      </c>
      <c r="N463">
        <v>245</v>
      </c>
      <c r="O463">
        <v>6</v>
      </c>
      <c r="P463" t="s">
        <v>284</v>
      </c>
      <c r="Q463" s="1"/>
      <c r="R463" t="s">
        <v>168</v>
      </c>
      <c r="S463" s="1"/>
      <c r="T463">
        <v>2149</v>
      </c>
    </row>
    <row r="464" spans="1:20" x14ac:dyDescent="0.25">
      <c r="A464" t="s">
        <v>436</v>
      </c>
      <c r="B464" s="46" t="s">
        <v>436</v>
      </c>
      <c r="C464" s="49">
        <v>32.312447451399997</v>
      </c>
      <c r="D464" s="49">
        <v>-110.7216008609</v>
      </c>
      <c r="E464" s="77">
        <v>3575103.0249999999</v>
      </c>
      <c r="F464" s="77">
        <v>526206.76599999995</v>
      </c>
      <c r="G464" s="1" t="s">
        <v>41</v>
      </c>
      <c r="H464" s="1" t="s">
        <v>889</v>
      </c>
      <c r="I464" s="67">
        <v>3574906</v>
      </c>
      <c r="J464" s="67">
        <v>526268</v>
      </c>
      <c r="K464" s="12">
        <v>38377</v>
      </c>
      <c r="L464" s="30" t="s">
        <v>896</v>
      </c>
      <c r="M464" t="s">
        <v>436</v>
      </c>
      <c r="N464">
        <v>84</v>
      </c>
      <c r="O464">
        <v>20</v>
      </c>
      <c r="P464" t="s">
        <v>326</v>
      </c>
      <c r="Q464" s="1"/>
      <c r="R464" t="s">
        <v>168</v>
      </c>
      <c r="S464" s="1"/>
      <c r="T464">
        <v>2124</v>
      </c>
    </row>
    <row r="465" spans="1:20" x14ac:dyDescent="0.25">
      <c r="A465" s="27" t="s">
        <v>436</v>
      </c>
      <c r="B465" s="54" t="s">
        <v>436</v>
      </c>
      <c r="C465" s="55">
        <v>32.312447451399997</v>
      </c>
      <c r="D465" s="55">
        <v>-110.7216008609</v>
      </c>
      <c r="E465" s="79">
        <v>3575103.0249999999</v>
      </c>
      <c r="F465" s="79">
        <v>526206.76599999995</v>
      </c>
      <c r="G465" s="33" t="s">
        <v>41</v>
      </c>
      <c r="H465" s="33" t="s">
        <v>889</v>
      </c>
      <c r="I465" s="68">
        <v>3574906</v>
      </c>
      <c r="J465" s="68">
        <v>526268</v>
      </c>
      <c r="K465" s="60">
        <v>38377</v>
      </c>
      <c r="L465" s="63" t="s">
        <v>896</v>
      </c>
      <c r="M465" s="27" t="s">
        <v>436</v>
      </c>
      <c r="N465" s="27">
        <v>244</v>
      </c>
      <c r="O465" s="27">
        <v>8</v>
      </c>
      <c r="P465" s="27" t="s">
        <v>284</v>
      </c>
      <c r="Q465" s="33"/>
      <c r="R465" s="27" t="s">
        <v>168</v>
      </c>
      <c r="S465" s="33"/>
      <c r="T465" s="27">
        <v>2149</v>
      </c>
    </row>
    <row r="466" spans="1:20" x14ac:dyDescent="0.25">
      <c r="A466" t="s">
        <v>55</v>
      </c>
      <c r="C466" s="14">
        <v>32.331197000000003</v>
      </c>
      <c r="D466" s="14">
        <v>-110.674666</v>
      </c>
      <c r="E466" s="80">
        <v>3577193.8626029999</v>
      </c>
      <c r="F466" s="80">
        <v>530618.66466200002</v>
      </c>
      <c r="G466" s="1" t="s">
        <v>41</v>
      </c>
      <c r="H466" s="1" t="s">
        <v>889</v>
      </c>
      <c r="I466" s="66"/>
      <c r="J466" s="66"/>
      <c r="K466" s="12">
        <v>38822</v>
      </c>
      <c r="L466" s="30" t="s">
        <v>816</v>
      </c>
      <c r="M466" t="s">
        <v>55</v>
      </c>
      <c r="N466" s="1">
        <v>40</v>
      </c>
      <c r="O466" s="1">
        <v>14</v>
      </c>
      <c r="P466" s="1" t="s">
        <v>16</v>
      </c>
      <c r="Q466" s="1" t="s">
        <v>43</v>
      </c>
      <c r="R466" s="1" t="s">
        <v>161</v>
      </c>
      <c r="S466" s="1" t="s">
        <v>815</v>
      </c>
    </row>
    <row r="467" spans="1:20" x14ac:dyDescent="0.25">
      <c r="A467" t="s">
        <v>58</v>
      </c>
      <c r="C467" s="14">
        <v>32.331541000000001</v>
      </c>
      <c r="D467" s="14">
        <v>-110.673958</v>
      </c>
      <c r="E467" s="80">
        <v>3577232.1130280001</v>
      </c>
      <c r="F467" s="80">
        <v>530685.19162199995</v>
      </c>
      <c r="G467" s="1" t="s">
        <v>41</v>
      </c>
      <c r="H467" s="1" t="s">
        <v>889</v>
      </c>
      <c r="I467" s="66"/>
      <c r="J467" s="66"/>
      <c r="K467" s="12">
        <v>38822</v>
      </c>
      <c r="L467" s="30" t="s">
        <v>816</v>
      </c>
      <c r="M467" t="s">
        <v>58</v>
      </c>
      <c r="N467" s="1">
        <v>49</v>
      </c>
      <c r="O467" s="1">
        <v>20</v>
      </c>
      <c r="P467" s="1" t="s">
        <v>13</v>
      </c>
      <c r="Q467" s="1" t="s">
        <v>43</v>
      </c>
      <c r="R467" s="1"/>
      <c r="S467" s="1" t="s">
        <v>815</v>
      </c>
    </row>
    <row r="468" spans="1:20" x14ac:dyDescent="0.25">
      <c r="A468" t="s">
        <v>59</v>
      </c>
      <c r="C468" s="14">
        <v>32.331679999999999</v>
      </c>
      <c r="D468" s="14">
        <v>-110.67318</v>
      </c>
      <c r="E468" s="80">
        <v>3577247.8061839999</v>
      </c>
      <c r="F468" s="80">
        <v>530758.35048100003</v>
      </c>
      <c r="G468" s="1" t="s">
        <v>41</v>
      </c>
      <c r="H468" s="1" t="s">
        <v>889</v>
      </c>
      <c r="I468" s="66"/>
      <c r="J468" s="66"/>
      <c r="K468" s="12">
        <v>38822</v>
      </c>
      <c r="L468" s="30" t="s">
        <v>816</v>
      </c>
      <c r="M468" t="s">
        <v>59</v>
      </c>
      <c r="N468" s="1">
        <v>348</v>
      </c>
      <c r="O468" s="1">
        <v>17</v>
      </c>
      <c r="P468" s="1" t="s">
        <v>42</v>
      </c>
      <c r="Q468" s="1"/>
      <c r="R468" s="1"/>
      <c r="S468" s="1" t="s">
        <v>815</v>
      </c>
    </row>
    <row r="469" spans="1:20" x14ac:dyDescent="0.25">
      <c r="A469" t="s">
        <v>59</v>
      </c>
      <c r="C469" s="14">
        <v>32.331679999999999</v>
      </c>
      <c r="D469" s="14">
        <v>-110.67318</v>
      </c>
      <c r="E469" s="80">
        <v>3577247.8061839999</v>
      </c>
      <c r="F469" s="80">
        <v>530758.35048100003</v>
      </c>
      <c r="G469" s="1" t="s">
        <v>41</v>
      </c>
      <c r="H469" s="1" t="s">
        <v>889</v>
      </c>
      <c r="I469" s="66"/>
      <c r="J469" s="66"/>
      <c r="K469" s="12">
        <v>38822</v>
      </c>
      <c r="L469" s="30" t="s">
        <v>816</v>
      </c>
      <c r="M469" t="s">
        <v>59</v>
      </c>
      <c r="N469" s="1">
        <v>48</v>
      </c>
      <c r="O469" s="1">
        <v>12</v>
      </c>
      <c r="P469" s="1" t="s">
        <v>16</v>
      </c>
      <c r="Q469" s="1" t="s">
        <v>43</v>
      </c>
      <c r="R469" s="1" t="s">
        <v>161</v>
      </c>
      <c r="S469" s="1" t="s">
        <v>815</v>
      </c>
    </row>
    <row r="470" spans="1:20" x14ac:dyDescent="0.25">
      <c r="A470" t="s">
        <v>60</v>
      </c>
      <c r="C470" s="14">
        <v>32.331997000000001</v>
      </c>
      <c r="D470" s="14">
        <v>-110.67242899999999</v>
      </c>
      <c r="E470" s="80">
        <v>3577283.1057859999</v>
      </c>
      <c r="F470" s="80">
        <v>530828.92500000005</v>
      </c>
      <c r="G470" s="1" t="s">
        <v>41</v>
      </c>
      <c r="H470" s="1" t="s">
        <v>889</v>
      </c>
      <c r="I470" s="66"/>
      <c r="J470" s="66"/>
      <c r="K470" s="12">
        <v>38822</v>
      </c>
      <c r="L470" s="30" t="s">
        <v>816</v>
      </c>
      <c r="M470" t="s">
        <v>60</v>
      </c>
      <c r="N470" s="1">
        <v>39</v>
      </c>
      <c r="O470" s="1">
        <v>14</v>
      </c>
      <c r="P470" s="1" t="s">
        <v>16</v>
      </c>
      <c r="Q470" s="1" t="s">
        <v>43</v>
      </c>
      <c r="R470" s="1" t="s">
        <v>161</v>
      </c>
      <c r="S470" s="1" t="s">
        <v>815</v>
      </c>
    </row>
    <row r="471" spans="1:20" x14ac:dyDescent="0.25">
      <c r="A471" t="s">
        <v>61</v>
      </c>
      <c r="C471" s="14">
        <v>32.332458000000003</v>
      </c>
      <c r="D471" s="14">
        <v>-110.672085</v>
      </c>
      <c r="E471" s="80">
        <v>3577334.3437450002</v>
      </c>
      <c r="F471" s="80">
        <v>530861.07970899995</v>
      </c>
      <c r="G471" s="1" t="s">
        <v>41</v>
      </c>
      <c r="H471" s="1" t="s">
        <v>889</v>
      </c>
      <c r="I471" s="66"/>
      <c r="J471" s="66"/>
      <c r="K471" s="12">
        <v>38822</v>
      </c>
      <c r="L471" s="30" t="s">
        <v>816</v>
      </c>
      <c r="M471" t="s">
        <v>61</v>
      </c>
      <c r="N471" s="1">
        <v>39</v>
      </c>
      <c r="O471" s="1">
        <v>19</v>
      </c>
      <c r="P471" s="1" t="s">
        <v>13</v>
      </c>
      <c r="Q471" s="1" t="s">
        <v>43</v>
      </c>
      <c r="R471" s="1"/>
      <c r="S471" s="1" t="s">
        <v>815</v>
      </c>
    </row>
    <row r="472" spans="1:20" x14ac:dyDescent="0.25">
      <c r="A472" t="s">
        <v>62</v>
      </c>
      <c r="C472" s="14">
        <v>32.333429000000002</v>
      </c>
      <c r="D472" s="14">
        <v>-110.671109</v>
      </c>
      <c r="E472" s="80">
        <v>3577442.2554500001</v>
      </c>
      <c r="F472" s="80">
        <v>530952.63520000002</v>
      </c>
      <c r="G472" s="1" t="s">
        <v>41</v>
      </c>
      <c r="H472" s="1" t="s">
        <v>889</v>
      </c>
      <c r="I472" s="66"/>
      <c r="J472" s="66"/>
      <c r="K472" s="12">
        <v>38822</v>
      </c>
      <c r="L472" s="30" t="s">
        <v>816</v>
      </c>
      <c r="M472" t="s">
        <v>62</v>
      </c>
      <c r="N472" s="1">
        <v>38</v>
      </c>
      <c r="O472" s="1">
        <v>16</v>
      </c>
      <c r="P472" s="1" t="s">
        <v>13</v>
      </c>
      <c r="Q472" s="1" t="s">
        <v>43</v>
      </c>
      <c r="R472" s="1"/>
      <c r="S472" s="1" t="s">
        <v>815</v>
      </c>
    </row>
    <row r="473" spans="1:20" x14ac:dyDescent="0.25">
      <c r="A473" t="s">
        <v>63</v>
      </c>
      <c r="C473" s="14">
        <v>32.334662999999999</v>
      </c>
      <c r="D473" s="14">
        <v>-110.67036299999999</v>
      </c>
      <c r="E473" s="80">
        <v>3577579.238988</v>
      </c>
      <c r="F473" s="80">
        <v>531022.38939799997</v>
      </c>
      <c r="G473" s="1" t="s">
        <v>41</v>
      </c>
      <c r="H473" s="1" t="s">
        <v>889</v>
      </c>
      <c r="I473" s="66"/>
      <c r="J473" s="66"/>
      <c r="K473" s="12">
        <v>38822</v>
      </c>
      <c r="L473" s="30" t="s">
        <v>816</v>
      </c>
      <c r="M473" t="s">
        <v>63</v>
      </c>
      <c r="N473" s="1">
        <v>335</v>
      </c>
      <c r="O473" s="1">
        <v>20</v>
      </c>
      <c r="P473" s="1" t="s">
        <v>42</v>
      </c>
      <c r="Q473" s="1"/>
      <c r="R473" s="1"/>
      <c r="S473" s="1" t="s">
        <v>815</v>
      </c>
    </row>
    <row r="474" spans="1:20" x14ac:dyDescent="0.25">
      <c r="A474" t="s">
        <v>63</v>
      </c>
      <c r="C474" s="14">
        <v>32.334662999999999</v>
      </c>
      <c r="D474" s="14">
        <v>-110.67036299999999</v>
      </c>
      <c r="E474" s="80">
        <v>3577579.238988</v>
      </c>
      <c r="F474" s="80">
        <v>531022.38939799997</v>
      </c>
      <c r="G474" s="1" t="s">
        <v>41</v>
      </c>
      <c r="H474" s="1" t="s">
        <v>889</v>
      </c>
      <c r="I474" s="66"/>
      <c r="J474" s="66"/>
      <c r="K474" s="12">
        <v>38822</v>
      </c>
      <c r="L474" s="30" t="s">
        <v>816</v>
      </c>
      <c r="M474" t="s">
        <v>63</v>
      </c>
      <c r="N474" s="1">
        <v>41</v>
      </c>
      <c r="O474" s="1">
        <v>19</v>
      </c>
      <c r="P474" s="1" t="s">
        <v>16</v>
      </c>
      <c r="Q474" s="1" t="s">
        <v>43</v>
      </c>
      <c r="R474" s="1" t="s">
        <v>161</v>
      </c>
      <c r="S474" s="1" t="s">
        <v>815</v>
      </c>
    </row>
    <row r="475" spans="1:20" x14ac:dyDescent="0.25">
      <c r="A475" t="s">
        <v>64</v>
      </c>
      <c r="C475" s="14">
        <v>32.335563999999998</v>
      </c>
      <c r="D475" s="14">
        <v>-110.66946799999999</v>
      </c>
      <c r="E475" s="80">
        <v>3577679.398236</v>
      </c>
      <c r="F475" s="80">
        <v>531106.39171500003</v>
      </c>
      <c r="G475" s="1" t="s">
        <v>41</v>
      </c>
      <c r="H475" s="1" t="s">
        <v>889</v>
      </c>
      <c r="I475" s="66"/>
      <c r="J475" s="66"/>
      <c r="K475" s="12">
        <v>38822</v>
      </c>
      <c r="L475" s="30" t="s">
        <v>816</v>
      </c>
      <c r="M475" t="s">
        <v>64</v>
      </c>
      <c r="N475" s="1">
        <v>36</v>
      </c>
      <c r="O475" s="1">
        <v>12</v>
      </c>
      <c r="P475" s="1" t="s">
        <v>16</v>
      </c>
      <c r="Q475" s="1" t="s">
        <v>43</v>
      </c>
      <c r="R475" s="1" t="s">
        <v>161</v>
      </c>
      <c r="S475" s="1" t="s">
        <v>815</v>
      </c>
    </row>
    <row r="476" spans="1:20" x14ac:dyDescent="0.25">
      <c r="A476" t="s">
        <v>65</v>
      </c>
      <c r="C476" s="14">
        <v>32.336748999999998</v>
      </c>
      <c r="D476" s="14">
        <v>-110.66923199999999</v>
      </c>
      <c r="E476" s="80">
        <v>3577810.8817929998</v>
      </c>
      <c r="F476" s="80">
        <v>531128.19879099994</v>
      </c>
      <c r="G476" s="1" t="s">
        <v>41</v>
      </c>
      <c r="H476" s="1" t="s">
        <v>889</v>
      </c>
      <c r="I476" s="66"/>
      <c r="J476" s="66"/>
      <c r="K476" s="12">
        <v>38822</v>
      </c>
      <c r="L476" s="30" t="s">
        <v>816</v>
      </c>
      <c r="M476" t="s">
        <v>65</v>
      </c>
      <c r="N476" s="1">
        <v>38</v>
      </c>
      <c r="O476" s="1">
        <v>23</v>
      </c>
      <c r="P476" s="1" t="s">
        <v>13</v>
      </c>
      <c r="Q476" s="1" t="s">
        <v>43</v>
      </c>
      <c r="R476" s="1"/>
      <c r="S476" s="1" t="s">
        <v>815</v>
      </c>
    </row>
    <row r="477" spans="1:20" x14ac:dyDescent="0.25">
      <c r="A477" t="s">
        <v>66</v>
      </c>
      <c r="C477" s="14">
        <v>32.338627000000002</v>
      </c>
      <c r="D477" s="14">
        <v>-110.66744</v>
      </c>
      <c r="E477" s="80">
        <v>3578019.5287759998</v>
      </c>
      <c r="F477" s="80">
        <v>531296.16989000002</v>
      </c>
      <c r="G477" s="1" t="s">
        <v>41</v>
      </c>
      <c r="H477" s="1" t="s">
        <v>889</v>
      </c>
      <c r="I477" s="66"/>
      <c r="J477" s="66"/>
      <c r="K477" s="12">
        <v>38822</v>
      </c>
      <c r="L477" s="30" t="s">
        <v>816</v>
      </c>
      <c r="M477" t="s">
        <v>66</v>
      </c>
      <c r="N477" s="1">
        <v>33</v>
      </c>
      <c r="O477" s="1">
        <v>12</v>
      </c>
      <c r="P477" s="1" t="s">
        <v>13</v>
      </c>
      <c r="Q477" s="1" t="s">
        <v>43</v>
      </c>
      <c r="R477" s="1"/>
      <c r="S477" s="1" t="s">
        <v>815</v>
      </c>
    </row>
    <row r="478" spans="1:20" x14ac:dyDescent="0.25">
      <c r="A478" t="s">
        <v>67</v>
      </c>
      <c r="C478" s="14">
        <v>32.339035000000003</v>
      </c>
      <c r="D478" s="14">
        <v>-110.66715000000001</v>
      </c>
      <c r="E478" s="80">
        <v>3578064.8066759999</v>
      </c>
      <c r="F478" s="80">
        <v>531323.29043099994</v>
      </c>
      <c r="G478" s="1" t="s">
        <v>41</v>
      </c>
      <c r="H478" s="1" t="s">
        <v>889</v>
      </c>
      <c r="I478" s="66"/>
      <c r="J478" s="66"/>
      <c r="K478" s="12">
        <v>38822</v>
      </c>
      <c r="L478" s="30" t="s">
        <v>816</v>
      </c>
      <c r="M478" t="s">
        <v>67</v>
      </c>
      <c r="N478" s="1">
        <v>31</v>
      </c>
      <c r="O478" s="1">
        <v>19</v>
      </c>
      <c r="P478" s="1" t="s">
        <v>13</v>
      </c>
      <c r="Q478" s="1" t="s">
        <v>43</v>
      </c>
      <c r="R478" s="1"/>
      <c r="S478" s="1" t="s">
        <v>815</v>
      </c>
    </row>
    <row r="479" spans="1:20" x14ac:dyDescent="0.25">
      <c r="A479" t="s">
        <v>68</v>
      </c>
      <c r="C479" s="14">
        <v>32.339447999999997</v>
      </c>
      <c r="D479" s="14">
        <v>-110.666871</v>
      </c>
      <c r="E479" s="80">
        <v>3578110.6756640002</v>
      </c>
      <c r="F479" s="80">
        <v>531349.39911700005</v>
      </c>
      <c r="G479" s="1" t="s">
        <v>41</v>
      </c>
      <c r="H479" s="1" t="s">
        <v>889</v>
      </c>
      <c r="I479" s="66"/>
      <c r="J479" s="66"/>
      <c r="K479" s="12">
        <v>38822</v>
      </c>
      <c r="L479" s="30" t="s">
        <v>816</v>
      </c>
      <c r="M479" t="s">
        <v>68</v>
      </c>
      <c r="N479" s="1">
        <v>341</v>
      </c>
      <c r="O479" s="1">
        <v>17</v>
      </c>
      <c r="P479" s="1" t="s">
        <v>42</v>
      </c>
      <c r="Q479" s="1"/>
      <c r="R479" s="1"/>
      <c r="S479" s="1" t="s">
        <v>815</v>
      </c>
    </row>
    <row r="480" spans="1:20" x14ac:dyDescent="0.25">
      <c r="A480" t="s">
        <v>68</v>
      </c>
      <c r="C480" s="14">
        <v>32.339447999999997</v>
      </c>
      <c r="D480" s="14">
        <v>-110.666871</v>
      </c>
      <c r="E480" s="80">
        <v>3578110.6756640002</v>
      </c>
      <c r="F480" s="80">
        <v>531349.39911700005</v>
      </c>
      <c r="G480" s="1" t="s">
        <v>41</v>
      </c>
      <c r="H480" s="1" t="s">
        <v>889</v>
      </c>
      <c r="I480" s="66"/>
      <c r="J480" s="66"/>
      <c r="K480" s="12">
        <v>38822</v>
      </c>
      <c r="L480" s="30" t="s">
        <v>816</v>
      </c>
      <c r="M480" t="s">
        <v>68</v>
      </c>
      <c r="N480" s="1">
        <v>27</v>
      </c>
      <c r="O480" s="1">
        <v>14</v>
      </c>
      <c r="P480" s="1" t="s">
        <v>13</v>
      </c>
      <c r="Q480" s="1" t="s">
        <v>43</v>
      </c>
      <c r="R480" s="1"/>
      <c r="S480" s="1" t="s">
        <v>815</v>
      </c>
    </row>
    <row r="481" spans="1:19" x14ac:dyDescent="0.25">
      <c r="A481" s="27" t="s">
        <v>69</v>
      </c>
      <c r="B481" s="27"/>
      <c r="C481" s="74">
        <v>32.339897999999998</v>
      </c>
      <c r="D481" s="74">
        <v>-110.666667</v>
      </c>
      <c r="E481" s="81">
        <v>3578160.6851130002</v>
      </c>
      <c r="F481" s="81">
        <v>531368.42631000001</v>
      </c>
      <c r="G481" s="33" t="s">
        <v>41</v>
      </c>
      <c r="H481" s="33" t="s">
        <v>889</v>
      </c>
      <c r="I481" s="73"/>
      <c r="J481" s="73"/>
      <c r="K481" s="60">
        <v>38822</v>
      </c>
      <c r="L481" s="63" t="s">
        <v>816</v>
      </c>
      <c r="M481" s="27" t="s">
        <v>69</v>
      </c>
      <c r="N481" s="33">
        <v>34</v>
      </c>
      <c r="O481" s="33">
        <v>18</v>
      </c>
      <c r="P481" s="33" t="s">
        <v>13</v>
      </c>
      <c r="Q481" s="33" t="s">
        <v>43</v>
      </c>
      <c r="R481" s="33"/>
      <c r="S481" s="33" t="s">
        <v>815</v>
      </c>
    </row>
    <row r="482" spans="1:19" x14ac:dyDescent="0.25">
      <c r="A482" t="s">
        <v>70</v>
      </c>
      <c r="C482" s="14">
        <v>32.340246999999998</v>
      </c>
      <c r="D482" s="14">
        <v>-110.665541</v>
      </c>
      <c r="E482" s="80">
        <v>3578199.667624</v>
      </c>
      <c r="F482" s="80">
        <v>531474.318753</v>
      </c>
      <c r="G482" s="1" t="s">
        <v>41</v>
      </c>
      <c r="H482" s="1" t="s">
        <v>889</v>
      </c>
      <c r="I482" s="66"/>
      <c r="J482" s="66"/>
      <c r="K482" s="12">
        <v>38831</v>
      </c>
      <c r="L482" s="30" t="s">
        <v>816</v>
      </c>
      <c r="M482" t="s">
        <v>70</v>
      </c>
      <c r="N482" s="1">
        <v>352</v>
      </c>
      <c r="O482" s="1">
        <v>20</v>
      </c>
      <c r="P482" s="1" t="s">
        <v>42</v>
      </c>
      <c r="Q482" s="1"/>
      <c r="R482" s="1"/>
      <c r="S482" s="1" t="s">
        <v>815</v>
      </c>
    </row>
    <row r="483" spans="1:19" x14ac:dyDescent="0.25">
      <c r="A483" t="s">
        <v>70</v>
      </c>
      <c r="C483" s="14">
        <v>32.340246999999998</v>
      </c>
      <c r="D483" s="14">
        <v>-110.665541</v>
      </c>
      <c r="E483" s="80">
        <v>3578199.667624</v>
      </c>
      <c r="F483" s="80">
        <v>531474.318753</v>
      </c>
      <c r="G483" s="1" t="s">
        <v>41</v>
      </c>
      <c r="H483" s="1" t="s">
        <v>889</v>
      </c>
      <c r="I483" s="66"/>
      <c r="J483" s="66"/>
      <c r="K483" s="12">
        <v>38831</v>
      </c>
      <c r="L483" s="30" t="s">
        <v>816</v>
      </c>
      <c r="M483" t="s">
        <v>70</v>
      </c>
      <c r="N483" s="1">
        <v>38</v>
      </c>
      <c r="O483" s="1">
        <v>16</v>
      </c>
      <c r="P483" s="1" t="s">
        <v>13</v>
      </c>
      <c r="Q483" s="1" t="s">
        <v>43</v>
      </c>
      <c r="R483" s="1"/>
      <c r="S483" s="1" t="s">
        <v>815</v>
      </c>
    </row>
    <row r="484" spans="1:19" x14ac:dyDescent="0.25">
      <c r="A484" t="s">
        <v>71</v>
      </c>
      <c r="C484" s="14">
        <v>32.340412999999998</v>
      </c>
      <c r="D484" s="14">
        <v>-110.664978</v>
      </c>
      <c r="E484" s="80">
        <v>3578218.2664069999</v>
      </c>
      <c r="F484" s="80">
        <v>531527.26699399995</v>
      </c>
      <c r="G484" s="1" t="s">
        <v>41</v>
      </c>
      <c r="H484" s="1" t="s">
        <v>889</v>
      </c>
      <c r="I484" s="66"/>
      <c r="J484" s="66"/>
      <c r="K484" s="12">
        <v>38831</v>
      </c>
      <c r="L484" s="30" t="s">
        <v>816</v>
      </c>
      <c r="M484" t="s">
        <v>71</v>
      </c>
      <c r="N484" s="1">
        <v>27</v>
      </c>
      <c r="O484" s="1">
        <v>9</v>
      </c>
      <c r="P484" s="1" t="s">
        <v>13</v>
      </c>
      <c r="Q484" s="1" t="s">
        <v>43</v>
      </c>
      <c r="R484" s="1"/>
      <c r="S484" s="1" t="s">
        <v>815</v>
      </c>
    </row>
    <row r="485" spans="1:19" x14ac:dyDescent="0.25">
      <c r="A485" t="s">
        <v>72</v>
      </c>
      <c r="C485" s="14">
        <v>32.340682000000001</v>
      </c>
      <c r="D485" s="14">
        <v>-110.664559</v>
      </c>
      <c r="E485" s="80">
        <v>3578248.12164</v>
      </c>
      <c r="F485" s="80">
        <v>531566.55039500003</v>
      </c>
      <c r="G485" s="1" t="s">
        <v>41</v>
      </c>
      <c r="H485" s="1" t="s">
        <v>889</v>
      </c>
      <c r="I485" s="66"/>
      <c r="J485" s="66"/>
      <c r="K485" s="12">
        <v>38831</v>
      </c>
      <c r="L485" s="30" t="s">
        <v>816</v>
      </c>
      <c r="M485" t="s">
        <v>72</v>
      </c>
      <c r="N485" s="1">
        <v>31</v>
      </c>
      <c r="O485" s="1">
        <v>10</v>
      </c>
      <c r="P485" s="1" t="s">
        <v>13</v>
      </c>
      <c r="Q485" s="1" t="s">
        <v>43</v>
      </c>
      <c r="R485" s="1"/>
      <c r="S485" s="1" t="s">
        <v>815</v>
      </c>
    </row>
    <row r="486" spans="1:19" x14ac:dyDescent="0.25">
      <c r="A486" t="s">
        <v>73</v>
      </c>
      <c r="C486" s="14">
        <v>32.341496999999997</v>
      </c>
      <c r="D486" s="14">
        <v>-110.663803</v>
      </c>
      <c r="E486" s="80">
        <v>3578338.7301989999</v>
      </c>
      <c r="F486" s="80">
        <v>531637.44590100006</v>
      </c>
      <c r="G486" s="1" t="s">
        <v>41</v>
      </c>
      <c r="H486" s="1" t="s">
        <v>889</v>
      </c>
      <c r="I486" s="66"/>
      <c r="J486" s="66"/>
      <c r="K486" s="12">
        <v>38831</v>
      </c>
      <c r="L486" s="30" t="s">
        <v>816</v>
      </c>
      <c r="M486" t="s">
        <v>73</v>
      </c>
      <c r="N486" s="1">
        <v>31</v>
      </c>
      <c r="O486" s="1">
        <v>4</v>
      </c>
      <c r="P486" s="1" t="s">
        <v>13</v>
      </c>
      <c r="Q486" s="1" t="s">
        <v>43</v>
      </c>
      <c r="R486" s="1"/>
      <c r="S486" s="1" t="s">
        <v>815</v>
      </c>
    </row>
    <row r="487" spans="1:19" x14ac:dyDescent="0.25">
      <c r="A487" t="s">
        <v>74</v>
      </c>
      <c r="C487" s="14">
        <v>32.342243000000003</v>
      </c>
      <c r="D487" s="14">
        <v>-110.662644</v>
      </c>
      <c r="E487" s="80">
        <v>3578421.7289499999</v>
      </c>
      <c r="F487" s="80">
        <v>531746.22605000006</v>
      </c>
      <c r="G487" s="1" t="s">
        <v>41</v>
      </c>
      <c r="H487" s="1" t="s">
        <v>889</v>
      </c>
      <c r="I487" s="66"/>
      <c r="J487" s="66"/>
      <c r="K487" s="12">
        <v>38831</v>
      </c>
      <c r="L487" s="30" t="s">
        <v>816</v>
      </c>
      <c r="M487" t="s">
        <v>74</v>
      </c>
      <c r="N487" s="1">
        <v>27</v>
      </c>
      <c r="O487" s="1">
        <v>4</v>
      </c>
      <c r="P487" s="1" t="s">
        <v>13</v>
      </c>
      <c r="Q487" s="1" t="s">
        <v>43</v>
      </c>
      <c r="R487" s="1"/>
      <c r="S487" s="1" t="s">
        <v>815</v>
      </c>
    </row>
    <row r="488" spans="1:19" x14ac:dyDescent="0.25">
      <c r="A488" t="s">
        <v>75</v>
      </c>
      <c r="C488" s="14">
        <v>32.342688000000003</v>
      </c>
      <c r="D488" s="14">
        <v>-110.66234900000001</v>
      </c>
      <c r="E488" s="80">
        <v>3578471.172092</v>
      </c>
      <c r="F488" s="80">
        <v>531773.83474399999</v>
      </c>
      <c r="G488" s="1" t="s">
        <v>41</v>
      </c>
      <c r="H488" s="1" t="s">
        <v>889</v>
      </c>
      <c r="I488" s="66"/>
      <c r="J488" s="66"/>
      <c r="K488" s="12">
        <v>38831</v>
      </c>
      <c r="L488" s="30" t="s">
        <v>816</v>
      </c>
      <c r="M488" t="s">
        <v>75</v>
      </c>
      <c r="N488" s="1">
        <v>50</v>
      </c>
      <c r="O488" s="1">
        <v>19</v>
      </c>
      <c r="P488" s="1" t="s">
        <v>42</v>
      </c>
      <c r="Q488" s="1"/>
      <c r="R488" s="1"/>
      <c r="S488" s="1" t="s">
        <v>815</v>
      </c>
    </row>
    <row r="489" spans="1:19" x14ac:dyDescent="0.25">
      <c r="A489" t="s">
        <v>75</v>
      </c>
      <c r="C489" s="14">
        <v>32.342688000000003</v>
      </c>
      <c r="D489" s="14">
        <v>-110.66234900000001</v>
      </c>
      <c r="E489" s="80">
        <v>3578471.172092</v>
      </c>
      <c r="F489" s="80">
        <v>531773.83474399999</v>
      </c>
      <c r="G489" s="1" t="s">
        <v>41</v>
      </c>
      <c r="H489" s="1" t="s">
        <v>889</v>
      </c>
      <c r="I489" s="66"/>
      <c r="J489" s="66"/>
      <c r="K489" s="12">
        <v>38831</v>
      </c>
      <c r="L489" s="30" t="s">
        <v>816</v>
      </c>
      <c r="M489" t="s">
        <v>75</v>
      </c>
      <c r="N489" s="1">
        <v>29</v>
      </c>
      <c r="O489" s="1">
        <v>3</v>
      </c>
      <c r="P489" s="1" t="s">
        <v>13</v>
      </c>
      <c r="Q489" s="1" t="s">
        <v>43</v>
      </c>
      <c r="R489" s="1"/>
      <c r="S489" s="1" t="s">
        <v>815</v>
      </c>
    </row>
    <row r="490" spans="1:19" x14ac:dyDescent="0.25">
      <c r="A490" t="s">
        <v>76</v>
      </c>
      <c r="C490" s="14">
        <v>32.343218999999998</v>
      </c>
      <c r="D490" s="14">
        <v>-110.66180199999999</v>
      </c>
      <c r="E490" s="80">
        <v>3578530.2033000002</v>
      </c>
      <c r="F490" s="80">
        <v>531825.13921000005</v>
      </c>
      <c r="G490" s="1" t="s">
        <v>41</v>
      </c>
      <c r="H490" s="1" t="s">
        <v>889</v>
      </c>
      <c r="I490" s="66"/>
      <c r="J490" s="66"/>
      <c r="K490" s="12">
        <v>38831</v>
      </c>
      <c r="L490" s="30" t="s">
        <v>816</v>
      </c>
      <c r="M490" t="s">
        <v>76</v>
      </c>
      <c r="N490" s="1">
        <v>26</v>
      </c>
      <c r="O490" s="1">
        <v>13</v>
      </c>
      <c r="P490" s="1" t="s">
        <v>13</v>
      </c>
      <c r="Q490" s="1" t="s">
        <v>43</v>
      </c>
      <c r="R490" s="1"/>
      <c r="S490" s="1" t="s">
        <v>815</v>
      </c>
    </row>
    <row r="491" spans="1:19" x14ac:dyDescent="0.25">
      <c r="A491" t="s">
        <v>77</v>
      </c>
      <c r="C491" s="14">
        <v>32.343653000000003</v>
      </c>
      <c r="D491" s="14">
        <v>-110.661067</v>
      </c>
      <c r="E491" s="80">
        <v>3578578.5881790002</v>
      </c>
      <c r="F491" s="80">
        <v>531894.14552599995</v>
      </c>
      <c r="G491" s="1" t="s">
        <v>41</v>
      </c>
      <c r="H491" s="1" t="s">
        <v>889</v>
      </c>
      <c r="I491" s="66"/>
      <c r="J491" s="66"/>
      <c r="K491" s="12">
        <v>38831</v>
      </c>
      <c r="L491" s="30" t="s">
        <v>816</v>
      </c>
      <c r="M491" t="s">
        <v>77</v>
      </c>
      <c r="N491" s="1">
        <v>29</v>
      </c>
      <c r="O491" s="1">
        <v>8</v>
      </c>
      <c r="P491" s="1" t="s">
        <v>13</v>
      </c>
      <c r="Q491" s="1" t="s">
        <v>43</v>
      </c>
      <c r="R491" s="1"/>
      <c r="S491" s="1" t="s">
        <v>815</v>
      </c>
    </row>
    <row r="492" spans="1:19" x14ac:dyDescent="0.25">
      <c r="A492" t="s">
        <v>78</v>
      </c>
      <c r="C492" s="14">
        <v>32.342875999999997</v>
      </c>
      <c r="D492" s="14">
        <v>-110.65825599999999</v>
      </c>
      <c r="E492" s="80">
        <v>3578493.205753</v>
      </c>
      <c r="F492" s="80">
        <v>532158.93685299996</v>
      </c>
      <c r="G492" s="1" t="s">
        <v>41</v>
      </c>
      <c r="H492" s="1" t="s">
        <v>889</v>
      </c>
      <c r="I492" s="66"/>
      <c r="J492" s="66"/>
      <c r="K492" s="12">
        <v>38831</v>
      </c>
      <c r="L492" s="30" t="s">
        <v>816</v>
      </c>
      <c r="M492" t="s">
        <v>78</v>
      </c>
      <c r="N492" s="1">
        <v>211</v>
      </c>
      <c r="O492" s="1">
        <v>2</v>
      </c>
      <c r="P492" s="1" t="s">
        <v>13</v>
      </c>
      <c r="Q492" s="1" t="s">
        <v>43</v>
      </c>
      <c r="R492" s="1"/>
      <c r="S492" s="1" t="s">
        <v>815</v>
      </c>
    </row>
    <row r="493" spans="1:19" x14ac:dyDescent="0.25">
      <c r="A493" t="s">
        <v>79</v>
      </c>
      <c r="C493" s="14">
        <v>32.342613</v>
      </c>
      <c r="D493" s="14">
        <v>-110.65801399999999</v>
      </c>
      <c r="E493" s="80">
        <v>3578464.140414</v>
      </c>
      <c r="F493" s="80">
        <v>532181.746331</v>
      </c>
      <c r="G493" s="1" t="s">
        <v>41</v>
      </c>
      <c r="H493" s="1" t="s">
        <v>889</v>
      </c>
      <c r="I493" s="66"/>
      <c r="J493" s="66"/>
      <c r="K493" s="12">
        <v>38831</v>
      </c>
      <c r="L493" s="30" t="s">
        <v>816</v>
      </c>
      <c r="M493" t="s">
        <v>79</v>
      </c>
      <c r="N493" s="1">
        <v>45</v>
      </c>
      <c r="O493" s="1">
        <v>21</v>
      </c>
      <c r="P493" s="1" t="s">
        <v>42</v>
      </c>
      <c r="Q493" s="1"/>
      <c r="R493" s="1"/>
      <c r="S493" s="1" t="s">
        <v>815</v>
      </c>
    </row>
    <row r="494" spans="1:19" x14ac:dyDescent="0.25">
      <c r="A494" t="s">
        <v>79</v>
      </c>
      <c r="C494" s="14">
        <v>32.342613</v>
      </c>
      <c r="D494" s="14">
        <v>-110.65801399999999</v>
      </c>
      <c r="E494" s="80">
        <v>3578464.140414</v>
      </c>
      <c r="F494" s="80">
        <v>532181.746331</v>
      </c>
      <c r="G494" s="1" t="s">
        <v>41</v>
      </c>
      <c r="H494" s="1" t="s">
        <v>889</v>
      </c>
      <c r="I494" s="66"/>
      <c r="J494" s="66"/>
      <c r="K494" s="12">
        <v>38831</v>
      </c>
      <c r="L494" s="30" t="s">
        <v>816</v>
      </c>
      <c r="M494" t="s">
        <v>79</v>
      </c>
      <c r="N494" s="1">
        <v>212</v>
      </c>
      <c r="O494" s="1">
        <v>5</v>
      </c>
      <c r="P494" s="1" t="s">
        <v>13</v>
      </c>
      <c r="Q494" s="1" t="s">
        <v>43</v>
      </c>
      <c r="R494" s="1"/>
      <c r="S494" s="1" t="s">
        <v>815</v>
      </c>
    </row>
    <row r="495" spans="1:19" x14ac:dyDescent="0.25">
      <c r="A495" t="s">
        <v>80</v>
      </c>
      <c r="C495" s="14">
        <v>32.342371</v>
      </c>
      <c r="D495" s="14">
        <v>-110.65801999999999</v>
      </c>
      <c r="E495" s="80">
        <v>3578437.3797789998</v>
      </c>
      <c r="F495" s="80">
        <v>532181.32738300005</v>
      </c>
      <c r="G495" s="1" t="s">
        <v>41</v>
      </c>
      <c r="H495" s="1" t="s">
        <v>889</v>
      </c>
      <c r="I495" s="66"/>
      <c r="J495" s="66"/>
      <c r="K495" s="12">
        <v>38831</v>
      </c>
      <c r="L495" s="30" t="s">
        <v>816</v>
      </c>
      <c r="M495" t="s">
        <v>80</v>
      </c>
      <c r="N495" s="1">
        <v>208</v>
      </c>
      <c r="O495" s="1">
        <v>5</v>
      </c>
      <c r="P495" s="1" t="s">
        <v>13</v>
      </c>
      <c r="Q495" s="1" t="s">
        <v>43</v>
      </c>
      <c r="R495" s="1"/>
      <c r="S495" s="1" t="s">
        <v>815</v>
      </c>
    </row>
    <row r="496" spans="1:19" x14ac:dyDescent="0.25">
      <c r="A496" t="s">
        <v>81</v>
      </c>
      <c r="C496" s="14">
        <v>32.341957999999998</v>
      </c>
      <c r="D496" s="14">
        <v>-110.656899</v>
      </c>
      <c r="E496" s="80">
        <v>3578391.9298060001</v>
      </c>
      <c r="F496" s="80">
        <v>532286.97903299995</v>
      </c>
      <c r="G496" s="1" t="s">
        <v>41</v>
      </c>
      <c r="H496" s="1" t="s">
        <v>889</v>
      </c>
      <c r="I496" s="66"/>
      <c r="J496" s="66"/>
      <c r="K496" s="12">
        <v>38831</v>
      </c>
      <c r="L496" s="30" t="s">
        <v>816</v>
      </c>
      <c r="M496" t="s">
        <v>81</v>
      </c>
      <c r="N496" s="1">
        <v>27</v>
      </c>
      <c r="O496" s="1">
        <v>12</v>
      </c>
      <c r="P496" s="1" t="s">
        <v>13</v>
      </c>
      <c r="Q496" s="1" t="s">
        <v>43</v>
      </c>
      <c r="R496" s="1"/>
      <c r="S496" s="1" t="s">
        <v>815</v>
      </c>
    </row>
    <row r="497" spans="1:20" x14ac:dyDescent="0.25">
      <c r="A497" t="s">
        <v>82</v>
      </c>
      <c r="C497" s="14">
        <v>32.341673999999998</v>
      </c>
      <c r="D497" s="14">
        <v>-110.65625</v>
      </c>
      <c r="E497" s="80">
        <v>3578360.6101040002</v>
      </c>
      <c r="F497" s="80">
        <v>532348.16203999997</v>
      </c>
      <c r="G497" s="1" t="s">
        <v>41</v>
      </c>
      <c r="H497" s="1" t="s">
        <v>889</v>
      </c>
      <c r="I497" s="66"/>
      <c r="J497" s="66"/>
      <c r="K497" s="12">
        <v>38831</v>
      </c>
      <c r="L497" s="30" t="s">
        <v>816</v>
      </c>
      <c r="M497" t="s">
        <v>82</v>
      </c>
      <c r="N497" s="1">
        <v>6</v>
      </c>
      <c r="O497" s="1">
        <v>14</v>
      </c>
      <c r="P497" s="1" t="s">
        <v>42</v>
      </c>
      <c r="Q497" s="1"/>
      <c r="R497" s="1"/>
      <c r="S497" s="1" t="s">
        <v>815</v>
      </c>
    </row>
    <row r="498" spans="1:20" x14ac:dyDescent="0.25">
      <c r="A498" t="s">
        <v>82</v>
      </c>
      <c r="C498" s="14">
        <v>32.341673999999998</v>
      </c>
      <c r="D498" s="14">
        <v>-110.65625</v>
      </c>
      <c r="E498" s="80">
        <v>3578360.6101040002</v>
      </c>
      <c r="F498" s="80">
        <v>532348.16203999997</v>
      </c>
      <c r="G498" s="1" t="s">
        <v>41</v>
      </c>
      <c r="H498" s="1" t="s">
        <v>889</v>
      </c>
      <c r="I498" s="66"/>
      <c r="J498" s="66"/>
      <c r="K498" s="12">
        <v>38831</v>
      </c>
      <c r="L498" s="30" t="s">
        <v>816</v>
      </c>
      <c r="M498" t="s">
        <v>82</v>
      </c>
      <c r="N498" s="1">
        <v>28</v>
      </c>
      <c r="O498" s="1">
        <v>7</v>
      </c>
      <c r="P498" s="1" t="s">
        <v>13</v>
      </c>
      <c r="Q498" s="1" t="s">
        <v>43</v>
      </c>
      <c r="R498" s="1"/>
      <c r="S498" s="1" t="s">
        <v>815</v>
      </c>
    </row>
    <row r="499" spans="1:20" x14ac:dyDescent="0.25">
      <c r="A499" t="s">
        <v>83</v>
      </c>
      <c r="C499" s="14">
        <v>32.342891999999999</v>
      </c>
      <c r="D499" s="14">
        <v>-110.655198</v>
      </c>
      <c r="E499" s="80">
        <v>3578495.911601</v>
      </c>
      <c r="F499" s="80">
        <v>532446.67136399995</v>
      </c>
      <c r="G499" s="1" t="s">
        <v>41</v>
      </c>
      <c r="H499" s="1" t="s">
        <v>889</v>
      </c>
      <c r="I499" s="66"/>
      <c r="J499" s="66"/>
      <c r="K499" s="12">
        <v>38831</v>
      </c>
      <c r="L499" s="30" t="s">
        <v>816</v>
      </c>
      <c r="M499" t="s">
        <v>83</v>
      </c>
      <c r="N499" s="1">
        <v>29</v>
      </c>
      <c r="O499" s="1">
        <v>7</v>
      </c>
      <c r="P499" s="1" t="s">
        <v>13</v>
      </c>
      <c r="Q499" s="1" t="s">
        <v>43</v>
      </c>
      <c r="R499" s="1"/>
      <c r="S499" s="1" t="s">
        <v>815</v>
      </c>
    </row>
    <row r="500" spans="1:20" x14ac:dyDescent="0.25">
      <c r="A500" t="s">
        <v>84</v>
      </c>
      <c r="C500" s="14">
        <v>32.344158</v>
      </c>
      <c r="D500" s="14">
        <v>-110.65422700000001</v>
      </c>
      <c r="E500" s="80">
        <v>3578636.5425729998</v>
      </c>
      <c r="F500" s="80">
        <v>532537.58838800003</v>
      </c>
      <c r="G500" s="1" t="s">
        <v>41</v>
      </c>
      <c r="H500" s="1" t="s">
        <v>889</v>
      </c>
      <c r="I500" s="66"/>
      <c r="J500" s="66"/>
      <c r="K500" s="12">
        <v>38831</v>
      </c>
      <c r="L500" s="30" t="s">
        <v>816</v>
      </c>
      <c r="M500" t="s">
        <v>84</v>
      </c>
      <c r="N500" s="1">
        <v>33</v>
      </c>
      <c r="O500" s="1">
        <v>9</v>
      </c>
      <c r="P500" s="1" t="s">
        <v>13</v>
      </c>
      <c r="Q500" s="1" t="s">
        <v>43</v>
      </c>
      <c r="R500" s="1"/>
      <c r="S500" s="1" t="s">
        <v>815</v>
      </c>
    </row>
    <row r="501" spans="1:20" x14ac:dyDescent="0.25">
      <c r="A501" t="s">
        <v>85</v>
      </c>
      <c r="C501" s="14">
        <v>32.344532999999998</v>
      </c>
      <c r="D501" s="14">
        <v>-110.65447399999999</v>
      </c>
      <c r="E501" s="80">
        <v>3578678.0926720002</v>
      </c>
      <c r="F501" s="80">
        <v>532514.23358600005</v>
      </c>
      <c r="G501" s="1" t="s">
        <v>41</v>
      </c>
      <c r="H501" s="1" t="s">
        <v>889</v>
      </c>
      <c r="I501" s="66"/>
      <c r="J501" s="66"/>
      <c r="K501" s="12">
        <v>38831</v>
      </c>
      <c r="L501" s="30" t="s">
        <v>816</v>
      </c>
      <c r="M501" t="s">
        <v>85</v>
      </c>
      <c r="N501" s="1">
        <v>15</v>
      </c>
      <c r="O501" s="1">
        <v>20</v>
      </c>
      <c r="P501" s="1" t="s">
        <v>42</v>
      </c>
      <c r="Q501" s="1"/>
      <c r="R501" s="1"/>
      <c r="S501" s="1" t="s">
        <v>815</v>
      </c>
    </row>
    <row r="502" spans="1:20" x14ac:dyDescent="0.25">
      <c r="A502" t="s">
        <v>85</v>
      </c>
      <c r="C502" s="14">
        <v>32.344532999999998</v>
      </c>
      <c r="D502" s="14">
        <v>-110.65447399999999</v>
      </c>
      <c r="E502" s="80">
        <v>3578678.0926720002</v>
      </c>
      <c r="F502" s="80">
        <v>532514.23358600005</v>
      </c>
      <c r="G502" s="1" t="s">
        <v>41</v>
      </c>
      <c r="H502" s="1" t="s">
        <v>889</v>
      </c>
      <c r="I502" s="66"/>
      <c r="J502" s="66"/>
      <c r="K502" s="12">
        <v>38831</v>
      </c>
      <c r="L502" s="30" t="s">
        <v>816</v>
      </c>
      <c r="M502" t="s">
        <v>85</v>
      </c>
      <c r="N502" s="1">
        <v>26</v>
      </c>
      <c r="O502" s="1">
        <v>14</v>
      </c>
      <c r="P502" s="1" t="s">
        <v>13</v>
      </c>
      <c r="Q502" s="1" t="s">
        <v>43</v>
      </c>
      <c r="R502" s="1"/>
      <c r="S502" s="1" t="s">
        <v>815</v>
      </c>
    </row>
    <row r="503" spans="1:20" x14ac:dyDescent="0.25">
      <c r="A503" t="s">
        <v>86</v>
      </c>
      <c r="C503" s="49">
        <v>32.345391999999997</v>
      </c>
      <c r="D503" s="49">
        <v>-110.65311699999999</v>
      </c>
      <c r="E503" s="80">
        <v>3578773.647566</v>
      </c>
      <c r="F503" s="80">
        <v>532641.63858000003</v>
      </c>
      <c r="G503" s="1" t="s">
        <v>41</v>
      </c>
      <c r="H503" s="1" t="s">
        <v>889</v>
      </c>
      <c r="I503" s="69"/>
      <c r="J503" s="69"/>
      <c r="K503" s="24">
        <v>38831</v>
      </c>
      <c r="L503" s="30" t="s">
        <v>816</v>
      </c>
      <c r="M503" t="s">
        <v>86</v>
      </c>
      <c r="N503" s="1">
        <v>31</v>
      </c>
      <c r="O503" s="1">
        <v>12</v>
      </c>
      <c r="P503" s="1" t="s">
        <v>13</v>
      </c>
      <c r="Q503" s="1" t="s">
        <v>43</v>
      </c>
      <c r="R503" s="1"/>
      <c r="S503" s="1" t="s">
        <v>815</v>
      </c>
    </row>
    <row r="504" spans="1:20" x14ac:dyDescent="0.25">
      <c r="A504" t="s">
        <v>87</v>
      </c>
      <c r="C504" s="14">
        <v>32.346330000000002</v>
      </c>
      <c r="D504" s="14">
        <v>-110.655981</v>
      </c>
      <c r="E504" s="80">
        <v>3578876.8411989999</v>
      </c>
      <c r="F504" s="80">
        <v>532371.74460600002</v>
      </c>
      <c r="G504" s="1" t="s">
        <v>41</v>
      </c>
      <c r="H504" s="1" t="s">
        <v>889</v>
      </c>
      <c r="I504" s="66"/>
      <c r="J504" s="66"/>
      <c r="K504" s="12">
        <v>38831</v>
      </c>
      <c r="L504" s="30" t="s">
        <v>816</v>
      </c>
      <c r="M504" t="s">
        <v>87</v>
      </c>
      <c r="N504" s="1">
        <v>10</v>
      </c>
      <c r="O504" s="1">
        <v>22</v>
      </c>
      <c r="P504" s="1" t="s">
        <v>42</v>
      </c>
      <c r="Q504" s="1"/>
      <c r="R504" s="1"/>
      <c r="S504" s="1" t="s">
        <v>815</v>
      </c>
    </row>
    <row r="505" spans="1:20" x14ac:dyDescent="0.25">
      <c r="A505" s="27" t="s">
        <v>87</v>
      </c>
      <c r="B505" s="27"/>
      <c r="C505" s="74">
        <v>32.346330000000002</v>
      </c>
      <c r="D505" s="74">
        <v>-110.655981</v>
      </c>
      <c r="E505" s="81">
        <v>3578876.8411989999</v>
      </c>
      <c r="F505" s="81">
        <v>532371.74460600002</v>
      </c>
      <c r="G505" s="33" t="s">
        <v>41</v>
      </c>
      <c r="H505" s="33" t="s">
        <v>889</v>
      </c>
      <c r="I505" s="73"/>
      <c r="J505" s="73"/>
      <c r="K505" s="60">
        <v>38831</v>
      </c>
      <c r="L505" s="63" t="s">
        <v>816</v>
      </c>
      <c r="M505" s="27" t="s">
        <v>87</v>
      </c>
      <c r="N505" s="33">
        <v>30</v>
      </c>
      <c r="O505" s="1">
        <v>4</v>
      </c>
      <c r="P505" s="1" t="s">
        <v>13</v>
      </c>
      <c r="Q505" s="1" t="s">
        <v>43</v>
      </c>
      <c r="R505" s="1"/>
      <c r="S505" s="1" t="s">
        <v>815</v>
      </c>
    </row>
    <row r="506" spans="1:20" x14ac:dyDescent="0.25">
      <c r="A506" t="s">
        <v>435</v>
      </c>
      <c r="B506" t="s">
        <v>435</v>
      </c>
      <c r="C506">
        <v>32.305254195099998</v>
      </c>
      <c r="D506">
        <v>-110.74562926980001</v>
      </c>
      <c r="E506" s="26">
        <v>3574300.0430000001</v>
      </c>
      <c r="F506" s="89">
        <v>523946.766</v>
      </c>
      <c r="G506" s="1" t="s">
        <v>41</v>
      </c>
      <c r="H506" t="s">
        <v>26</v>
      </c>
      <c r="I506" s="67">
        <v>3574103</v>
      </c>
      <c r="J506" s="67">
        <v>524008</v>
      </c>
      <c r="K506" s="12">
        <v>38380</v>
      </c>
      <c r="L506" t="s">
        <v>897</v>
      </c>
      <c r="M506" t="s">
        <v>435</v>
      </c>
      <c r="N506">
        <v>96</v>
      </c>
      <c r="O506">
        <v>19</v>
      </c>
      <c r="P506" t="s">
        <v>326</v>
      </c>
      <c r="R506" t="s">
        <v>181</v>
      </c>
      <c r="T506">
        <v>2124</v>
      </c>
    </row>
    <row r="507" spans="1:20" x14ac:dyDescent="0.25">
      <c r="A507" t="s">
        <v>435</v>
      </c>
      <c r="B507" t="s">
        <v>435</v>
      </c>
      <c r="C507">
        <v>32.305254195099998</v>
      </c>
      <c r="D507">
        <v>-110.74562926980001</v>
      </c>
      <c r="E507" s="26">
        <v>3574300.0430000001</v>
      </c>
      <c r="F507" s="89">
        <v>523946.766</v>
      </c>
      <c r="G507" s="1" t="s">
        <v>41</v>
      </c>
      <c r="H507" t="s">
        <v>26</v>
      </c>
      <c r="I507" s="67">
        <v>3574103</v>
      </c>
      <c r="J507" s="67">
        <v>524008</v>
      </c>
      <c r="K507" s="12">
        <v>38380</v>
      </c>
      <c r="L507" t="s">
        <v>897</v>
      </c>
      <c r="M507" t="s">
        <v>435</v>
      </c>
      <c r="N507">
        <v>262</v>
      </c>
      <c r="O507">
        <v>14</v>
      </c>
      <c r="P507" t="s">
        <v>284</v>
      </c>
      <c r="R507" t="s">
        <v>181</v>
      </c>
      <c r="T507">
        <v>2149</v>
      </c>
    </row>
    <row r="508" spans="1:20" x14ac:dyDescent="0.25">
      <c r="A508" t="s">
        <v>434</v>
      </c>
      <c r="B508" t="s">
        <v>434</v>
      </c>
      <c r="C508">
        <v>32.305977897399998</v>
      </c>
      <c r="D508">
        <v>-110.7466151567</v>
      </c>
      <c r="E508" s="26">
        <v>3574380.0440000002</v>
      </c>
      <c r="F508" s="89">
        <v>523853.76400000002</v>
      </c>
      <c r="G508" s="1" t="s">
        <v>41</v>
      </c>
      <c r="H508" t="s">
        <v>26</v>
      </c>
      <c r="I508" s="67">
        <v>3574183</v>
      </c>
      <c r="J508" s="67">
        <v>523915</v>
      </c>
      <c r="K508" s="12">
        <v>38380</v>
      </c>
      <c r="L508" t="s">
        <v>897</v>
      </c>
      <c r="M508" t="s">
        <v>434</v>
      </c>
      <c r="N508">
        <v>251</v>
      </c>
      <c r="O508">
        <v>9</v>
      </c>
      <c r="P508" t="s">
        <v>284</v>
      </c>
      <c r="R508" t="s">
        <v>181</v>
      </c>
      <c r="T508">
        <v>2161</v>
      </c>
    </row>
    <row r="509" spans="1:20" x14ac:dyDescent="0.25">
      <c r="A509" t="s">
        <v>433</v>
      </c>
      <c r="B509" t="s">
        <v>433</v>
      </c>
      <c r="C509">
        <v>32.306088225000003</v>
      </c>
      <c r="D509">
        <v>-110.74764523170001</v>
      </c>
      <c r="E509" s="26">
        <v>3574392.0449999999</v>
      </c>
      <c r="F509" s="89">
        <v>523756.76299999998</v>
      </c>
      <c r="G509" s="1" t="s">
        <v>41</v>
      </c>
      <c r="H509" t="s">
        <v>26</v>
      </c>
      <c r="I509" s="67">
        <v>3574195</v>
      </c>
      <c r="J509" s="67">
        <v>523818</v>
      </c>
      <c r="K509" s="12">
        <v>38380</v>
      </c>
      <c r="L509" t="s">
        <v>897</v>
      </c>
      <c r="M509" t="s">
        <v>433</v>
      </c>
      <c r="N509">
        <v>80</v>
      </c>
      <c r="O509">
        <v>34</v>
      </c>
      <c r="P509" t="s">
        <v>326</v>
      </c>
      <c r="R509" t="s">
        <v>224</v>
      </c>
      <c r="T509">
        <v>2124</v>
      </c>
    </row>
    <row r="510" spans="1:20" x14ac:dyDescent="0.25">
      <c r="A510" t="s">
        <v>433</v>
      </c>
      <c r="B510" t="s">
        <v>433</v>
      </c>
      <c r="C510">
        <v>32.306088225000003</v>
      </c>
      <c r="D510">
        <v>-110.74764523170001</v>
      </c>
      <c r="E510" s="26">
        <v>3574392.0449999999</v>
      </c>
      <c r="F510" s="89">
        <v>523756.76299999998</v>
      </c>
      <c r="G510" s="1" t="s">
        <v>41</v>
      </c>
      <c r="H510" t="s">
        <v>26</v>
      </c>
      <c r="I510" s="67">
        <v>3574195</v>
      </c>
      <c r="J510" s="67">
        <v>523818</v>
      </c>
      <c r="K510" s="12">
        <v>38380</v>
      </c>
      <c r="L510" t="s">
        <v>897</v>
      </c>
      <c r="M510" t="s">
        <v>433</v>
      </c>
      <c r="N510">
        <v>251</v>
      </c>
      <c r="O510">
        <v>9</v>
      </c>
      <c r="P510" t="s">
        <v>284</v>
      </c>
      <c r="R510" t="s">
        <v>168</v>
      </c>
      <c r="T510">
        <v>2149</v>
      </c>
    </row>
    <row r="511" spans="1:20" x14ac:dyDescent="0.25">
      <c r="A511" t="s">
        <v>432</v>
      </c>
      <c r="B511" t="s">
        <v>432</v>
      </c>
      <c r="C511">
        <v>32.306016586699997</v>
      </c>
      <c r="D511">
        <v>-110.7479109895</v>
      </c>
      <c r="E511" s="26">
        <v>3574384.0449999999</v>
      </c>
      <c r="F511" s="89">
        <v>523731.76299999998</v>
      </c>
      <c r="G511" s="1" t="s">
        <v>41</v>
      </c>
      <c r="H511" t="s">
        <v>26</v>
      </c>
      <c r="I511" s="67">
        <v>3574187</v>
      </c>
      <c r="J511" s="67">
        <v>523793</v>
      </c>
      <c r="K511" s="12">
        <v>38380</v>
      </c>
      <c r="L511" t="s">
        <v>897</v>
      </c>
      <c r="M511" t="s">
        <v>432</v>
      </c>
      <c r="N511">
        <v>247</v>
      </c>
      <c r="O511">
        <v>10</v>
      </c>
      <c r="P511" t="s">
        <v>286</v>
      </c>
      <c r="R511" t="s">
        <v>224</v>
      </c>
      <c r="T511">
        <v>4039</v>
      </c>
    </row>
    <row r="512" spans="1:20" x14ac:dyDescent="0.25">
      <c r="A512" t="s">
        <v>431</v>
      </c>
      <c r="B512" t="s">
        <v>431</v>
      </c>
      <c r="C512">
        <v>32.306741224</v>
      </c>
      <c r="D512">
        <v>-110.74937491439999</v>
      </c>
      <c r="E512" s="26">
        <v>3574464.0469999998</v>
      </c>
      <c r="F512" s="89">
        <v>523593.761</v>
      </c>
      <c r="G512" s="1" t="s">
        <v>41</v>
      </c>
      <c r="H512" t="s">
        <v>26</v>
      </c>
      <c r="I512" s="67">
        <v>3574267</v>
      </c>
      <c r="J512" s="67">
        <v>523655</v>
      </c>
      <c r="K512" s="12">
        <v>38380</v>
      </c>
      <c r="L512" t="s">
        <v>897</v>
      </c>
      <c r="M512" t="s">
        <v>431</v>
      </c>
      <c r="N512">
        <v>90</v>
      </c>
      <c r="O512">
        <v>28</v>
      </c>
      <c r="P512" t="s">
        <v>326</v>
      </c>
      <c r="R512" t="s">
        <v>224</v>
      </c>
      <c r="T512">
        <v>2124</v>
      </c>
    </row>
    <row r="513" spans="1:20" x14ac:dyDescent="0.25">
      <c r="A513" t="s">
        <v>431</v>
      </c>
      <c r="B513" t="s">
        <v>431</v>
      </c>
      <c r="C513">
        <v>32.306741224</v>
      </c>
      <c r="D513">
        <v>-110.74937491439999</v>
      </c>
      <c r="E513" s="26">
        <v>3574464.0469999998</v>
      </c>
      <c r="F513" s="89">
        <v>523593.761</v>
      </c>
      <c r="G513" s="1" t="s">
        <v>41</v>
      </c>
      <c r="H513" t="s">
        <v>26</v>
      </c>
      <c r="I513" s="67">
        <v>3574267</v>
      </c>
      <c r="J513" s="67">
        <v>523655</v>
      </c>
      <c r="K513" s="12">
        <v>38380</v>
      </c>
      <c r="L513" t="s">
        <v>897</v>
      </c>
      <c r="M513" t="s">
        <v>431</v>
      </c>
      <c r="N513">
        <v>249</v>
      </c>
      <c r="O513">
        <v>13</v>
      </c>
      <c r="P513" t="s">
        <v>284</v>
      </c>
      <c r="R513" t="s">
        <v>168</v>
      </c>
      <c r="T513">
        <v>2149</v>
      </c>
    </row>
    <row r="514" spans="1:20" x14ac:dyDescent="0.25">
      <c r="A514" t="s">
        <v>430</v>
      </c>
      <c r="B514" t="s">
        <v>430</v>
      </c>
      <c r="C514">
        <v>32.307482601799997</v>
      </c>
      <c r="D514">
        <v>-110.7501908374</v>
      </c>
      <c r="E514" s="26">
        <v>3574546.048</v>
      </c>
      <c r="F514" s="89">
        <v>523516.75799999997</v>
      </c>
      <c r="G514" s="1" t="s">
        <v>41</v>
      </c>
      <c r="H514" t="s">
        <v>26</v>
      </c>
      <c r="I514" s="67">
        <v>3574349</v>
      </c>
      <c r="J514" s="67">
        <v>523578</v>
      </c>
      <c r="K514" s="12">
        <v>38380</v>
      </c>
      <c r="L514" t="s">
        <v>897</v>
      </c>
      <c r="M514" t="s">
        <v>430</v>
      </c>
      <c r="N514">
        <v>91</v>
      </c>
      <c r="O514">
        <v>22</v>
      </c>
      <c r="P514" t="s">
        <v>326</v>
      </c>
      <c r="R514" t="s">
        <v>224</v>
      </c>
      <c r="T514">
        <v>2124</v>
      </c>
    </row>
    <row r="515" spans="1:20" x14ac:dyDescent="0.25">
      <c r="A515" t="s">
        <v>430</v>
      </c>
      <c r="B515" t="s">
        <v>430</v>
      </c>
      <c r="C515">
        <v>32.307482601799997</v>
      </c>
      <c r="D515">
        <v>-110.7501908374</v>
      </c>
      <c r="E515" s="26">
        <v>3574546.048</v>
      </c>
      <c r="F515" s="89">
        <v>523516.75799999997</v>
      </c>
      <c r="G515" s="1" t="s">
        <v>41</v>
      </c>
      <c r="H515" t="s">
        <v>26</v>
      </c>
      <c r="I515" s="67">
        <v>3574349</v>
      </c>
      <c r="J515" s="67">
        <v>523578</v>
      </c>
      <c r="K515" s="12">
        <v>38380</v>
      </c>
      <c r="L515" t="s">
        <v>897</v>
      </c>
      <c r="M515" t="s">
        <v>430</v>
      </c>
      <c r="N515">
        <v>248</v>
      </c>
      <c r="O515">
        <v>13</v>
      </c>
      <c r="P515" t="s">
        <v>284</v>
      </c>
      <c r="R515" t="s">
        <v>168</v>
      </c>
      <c r="T515">
        <v>2149</v>
      </c>
    </row>
    <row r="516" spans="1:20" x14ac:dyDescent="0.25">
      <c r="A516" t="s">
        <v>429</v>
      </c>
      <c r="B516" t="s">
        <v>429</v>
      </c>
      <c r="C516">
        <v>32.308537973</v>
      </c>
      <c r="D516">
        <v>-110.75012423619999</v>
      </c>
      <c r="E516" s="26">
        <v>3574663.0490000001</v>
      </c>
      <c r="F516" s="89">
        <v>523522.755</v>
      </c>
      <c r="G516" s="1" t="s">
        <v>41</v>
      </c>
      <c r="H516" t="s">
        <v>26</v>
      </c>
      <c r="I516" s="67">
        <v>3574466</v>
      </c>
      <c r="J516" s="67">
        <v>523584</v>
      </c>
      <c r="K516" s="12">
        <v>38380</v>
      </c>
      <c r="L516" t="s">
        <v>897</v>
      </c>
      <c r="M516" t="s">
        <v>429</v>
      </c>
      <c r="N516">
        <v>120</v>
      </c>
      <c r="O516">
        <v>20</v>
      </c>
      <c r="P516" t="s">
        <v>326</v>
      </c>
      <c r="R516" t="s">
        <v>224</v>
      </c>
      <c r="T516">
        <v>2124</v>
      </c>
    </row>
    <row r="517" spans="1:20" x14ac:dyDescent="0.25">
      <c r="A517" t="s">
        <v>429</v>
      </c>
      <c r="B517" t="s">
        <v>429</v>
      </c>
      <c r="C517">
        <v>32.308537973</v>
      </c>
      <c r="D517">
        <v>-110.75012423619999</v>
      </c>
      <c r="E517" s="26">
        <v>3574663.0490000001</v>
      </c>
      <c r="F517" s="89">
        <v>523522.755</v>
      </c>
      <c r="G517" s="1" t="s">
        <v>41</v>
      </c>
      <c r="H517" t="s">
        <v>26</v>
      </c>
      <c r="I517" s="67">
        <v>3574466</v>
      </c>
      <c r="J517" s="67">
        <v>523584</v>
      </c>
      <c r="K517" s="12">
        <v>38380</v>
      </c>
      <c r="L517" t="s">
        <v>897</v>
      </c>
      <c r="M517" t="s">
        <v>429</v>
      </c>
      <c r="N517">
        <v>240</v>
      </c>
      <c r="O517">
        <v>9</v>
      </c>
      <c r="P517" t="s">
        <v>284</v>
      </c>
      <c r="R517" t="s">
        <v>168</v>
      </c>
      <c r="T517">
        <v>2149</v>
      </c>
    </row>
    <row r="518" spans="1:20" x14ac:dyDescent="0.25">
      <c r="A518" t="s">
        <v>428</v>
      </c>
      <c r="B518" t="s">
        <v>428</v>
      </c>
      <c r="C518">
        <v>32.3130698051</v>
      </c>
      <c r="D518">
        <v>-110.7471586612</v>
      </c>
      <c r="E518" s="26">
        <v>3575166.05</v>
      </c>
      <c r="F518" s="89">
        <v>523800.74400000001</v>
      </c>
      <c r="G518" s="1" t="s">
        <v>41</v>
      </c>
      <c r="H518" t="s">
        <v>26</v>
      </c>
      <c r="I518" s="67">
        <v>3574969</v>
      </c>
      <c r="J518" s="67">
        <v>523862</v>
      </c>
      <c r="K518" s="12">
        <v>38380</v>
      </c>
      <c r="L518" t="s">
        <v>897</v>
      </c>
      <c r="M518" t="s">
        <v>428</v>
      </c>
      <c r="N518">
        <v>250</v>
      </c>
      <c r="O518">
        <v>9</v>
      </c>
      <c r="P518" t="s">
        <v>284</v>
      </c>
      <c r="R518" t="s">
        <v>168</v>
      </c>
      <c r="T518">
        <v>2161</v>
      </c>
    </row>
    <row r="519" spans="1:20" x14ac:dyDescent="0.25">
      <c r="A519" t="s">
        <v>427</v>
      </c>
      <c r="B519" t="s">
        <v>427</v>
      </c>
      <c r="C519">
        <v>32.3133033764</v>
      </c>
      <c r="D519">
        <v>-110.7466693473</v>
      </c>
      <c r="E519" s="26">
        <v>3575192.0490000001</v>
      </c>
      <c r="F519" s="89">
        <v>523846.74300000002</v>
      </c>
      <c r="G519" s="1" t="s">
        <v>41</v>
      </c>
      <c r="H519" t="s">
        <v>26</v>
      </c>
      <c r="I519" s="67">
        <v>3574995</v>
      </c>
      <c r="J519" s="67">
        <v>523908</v>
      </c>
      <c r="K519" s="12">
        <v>38380</v>
      </c>
      <c r="L519" t="s">
        <v>897</v>
      </c>
      <c r="M519" t="s">
        <v>427</v>
      </c>
      <c r="N519">
        <v>109</v>
      </c>
      <c r="O519">
        <v>16</v>
      </c>
      <c r="P519" t="s">
        <v>326</v>
      </c>
      <c r="R519" t="s">
        <v>224</v>
      </c>
      <c r="T519">
        <v>2124</v>
      </c>
    </row>
    <row r="520" spans="1:20" x14ac:dyDescent="0.25">
      <c r="A520" t="s">
        <v>427</v>
      </c>
      <c r="B520" t="s">
        <v>427</v>
      </c>
      <c r="C520">
        <v>32.3133033764</v>
      </c>
      <c r="D520">
        <v>-110.7466693473</v>
      </c>
      <c r="E520" s="26">
        <v>3575192.0490000001</v>
      </c>
      <c r="F520" s="89">
        <v>523846.74300000002</v>
      </c>
      <c r="G520" s="1" t="s">
        <v>41</v>
      </c>
      <c r="H520" t="s">
        <v>26</v>
      </c>
      <c r="I520" s="67">
        <v>3574995</v>
      </c>
      <c r="J520" s="67">
        <v>523908</v>
      </c>
      <c r="K520" s="12">
        <v>38380</v>
      </c>
      <c r="L520" t="s">
        <v>897</v>
      </c>
      <c r="M520" t="s">
        <v>427</v>
      </c>
      <c r="N520">
        <v>245</v>
      </c>
      <c r="O520">
        <v>9</v>
      </c>
      <c r="P520" t="s">
        <v>284</v>
      </c>
      <c r="R520" t="s">
        <v>168</v>
      </c>
      <c r="T520">
        <v>2149</v>
      </c>
    </row>
    <row r="521" spans="1:20" x14ac:dyDescent="0.25">
      <c r="A521" t="s">
        <v>426</v>
      </c>
      <c r="B521" t="s">
        <v>426</v>
      </c>
      <c r="C521">
        <v>32.315045155500002</v>
      </c>
      <c r="D521">
        <v>-110.7469938815</v>
      </c>
      <c r="E521" s="26">
        <v>3575385.051</v>
      </c>
      <c r="F521" s="89">
        <v>523815.73800000001</v>
      </c>
      <c r="G521" s="1" t="s">
        <v>41</v>
      </c>
      <c r="H521" t="s">
        <v>26</v>
      </c>
      <c r="I521" s="67">
        <v>3575188</v>
      </c>
      <c r="J521" s="67">
        <v>523877</v>
      </c>
      <c r="K521" s="12">
        <v>38380</v>
      </c>
      <c r="L521" t="s">
        <v>897</v>
      </c>
      <c r="M521" t="s">
        <v>426</v>
      </c>
      <c r="N521">
        <v>80</v>
      </c>
      <c r="O521">
        <v>22</v>
      </c>
      <c r="P521" t="s">
        <v>326</v>
      </c>
      <c r="R521" t="s">
        <v>224</v>
      </c>
      <c r="T521">
        <v>2124</v>
      </c>
    </row>
    <row r="522" spans="1:20" x14ac:dyDescent="0.25">
      <c r="A522" t="s">
        <v>426</v>
      </c>
      <c r="B522" t="s">
        <v>426</v>
      </c>
      <c r="C522">
        <v>32.315045155500002</v>
      </c>
      <c r="D522">
        <v>-110.7469938815</v>
      </c>
      <c r="E522" s="26">
        <v>3575385.051</v>
      </c>
      <c r="F522" s="89">
        <v>523815.73800000001</v>
      </c>
      <c r="G522" s="1" t="s">
        <v>41</v>
      </c>
      <c r="H522" t="s">
        <v>26</v>
      </c>
      <c r="I522" s="67">
        <v>3575188</v>
      </c>
      <c r="J522" s="67">
        <v>523877</v>
      </c>
      <c r="K522" s="12">
        <v>38380</v>
      </c>
      <c r="L522" t="s">
        <v>897</v>
      </c>
      <c r="M522" t="s">
        <v>426</v>
      </c>
      <c r="N522">
        <v>245</v>
      </c>
      <c r="O522">
        <v>8</v>
      </c>
      <c r="P522" t="s">
        <v>284</v>
      </c>
      <c r="R522" t="s">
        <v>168</v>
      </c>
      <c r="T522">
        <v>2149</v>
      </c>
    </row>
    <row r="523" spans="1:20" x14ac:dyDescent="0.25">
      <c r="A523" t="s">
        <v>425</v>
      </c>
      <c r="B523" t="s">
        <v>425</v>
      </c>
      <c r="C523">
        <v>32.315442499600003</v>
      </c>
      <c r="D523">
        <v>-110.7471946368</v>
      </c>
      <c r="E523" s="26">
        <v>3575429.051</v>
      </c>
      <c r="F523" s="89">
        <v>523796.73700000002</v>
      </c>
      <c r="G523" s="1" t="s">
        <v>41</v>
      </c>
      <c r="H523" t="s">
        <v>26</v>
      </c>
      <c r="I523" s="67">
        <v>3575232</v>
      </c>
      <c r="J523" s="67">
        <v>523858</v>
      </c>
      <c r="K523" s="12">
        <v>38380</v>
      </c>
      <c r="L523" t="s">
        <v>897</v>
      </c>
      <c r="M523" t="s">
        <v>425</v>
      </c>
      <c r="N523">
        <v>249</v>
      </c>
      <c r="O523">
        <v>9</v>
      </c>
      <c r="P523" t="s">
        <v>284</v>
      </c>
      <c r="R523" t="s">
        <v>168</v>
      </c>
      <c r="T523">
        <v>2161</v>
      </c>
    </row>
    <row r="524" spans="1:20" x14ac:dyDescent="0.25">
      <c r="A524" t="s">
        <v>424</v>
      </c>
      <c r="B524" t="s">
        <v>424</v>
      </c>
      <c r="C524">
        <v>32.316660356600003</v>
      </c>
      <c r="D524">
        <v>-110.7471806679</v>
      </c>
      <c r="E524" s="26">
        <v>3575564.0520000001</v>
      </c>
      <c r="F524" s="89">
        <v>523797.73300000001</v>
      </c>
      <c r="G524" s="1" t="s">
        <v>41</v>
      </c>
      <c r="H524" t="s">
        <v>26</v>
      </c>
      <c r="I524" s="67">
        <v>3575367</v>
      </c>
      <c r="J524" s="67">
        <v>523859</v>
      </c>
      <c r="K524" s="12">
        <v>38380</v>
      </c>
      <c r="L524" t="s">
        <v>897</v>
      </c>
      <c r="M524" t="s">
        <v>424</v>
      </c>
      <c r="N524">
        <v>246</v>
      </c>
      <c r="O524">
        <v>4</v>
      </c>
      <c r="P524" t="s">
        <v>284</v>
      </c>
      <c r="R524" t="s">
        <v>168</v>
      </c>
      <c r="T524">
        <v>2161</v>
      </c>
    </row>
    <row r="525" spans="1:20" x14ac:dyDescent="0.25">
      <c r="A525" t="s">
        <v>423</v>
      </c>
      <c r="B525" t="s">
        <v>423</v>
      </c>
      <c r="C525">
        <v>32.318447132300001</v>
      </c>
      <c r="D525">
        <v>-110.74745198159999</v>
      </c>
      <c r="E525" s="26">
        <v>3575762.0529999998</v>
      </c>
      <c r="F525" s="89">
        <v>523771.728</v>
      </c>
      <c r="G525" s="1" t="s">
        <v>41</v>
      </c>
      <c r="H525" t="s">
        <v>26</v>
      </c>
      <c r="I525" s="67">
        <v>3575565</v>
      </c>
      <c r="J525" s="67">
        <v>523833</v>
      </c>
      <c r="K525" s="12">
        <v>38380</v>
      </c>
      <c r="L525" t="s">
        <v>897</v>
      </c>
      <c r="M525" t="s">
        <v>423</v>
      </c>
      <c r="N525">
        <v>247</v>
      </c>
      <c r="O525">
        <v>4</v>
      </c>
      <c r="P525" t="s">
        <v>284</v>
      </c>
      <c r="R525" t="s">
        <v>168</v>
      </c>
      <c r="T525">
        <v>2161</v>
      </c>
    </row>
    <row r="526" spans="1:20" x14ac:dyDescent="0.25">
      <c r="A526" t="s">
        <v>422</v>
      </c>
      <c r="B526" t="s">
        <v>422</v>
      </c>
      <c r="C526">
        <v>32.319449712500003</v>
      </c>
      <c r="D526">
        <v>-110.7480548003</v>
      </c>
      <c r="E526" s="26">
        <v>3575873.054</v>
      </c>
      <c r="F526" s="89">
        <v>523714.72499999998</v>
      </c>
      <c r="G526" s="1" t="s">
        <v>41</v>
      </c>
      <c r="H526" t="s">
        <v>26</v>
      </c>
      <c r="I526" s="67">
        <v>3575676</v>
      </c>
      <c r="J526" s="67">
        <v>523776</v>
      </c>
      <c r="K526" s="12">
        <v>38380</v>
      </c>
      <c r="L526" t="s">
        <v>897</v>
      </c>
      <c r="M526" t="s">
        <v>422</v>
      </c>
      <c r="N526">
        <v>133</v>
      </c>
      <c r="O526">
        <v>12</v>
      </c>
      <c r="P526" t="s">
        <v>326</v>
      </c>
      <c r="R526" t="s">
        <v>168</v>
      </c>
      <c r="T526">
        <v>2124</v>
      </c>
    </row>
    <row r="527" spans="1:20" x14ac:dyDescent="0.25">
      <c r="A527" t="s">
        <v>422</v>
      </c>
      <c r="B527" t="s">
        <v>422</v>
      </c>
      <c r="C527">
        <v>32.319449712500003</v>
      </c>
      <c r="D527">
        <v>-110.7480548003</v>
      </c>
      <c r="E527" s="26">
        <v>3575873.054</v>
      </c>
      <c r="F527" s="89">
        <v>523714.72499999998</v>
      </c>
      <c r="G527" s="1" t="s">
        <v>41</v>
      </c>
      <c r="H527" t="s">
        <v>26</v>
      </c>
      <c r="I527" s="67">
        <v>3575676</v>
      </c>
      <c r="J527" s="67">
        <v>523776</v>
      </c>
      <c r="K527" s="12">
        <v>38380</v>
      </c>
      <c r="L527" t="s">
        <v>897</v>
      </c>
      <c r="M527" t="s">
        <v>422</v>
      </c>
      <c r="N527">
        <v>250</v>
      </c>
      <c r="O527">
        <v>5</v>
      </c>
      <c r="P527" t="s">
        <v>284</v>
      </c>
      <c r="R527" t="s">
        <v>168</v>
      </c>
      <c r="T527">
        <v>2149</v>
      </c>
    </row>
    <row r="528" spans="1:20" x14ac:dyDescent="0.25">
      <c r="A528" t="s">
        <v>421</v>
      </c>
      <c r="B528" t="s">
        <v>421</v>
      </c>
      <c r="C528">
        <v>32.320766355300002</v>
      </c>
      <c r="D528">
        <v>-110.7478174646</v>
      </c>
      <c r="E528" s="26">
        <v>3576019.054</v>
      </c>
      <c r="F528" s="89">
        <v>523736.72100000002</v>
      </c>
      <c r="G528" s="1" t="s">
        <v>41</v>
      </c>
      <c r="H528" t="s">
        <v>26</v>
      </c>
      <c r="I528" s="67">
        <v>3575822</v>
      </c>
      <c r="J528" s="67">
        <v>523798</v>
      </c>
      <c r="K528" s="12">
        <v>38380</v>
      </c>
      <c r="L528" t="s">
        <v>897</v>
      </c>
      <c r="M528" t="s">
        <v>421</v>
      </c>
      <c r="N528">
        <v>250</v>
      </c>
      <c r="O528">
        <v>6</v>
      </c>
      <c r="P528" t="s">
        <v>284</v>
      </c>
      <c r="R528" t="s">
        <v>168</v>
      </c>
      <c r="T528">
        <v>2161</v>
      </c>
    </row>
    <row r="529" spans="1:20" x14ac:dyDescent="0.25">
      <c r="A529" t="s">
        <v>420</v>
      </c>
      <c r="B529" t="s">
        <v>420</v>
      </c>
      <c r="C529">
        <v>32.321229690700001</v>
      </c>
      <c r="D529">
        <v>-110.7494417037</v>
      </c>
      <c r="E529" s="26">
        <v>3576070.0559999999</v>
      </c>
      <c r="F529" s="89">
        <v>523583.71899999998</v>
      </c>
      <c r="G529" s="1" t="s">
        <v>41</v>
      </c>
      <c r="H529" t="s">
        <v>26</v>
      </c>
      <c r="I529" s="67">
        <v>3575873</v>
      </c>
      <c r="J529" s="67">
        <v>523645</v>
      </c>
      <c r="K529" s="12">
        <v>38380</v>
      </c>
      <c r="L529" t="s">
        <v>897</v>
      </c>
      <c r="M529" t="s">
        <v>420</v>
      </c>
      <c r="N529">
        <v>243</v>
      </c>
      <c r="O529">
        <v>7</v>
      </c>
      <c r="P529" t="s">
        <v>284</v>
      </c>
      <c r="R529" t="s">
        <v>168</v>
      </c>
      <c r="T529">
        <v>2161</v>
      </c>
    </row>
    <row r="530" spans="1:20" x14ac:dyDescent="0.25">
      <c r="A530" t="s">
        <v>419</v>
      </c>
      <c r="B530" t="s">
        <v>419</v>
      </c>
      <c r="C530">
        <v>32.320555773199999</v>
      </c>
      <c r="D530">
        <v>-110.7507928057</v>
      </c>
      <c r="E530" s="26">
        <v>3575995.057</v>
      </c>
      <c r="F530" s="89">
        <v>523456.72</v>
      </c>
      <c r="G530" s="1" t="s">
        <v>41</v>
      </c>
      <c r="H530" t="s">
        <v>26</v>
      </c>
      <c r="I530" s="67">
        <v>3575798</v>
      </c>
      <c r="J530" s="67">
        <v>523518</v>
      </c>
      <c r="K530" s="12">
        <v>38380</v>
      </c>
      <c r="L530" t="s">
        <v>897</v>
      </c>
      <c r="M530" t="s">
        <v>419</v>
      </c>
      <c r="N530">
        <v>112</v>
      </c>
      <c r="O530">
        <v>11</v>
      </c>
      <c r="P530" t="s">
        <v>326</v>
      </c>
      <c r="R530" t="s">
        <v>168</v>
      </c>
      <c r="T530">
        <v>2124</v>
      </c>
    </row>
    <row r="531" spans="1:20" x14ac:dyDescent="0.25">
      <c r="A531" t="s">
        <v>419</v>
      </c>
      <c r="B531" t="s">
        <v>419</v>
      </c>
      <c r="C531">
        <v>32.320555773199999</v>
      </c>
      <c r="D531">
        <v>-110.7507928057</v>
      </c>
      <c r="E531" s="26">
        <v>3575995.057</v>
      </c>
      <c r="F531" s="89">
        <v>523456.72</v>
      </c>
      <c r="G531" s="1" t="s">
        <v>41</v>
      </c>
      <c r="H531" t="s">
        <v>26</v>
      </c>
      <c r="I531" s="67">
        <v>3575798</v>
      </c>
      <c r="J531" s="67">
        <v>523518</v>
      </c>
      <c r="K531" s="12">
        <v>38380</v>
      </c>
      <c r="L531" t="s">
        <v>897</v>
      </c>
      <c r="M531" t="s">
        <v>419</v>
      </c>
      <c r="N531">
        <v>245</v>
      </c>
      <c r="O531">
        <v>9</v>
      </c>
      <c r="P531" t="s">
        <v>284</v>
      </c>
      <c r="R531" t="s">
        <v>168</v>
      </c>
      <c r="T531">
        <v>2149</v>
      </c>
    </row>
    <row r="532" spans="1:20" x14ac:dyDescent="0.25">
      <c r="A532" t="s">
        <v>418</v>
      </c>
      <c r="B532" t="s">
        <v>418</v>
      </c>
      <c r="C532">
        <v>32.319601782299998</v>
      </c>
      <c r="D532">
        <v>-110.7519427846</v>
      </c>
      <c r="E532" s="26">
        <v>3575889.057</v>
      </c>
      <c r="F532" s="89">
        <v>523348.72200000001</v>
      </c>
      <c r="G532" s="1" t="s">
        <v>41</v>
      </c>
      <c r="H532" t="s">
        <v>26</v>
      </c>
      <c r="I532" s="67">
        <v>3575692</v>
      </c>
      <c r="J532" s="67">
        <v>523410</v>
      </c>
      <c r="K532" s="12">
        <v>38380</v>
      </c>
      <c r="L532" t="s">
        <v>897</v>
      </c>
      <c r="M532" t="s">
        <v>418</v>
      </c>
      <c r="N532">
        <v>92</v>
      </c>
      <c r="O532">
        <v>13</v>
      </c>
      <c r="P532" t="s">
        <v>326</v>
      </c>
      <c r="R532" t="s">
        <v>168</v>
      </c>
      <c r="T532">
        <v>2124</v>
      </c>
    </row>
    <row r="533" spans="1:20" x14ac:dyDescent="0.25">
      <c r="A533" t="s">
        <v>418</v>
      </c>
      <c r="B533" t="s">
        <v>418</v>
      </c>
      <c r="C533">
        <v>32.319601782299998</v>
      </c>
      <c r="D533">
        <v>-110.7519427846</v>
      </c>
      <c r="E533" s="26">
        <v>3575889.057</v>
      </c>
      <c r="F533" s="89">
        <v>523348.72200000001</v>
      </c>
      <c r="G533" s="1" t="s">
        <v>41</v>
      </c>
      <c r="H533" t="s">
        <v>26</v>
      </c>
      <c r="I533" s="67">
        <v>3575692</v>
      </c>
      <c r="J533" s="67">
        <v>523410</v>
      </c>
      <c r="K533" s="12">
        <v>38380</v>
      </c>
      <c r="L533" t="s">
        <v>897</v>
      </c>
      <c r="M533" t="s">
        <v>418</v>
      </c>
      <c r="N533">
        <v>247</v>
      </c>
      <c r="O533">
        <v>8</v>
      </c>
      <c r="P533" t="s">
        <v>284</v>
      </c>
      <c r="R533" t="s">
        <v>168</v>
      </c>
      <c r="T533">
        <v>2149</v>
      </c>
    </row>
    <row r="534" spans="1:20" x14ac:dyDescent="0.25">
      <c r="A534" t="s">
        <v>417</v>
      </c>
      <c r="B534" t="s">
        <v>417</v>
      </c>
      <c r="C534">
        <v>32.319061026999996</v>
      </c>
      <c r="D534">
        <v>-110.75220984089999</v>
      </c>
      <c r="E534" s="26">
        <v>3575829.057</v>
      </c>
      <c r="F534" s="89">
        <v>523323.72399999999</v>
      </c>
      <c r="G534" s="1" t="s">
        <v>41</v>
      </c>
      <c r="H534" t="s">
        <v>26</v>
      </c>
      <c r="I534" s="67">
        <v>3575632</v>
      </c>
      <c r="J534" s="67">
        <v>523385</v>
      </c>
      <c r="K534" s="12">
        <v>38380</v>
      </c>
      <c r="L534" t="s">
        <v>897</v>
      </c>
      <c r="M534" t="s">
        <v>417</v>
      </c>
      <c r="N534">
        <v>95</v>
      </c>
      <c r="O534">
        <v>14</v>
      </c>
      <c r="P534" t="s">
        <v>326</v>
      </c>
      <c r="R534" t="s">
        <v>168</v>
      </c>
      <c r="T534">
        <v>2124</v>
      </c>
    </row>
    <row r="535" spans="1:20" x14ac:dyDescent="0.25">
      <c r="A535" t="s">
        <v>417</v>
      </c>
      <c r="B535" t="s">
        <v>417</v>
      </c>
      <c r="C535">
        <v>32.319061026999996</v>
      </c>
      <c r="D535">
        <v>-110.75220984089999</v>
      </c>
      <c r="E535" s="26">
        <v>3575829.057</v>
      </c>
      <c r="F535" s="89">
        <v>523323.72399999999</v>
      </c>
      <c r="G535" s="1" t="s">
        <v>41</v>
      </c>
      <c r="H535" t="s">
        <v>26</v>
      </c>
      <c r="I535" s="67">
        <v>3575632</v>
      </c>
      <c r="J535" s="67">
        <v>523385</v>
      </c>
      <c r="K535" s="12">
        <v>38380</v>
      </c>
      <c r="L535" t="s">
        <v>897</v>
      </c>
      <c r="M535" t="s">
        <v>417</v>
      </c>
      <c r="N535">
        <v>246</v>
      </c>
      <c r="O535">
        <v>9</v>
      </c>
      <c r="P535" t="s">
        <v>284</v>
      </c>
      <c r="R535" t="s">
        <v>168</v>
      </c>
      <c r="T535">
        <v>2149</v>
      </c>
    </row>
    <row r="536" spans="1:20" x14ac:dyDescent="0.25">
      <c r="A536" t="s">
        <v>416</v>
      </c>
      <c r="B536" t="s">
        <v>416</v>
      </c>
      <c r="C536">
        <v>32.316950415000001</v>
      </c>
      <c r="D536">
        <v>-110.7524067482</v>
      </c>
      <c r="E536" s="26">
        <v>3575595.0559999999</v>
      </c>
      <c r="F536" s="89">
        <v>523305.73</v>
      </c>
      <c r="G536" s="1" t="s">
        <v>41</v>
      </c>
      <c r="H536" t="s">
        <v>26</v>
      </c>
      <c r="I536" s="67">
        <v>3575398</v>
      </c>
      <c r="J536" s="67">
        <v>523367</v>
      </c>
      <c r="K536" s="12">
        <v>38380</v>
      </c>
      <c r="L536" t="s">
        <v>897</v>
      </c>
      <c r="M536" t="s">
        <v>416</v>
      </c>
      <c r="N536">
        <v>243</v>
      </c>
      <c r="O536">
        <v>8</v>
      </c>
      <c r="P536" t="s">
        <v>284</v>
      </c>
      <c r="R536" t="s">
        <v>168</v>
      </c>
      <c r="T536">
        <v>2161</v>
      </c>
    </row>
    <row r="537" spans="1:20" x14ac:dyDescent="0.25">
      <c r="A537" t="s">
        <v>415</v>
      </c>
      <c r="B537" t="s">
        <v>415</v>
      </c>
      <c r="C537">
        <v>32.316301965900003</v>
      </c>
      <c r="D537">
        <v>-110.7529609221</v>
      </c>
      <c r="E537" s="26">
        <v>3575523.0559999999</v>
      </c>
      <c r="F537" s="89">
        <v>523253.73200000002</v>
      </c>
      <c r="G537" s="1" t="s">
        <v>41</v>
      </c>
      <c r="H537" t="s">
        <v>26</v>
      </c>
      <c r="I537" s="67">
        <v>3575326</v>
      </c>
      <c r="J537" s="67">
        <v>523315</v>
      </c>
      <c r="K537" s="12">
        <v>38380</v>
      </c>
      <c r="L537" t="s">
        <v>897</v>
      </c>
      <c r="M537" t="s">
        <v>415</v>
      </c>
      <c r="N537">
        <v>88</v>
      </c>
      <c r="O537">
        <v>22</v>
      </c>
      <c r="P537" t="s">
        <v>326</v>
      </c>
      <c r="R537" t="s">
        <v>168</v>
      </c>
      <c r="T537">
        <v>2124</v>
      </c>
    </row>
    <row r="538" spans="1:20" x14ac:dyDescent="0.25">
      <c r="A538" t="s">
        <v>415</v>
      </c>
      <c r="B538" t="s">
        <v>415</v>
      </c>
      <c r="C538">
        <v>32.316301965900003</v>
      </c>
      <c r="D538">
        <v>-110.7529609221</v>
      </c>
      <c r="E538" s="26">
        <v>3575523.0559999999</v>
      </c>
      <c r="F538" s="89">
        <v>523253.73200000002</v>
      </c>
      <c r="G538" s="1" t="s">
        <v>41</v>
      </c>
      <c r="H538" t="s">
        <v>26</v>
      </c>
      <c r="I538" s="67">
        <v>3575326</v>
      </c>
      <c r="J538" s="67">
        <v>523315</v>
      </c>
      <c r="K538" s="12">
        <v>38380</v>
      </c>
      <c r="L538" t="s">
        <v>897</v>
      </c>
      <c r="M538" t="s">
        <v>415</v>
      </c>
      <c r="N538">
        <v>243</v>
      </c>
      <c r="O538">
        <v>11</v>
      </c>
      <c r="P538" t="s">
        <v>284</v>
      </c>
      <c r="R538" t="s">
        <v>168</v>
      </c>
      <c r="T538">
        <v>2149</v>
      </c>
    </row>
    <row r="539" spans="1:20" x14ac:dyDescent="0.25">
      <c r="A539" t="s">
        <v>414</v>
      </c>
      <c r="B539" t="s">
        <v>414</v>
      </c>
      <c r="C539">
        <v>32.315537193499999</v>
      </c>
      <c r="D539">
        <v>-110.7540040833</v>
      </c>
      <c r="E539" s="26">
        <v>3575438.0559999999</v>
      </c>
      <c r="F539" s="89">
        <v>523155.73300000001</v>
      </c>
      <c r="G539" s="1" t="s">
        <v>41</v>
      </c>
      <c r="H539" t="s">
        <v>26</v>
      </c>
      <c r="I539" s="67">
        <v>3575241</v>
      </c>
      <c r="J539" s="67">
        <v>523217</v>
      </c>
      <c r="K539" s="12">
        <v>38380</v>
      </c>
      <c r="L539" t="s">
        <v>897</v>
      </c>
      <c r="M539" t="s">
        <v>414</v>
      </c>
      <c r="N539">
        <v>97</v>
      </c>
      <c r="O539">
        <v>18</v>
      </c>
      <c r="P539" t="s">
        <v>326</v>
      </c>
      <c r="R539" t="s">
        <v>168</v>
      </c>
      <c r="T539">
        <v>2124</v>
      </c>
    </row>
    <row r="540" spans="1:20" x14ac:dyDescent="0.25">
      <c r="A540" t="s">
        <v>414</v>
      </c>
      <c r="B540" t="s">
        <v>414</v>
      </c>
      <c r="C540">
        <v>32.315537193499999</v>
      </c>
      <c r="D540">
        <v>-110.7540040833</v>
      </c>
      <c r="E540" s="26">
        <v>3575438.0559999999</v>
      </c>
      <c r="F540" s="89">
        <v>523155.73300000001</v>
      </c>
      <c r="G540" s="1" t="s">
        <v>41</v>
      </c>
      <c r="H540" t="s">
        <v>26</v>
      </c>
      <c r="I540" s="67">
        <v>3575241</v>
      </c>
      <c r="J540" s="67">
        <v>523217</v>
      </c>
      <c r="K540" s="12">
        <v>38380</v>
      </c>
      <c r="L540" t="s">
        <v>897</v>
      </c>
      <c r="M540" t="s">
        <v>414</v>
      </c>
      <c r="N540">
        <v>245</v>
      </c>
      <c r="O540">
        <v>10</v>
      </c>
      <c r="P540" t="s">
        <v>284</v>
      </c>
      <c r="R540" t="s">
        <v>168</v>
      </c>
      <c r="T540">
        <v>2149</v>
      </c>
    </row>
    <row r="541" spans="1:20" x14ac:dyDescent="0.25">
      <c r="A541" t="s">
        <v>413</v>
      </c>
      <c r="B541" t="s">
        <v>413</v>
      </c>
      <c r="C541">
        <v>32.3139016246</v>
      </c>
      <c r="D541">
        <v>-110.7526274145</v>
      </c>
      <c r="E541" s="26">
        <v>3575257.054</v>
      </c>
      <c r="F541" s="89">
        <v>523285.739</v>
      </c>
      <c r="G541" s="1" t="s">
        <v>41</v>
      </c>
      <c r="H541" t="s">
        <v>26</v>
      </c>
      <c r="I541" s="67">
        <v>3575060</v>
      </c>
      <c r="J541" s="67">
        <v>523347</v>
      </c>
      <c r="K541" s="12">
        <v>38380</v>
      </c>
      <c r="L541" t="s">
        <v>897</v>
      </c>
      <c r="M541" t="s">
        <v>413</v>
      </c>
      <c r="N541">
        <v>113</v>
      </c>
      <c r="O541">
        <v>20</v>
      </c>
      <c r="P541" t="s">
        <v>326</v>
      </c>
      <c r="R541" t="s">
        <v>168</v>
      </c>
      <c r="T541">
        <v>2124</v>
      </c>
    </row>
    <row r="542" spans="1:20" x14ac:dyDescent="0.25">
      <c r="A542" t="s">
        <v>413</v>
      </c>
      <c r="B542" t="s">
        <v>413</v>
      </c>
      <c r="C542">
        <v>32.3139016246</v>
      </c>
      <c r="D542">
        <v>-110.7526274145</v>
      </c>
      <c r="E542" s="26">
        <v>3575257.054</v>
      </c>
      <c r="F542" s="89">
        <v>523285.739</v>
      </c>
      <c r="G542" s="1" t="s">
        <v>41</v>
      </c>
      <c r="H542" t="s">
        <v>26</v>
      </c>
      <c r="I542" s="67">
        <v>3575060</v>
      </c>
      <c r="J542" s="67">
        <v>523347</v>
      </c>
      <c r="K542" s="12">
        <v>38380</v>
      </c>
      <c r="L542" t="s">
        <v>897</v>
      </c>
      <c r="M542" t="s">
        <v>413</v>
      </c>
      <c r="N542">
        <v>246</v>
      </c>
      <c r="O542">
        <v>10</v>
      </c>
      <c r="P542" t="s">
        <v>284</v>
      </c>
      <c r="R542" t="s">
        <v>168</v>
      </c>
      <c r="T542">
        <v>2149</v>
      </c>
    </row>
    <row r="543" spans="1:20" x14ac:dyDescent="0.25">
      <c r="A543" t="s">
        <v>412</v>
      </c>
      <c r="B543" t="s">
        <v>412</v>
      </c>
      <c r="C543">
        <v>32.312539528499997</v>
      </c>
      <c r="D543">
        <v>-110.7526948137</v>
      </c>
      <c r="E543" s="26">
        <v>3575106.0529999998</v>
      </c>
      <c r="F543" s="89">
        <v>523279.74300000002</v>
      </c>
      <c r="G543" s="1" t="s">
        <v>41</v>
      </c>
      <c r="H543" t="s">
        <v>26</v>
      </c>
      <c r="I543" s="67">
        <v>3574909</v>
      </c>
      <c r="J543" s="67">
        <v>523341</v>
      </c>
      <c r="K543" s="12">
        <v>38380</v>
      </c>
      <c r="L543" t="s">
        <v>897</v>
      </c>
      <c r="M543" t="s">
        <v>412</v>
      </c>
      <c r="N543">
        <v>95</v>
      </c>
      <c r="O543">
        <v>19</v>
      </c>
      <c r="P543" t="s">
        <v>326</v>
      </c>
      <c r="R543" t="s">
        <v>168</v>
      </c>
      <c r="T543">
        <v>2124</v>
      </c>
    </row>
    <row r="544" spans="1:20" x14ac:dyDescent="0.25">
      <c r="A544" t="s">
        <v>412</v>
      </c>
      <c r="B544" t="s">
        <v>412</v>
      </c>
      <c r="C544">
        <v>32.312539528499997</v>
      </c>
      <c r="D544">
        <v>-110.7526948137</v>
      </c>
      <c r="E544" s="26">
        <v>3575106.0529999998</v>
      </c>
      <c r="F544" s="89">
        <v>523279.74300000002</v>
      </c>
      <c r="G544" s="1" t="s">
        <v>41</v>
      </c>
      <c r="H544" t="s">
        <v>26</v>
      </c>
      <c r="I544" s="67">
        <v>3574909</v>
      </c>
      <c r="J544" s="67">
        <v>523341</v>
      </c>
      <c r="K544" s="12">
        <v>38380</v>
      </c>
      <c r="L544" t="s">
        <v>897</v>
      </c>
      <c r="M544" t="s">
        <v>412</v>
      </c>
      <c r="N544">
        <v>243</v>
      </c>
      <c r="O544">
        <v>9</v>
      </c>
      <c r="P544" t="s">
        <v>286</v>
      </c>
      <c r="R544" t="s">
        <v>168</v>
      </c>
      <c r="T544">
        <v>4042</v>
      </c>
    </row>
    <row r="545" spans="1:20" x14ac:dyDescent="0.25">
      <c r="A545" t="s">
        <v>411</v>
      </c>
      <c r="B545" t="s">
        <v>411</v>
      </c>
      <c r="C545">
        <v>32.309385554499997</v>
      </c>
      <c r="D545">
        <v>-110.75448792429999</v>
      </c>
      <c r="E545" s="90">
        <v>3574756.0529999998</v>
      </c>
      <c r="F545" s="91">
        <v>523111.75099999999</v>
      </c>
      <c r="G545" s="1" t="s">
        <v>41</v>
      </c>
      <c r="H545" t="s">
        <v>26</v>
      </c>
      <c r="I545" s="67">
        <v>3574559</v>
      </c>
      <c r="J545" s="67">
        <v>523173</v>
      </c>
      <c r="K545" s="12">
        <v>38380</v>
      </c>
      <c r="L545" t="s">
        <v>897</v>
      </c>
      <c r="M545" t="s">
        <v>411</v>
      </c>
      <c r="N545">
        <v>96</v>
      </c>
      <c r="O545">
        <v>20</v>
      </c>
      <c r="P545" t="s">
        <v>326</v>
      </c>
      <c r="R545" t="s">
        <v>168</v>
      </c>
      <c r="T545">
        <v>2124</v>
      </c>
    </row>
    <row r="546" spans="1:20" x14ac:dyDescent="0.25">
      <c r="A546" t="s">
        <v>411</v>
      </c>
      <c r="B546" t="s">
        <v>411</v>
      </c>
      <c r="C546">
        <v>32.309385554499997</v>
      </c>
      <c r="D546">
        <v>-110.75448792429999</v>
      </c>
      <c r="E546" s="26">
        <v>3574756.0529999998</v>
      </c>
      <c r="F546" s="89">
        <v>523111.75099999999</v>
      </c>
      <c r="G546" s="1" t="s">
        <v>41</v>
      </c>
      <c r="H546" t="s">
        <v>26</v>
      </c>
      <c r="I546" s="67">
        <v>3574559</v>
      </c>
      <c r="J546" s="67">
        <v>523173</v>
      </c>
      <c r="K546" s="12">
        <v>38380</v>
      </c>
      <c r="L546" t="s">
        <v>897</v>
      </c>
      <c r="M546" t="s">
        <v>411</v>
      </c>
      <c r="N546">
        <v>246</v>
      </c>
      <c r="O546">
        <v>15</v>
      </c>
      <c r="P546" t="s">
        <v>284</v>
      </c>
      <c r="R546" t="s">
        <v>168</v>
      </c>
      <c r="T546">
        <v>2149</v>
      </c>
    </row>
    <row r="547" spans="1:20" x14ac:dyDescent="0.25">
      <c r="A547" t="s">
        <v>410</v>
      </c>
      <c r="B547" t="s">
        <v>410</v>
      </c>
      <c r="C547">
        <v>32.307325295799998</v>
      </c>
      <c r="D547">
        <v>-110.7527619345</v>
      </c>
      <c r="E547" s="26">
        <v>3574528.05</v>
      </c>
      <c r="F547" s="89">
        <v>523274.75799999997</v>
      </c>
      <c r="G547" s="1" t="s">
        <v>41</v>
      </c>
      <c r="H547" t="s">
        <v>26</v>
      </c>
      <c r="I547" s="67">
        <v>3574331</v>
      </c>
      <c r="J547" s="67">
        <v>523336</v>
      </c>
      <c r="K547" s="12">
        <v>38380</v>
      </c>
      <c r="L547" t="s">
        <v>897</v>
      </c>
      <c r="M547" t="s">
        <v>410</v>
      </c>
      <c r="N547">
        <v>99</v>
      </c>
      <c r="O547">
        <v>20</v>
      </c>
      <c r="P547" t="s">
        <v>326</v>
      </c>
      <c r="R547" t="s">
        <v>168</v>
      </c>
      <c r="T547">
        <v>2124</v>
      </c>
    </row>
    <row r="548" spans="1:20" x14ac:dyDescent="0.25">
      <c r="A548" t="s">
        <v>410</v>
      </c>
      <c r="B548" t="s">
        <v>410</v>
      </c>
      <c r="C548">
        <v>32.307325295799998</v>
      </c>
      <c r="D548">
        <v>-110.7527619345</v>
      </c>
      <c r="E548" s="26">
        <v>3574528.05</v>
      </c>
      <c r="F548" s="89">
        <v>523274.75799999997</v>
      </c>
      <c r="G548" s="1" t="s">
        <v>41</v>
      </c>
      <c r="H548" t="s">
        <v>26</v>
      </c>
      <c r="I548" s="67">
        <v>3574331</v>
      </c>
      <c r="J548" s="67">
        <v>523336</v>
      </c>
      <c r="K548" s="12">
        <v>38380</v>
      </c>
      <c r="L548" t="s">
        <v>897</v>
      </c>
      <c r="M548" t="s">
        <v>410</v>
      </c>
      <c r="N548">
        <v>244</v>
      </c>
      <c r="O548">
        <v>9</v>
      </c>
      <c r="P548" t="s">
        <v>286</v>
      </c>
      <c r="R548" t="s">
        <v>168</v>
      </c>
      <c r="T548">
        <v>4042</v>
      </c>
    </row>
    <row r="549" spans="1:20" x14ac:dyDescent="0.25">
      <c r="A549" t="s">
        <v>409</v>
      </c>
      <c r="B549" t="s">
        <v>409</v>
      </c>
      <c r="C549">
        <v>32.306699870099997</v>
      </c>
      <c r="D549">
        <v>-110.7512658377</v>
      </c>
      <c r="E549" s="26">
        <v>3574459.048</v>
      </c>
      <c r="F549" s="89">
        <v>523415.76</v>
      </c>
      <c r="G549" s="1" t="s">
        <v>41</v>
      </c>
      <c r="H549" t="s">
        <v>26</v>
      </c>
      <c r="I549" s="67">
        <v>3574262</v>
      </c>
      <c r="J549" s="67">
        <v>523477</v>
      </c>
      <c r="K549" s="12">
        <v>38380</v>
      </c>
      <c r="L549" t="s">
        <v>897</v>
      </c>
      <c r="M549" t="s">
        <v>409</v>
      </c>
      <c r="N549">
        <v>90</v>
      </c>
      <c r="O549">
        <v>26</v>
      </c>
      <c r="P549" t="s">
        <v>326</v>
      </c>
      <c r="R549" t="s">
        <v>168</v>
      </c>
      <c r="T549">
        <v>2124</v>
      </c>
    </row>
    <row r="550" spans="1:20" x14ac:dyDescent="0.25">
      <c r="A550" t="s">
        <v>409</v>
      </c>
      <c r="B550" t="s">
        <v>409</v>
      </c>
      <c r="C550">
        <v>32.306699870099997</v>
      </c>
      <c r="D550">
        <v>-110.7512658377</v>
      </c>
      <c r="E550" s="26">
        <v>3574459.048</v>
      </c>
      <c r="F550" s="89">
        <v>523415.76</v>
      </c>
      <c r="G550" s="1" t="s">
        <v>41</v>
      </c>
      <c r="H550" t="s">
        <v>26</v>
      </c>
      <c r="I550" s="67">
        <v>3574262</v>
      </c>
      <c r="J550" s="67">
        <v>523477</v>
      </c>
      <c r="K550" s="12">
        <v>38380</v>
      </c>
      <c r="L550" t="s">
        <v>897</v>
      </c>
      <c r="M550" t="s">
        <v>409</v>
      </c>
      <c r="N550">
        <v>250</v>
      </c>
      <c r="O550">
        <v>13</v>
      </c>
      <c r="P550" t="s">
        <v>284</v>
      </c>
      <c r="R550" t="s">
        <v>168</v>
      </c>
      <c r="T550">
        <v>2149</v>
      </c>
    </row>
    <row r="551" spans="1:20" x14ac:dyDescent="0.25">
      <c r="A551" t="s">
        <v>408</v>
      </c>
      <c r="B551" t="s">
        <v>408</v>
      </c>
      <c r="C551">
        <v>32.306471408100002</v>
      </c>
      <c r="D551">
        <v>-110.74978992699999</v>
      </c>
      <c r="E551" s="26">
        <v>3574434.0469999998</v>
      </c>
      <c r="F551" s="89">
        <v>523554.761</v>
      </c>
      <c r="G551" s="1" t="s">
        <v>41</v>
      </c>
      <c r="H551" t="s">
        <v>26</v>
      </c>
      <c r="I551" s="67">
        <v>3574237</v>
      </c>
      <c r="J551" s="67">
        <v>523616</v>
      </c>
      <c r="K551" s="12">
        <v>38380</v>
      </c>
      <c r="L551" t="s">
        <v>897</v>
      </c>
      <c r="M551" t="s">
        <v>408</v>
      </c>
      <c r="N551">
        <v>248</v>
      </c>
      <c r="O551">
        <v>11</v>
      </c>
      <c r="P551" t="s">
        <v>284</v>
      </c>
      <c r="R551" t="s">
        <v>168</v>
      </c>
      <c r="T551">
        <v>2161</v>
      </c>
    </row>
    <row r="552" spans="1:20" x14ac:dyDescent="0.25">
      <c r="A552" t="s">
        <v>408</v>
      </c>
      <c r="B552" t="s">
        <v>408</v>
      </c>
      <c r="C552">
        <v>32.306471408100002</v>
      </c>
      <c r="D552">
        <v>-110.74978992699999</v>
      </c>
      <c r="E552" s="26">
        <v>3574434.0469999998</v>
      </c>
      <c r="F552" s="89">
        <v>523554.761</v>
      </c>
      <c r="G552" s="1" t="s">
        <v>41</v>
      </c>
      <c r="H552" t="s">
        <v>26</v>
      </c>
      <c r="I552" s="67">
        <v>3574237</v>
      </c>
      <c r="J552" s="67">
        <v>523616</v>
      </c>
      <c r="K552" s="12">
        <v>38380</v>
      </c>
      <c r="L552" t="s">
        <v>897</v>
      </c>
      <c r="M552" t="s">
        <v>408</v>
      </c>
      <c r="P552" t="s">
        <v>326</v>
      </c>
      <c r="R552" t="s">
        <v>168</v>
      </c>
    </row>
    <row r="553" spans="1:20" x14ac:dyDescent="0.25">
      <c r="A553" t="s">
        <v>407</v>
      </c>
      <c r="B553" t="s">
        <v>407</v>
      </c>
      <c r="C553">
        <v>32.305422155499997</v>
      </c>
      <c r="D553">
        <v>-110.7484012476</v>
      </c>
      <c r="E553" s="26">
        <v>3574318.0449999999</v>
      </c>
      <c r="F553" s="89">
        <v>523685.76500000001</v>
      </c>
      <c r="G553" s="1" t="s">
        <v>41</v>
      </c>
      <c r="H553" t="s">
        <v>26</v>
      </c>
      <c r="I553" s="67">
        <v>3574121</v>
      </c>
      <c r="J553" s="67">
        <v>523747</v>
      </c>
      <c r="K553" s="12">
        <v>38380</v>
      </c>
      <c r="L553" t="s">
        <v>897</v>
      </c>
      <c r="M553" t="s">
        <v>407</v>
      </c>
      <c r="N553">
        <v>92</v>
      </c>
      <c r="O553">
        <v>31</v>
      </c>
      <c r="P553" t="s">
        <v>326</v>
      </c>
      <c r="R553" t="s">
        <v>168</v>
      </c>
      <c r="T553">
        <v>2124</v>
      </c>
    </row>
    <row r="554" spans="1:20" x14ac:dyDescent="0.25">
      <c r="A554" t="s">
        <v>406</v>
      </c>
      <c r="B554" t="s">
        <v>406</v>
      </c>
      <c r="C554">
        <v>32.304462352400002</v>
      </c>
      <c r="D554">
        <v>-110.746640575</v>
      </c>
      <c r="E554" s="26">
        <v>3574212.0430000001</v>
      </c>
      <c r="F554" s="89">
        <v>523851.76799999998</v>
      </c>
      <c r="G554" s="1" t="s">
        <v>41</v>
      </c>
      <c r="H554" t="s">
        <v>26</v>
      </c>
      <c r="I554" s="67">
        <v>3574015</v>
      </c>
      <c r="J554" s="67">
        <v>523913</v>
      </c>
      <c r="K554" s="12">
        <v>38380</v>
      </c>
      <c r="L554" t="s">
        <v>897</v>
      </c>
      <c r="M554" t="s">
        <v>406</v>
      </c>
      <c r="N554">
        <v>79</v>
      </c>
      <c r="O554">
        <v>23</v>
      </c>
      <c r="P554" t="s">
        <v>326</v>
      </c>
      <c r="R554" t="s">
        <v>168</v>
      </c>
      <c r="T554">
        <v>2124</v>
      </c>
    </row>
    <row r="555" spans="1:20" x14ac:dyDescent="0.25">
      <c r="A555" t="s">
        <v>406</v>
      </c>
      <c r="B555" t="s">
        <v>406</v>
      </c>
      <c r="C555">
        <v>32.304462352400002</v>
      </c>
      <c r="D555">
        <v>-110.746640575</v>
      </c>
      <c r="E555" s="26">
        <v>3574212.0430000001</v>
      </c>
      <c r="F555" s="89">
        <v>523851.76799999998</v>
      </c>
      <c r="G555" s="1" t="s">
        <v>41</v>
      </c>
      <c r="H555" t="s">
        <v>26</v>
      </c>
      <c r="I555" s="67">
        <v>3574015</v>
      </c>
      <c r="J555" s="67">
        <v>523913</v>
      </c>
      <c r="K555" s="12">
        <v>38380</v>
      </c>
      <c r="L555" t="s">
        <v>897</v>
      </c>
      <c r="M555" t="s">
        <v>406</v>
      </c>
      <c r="N555">
        <v>245</v>
      </c>
      <c r="O555">
        <v>13</v>
      </c>
      <c r="P555" t="s">
        <v>284</v>
      </c>
      <c r="R555" t="s">
        <v>168</v>
      </c>
      <c r="T555">
        <v>2149</v>
      </c>
    </row>
  </sheetData>
  <sortState xmlns:xlrd2="http://schemas.microsoft.com/office/spreadsheetml/2017/richdata2" ref="A2:T505">
    <sortCondition ref="K2:K505"/>
  </sortState>
  <dataValidations count="31">
    <dataValidation type="custom" allowBlank="1" showInputMessage="1" sqref="B19:B23" xr:uid="{6D4348AC-FBED-433E-BA4B-2734F29870E5}">
      <formula1>COUNTIF(B19:B401,B19)=1</formula1>
    </dataValidation>
    <dataValidation type="custom" allowBlank="1" showInputMessage="1" sqref="B14:B18" xr:uid="{A2DF3A31-C08A-4330-802A-C11DC4242610}">
      <formula1>COUNTIF(B14:B397,B14)=1</formula1>
    </dataValidation>
    <dataValidation type="custom" allowBlank="1" showInputMessage="1" sqref="B7:B13" xr:uid="{0496D61C-C2EA-4606-BC5D-8EECBEC3A16F}">
      <formula1>COUNTIF(B7:B391,B7)=1</formula1>
    </dataValidation>
    <dataValidation type="custom" allowBlank="1" showInputMessage="1" sqref="B5:B6" xr:uid="{50D6CF82-5D8E-45C2-9D67-3FE065F81B0A}">
      <formula1>COUNTIF(B5:B390,B5)=1</formula1>
    </dataValidation>
    <dataValidation type="custom" allowBlank="1" showInputMessage="1" sqref="A36:B36" xr:uid="{396A0944-639D-4D13-B168-8BB438C2A5CC}">
      <formula1>COUNTIF(C112:C541,A36)=1</formula1>
    </dataValidation>
    <dataValidation type="custom" allowBlank="1" showInputMessage="1" sqref="A37:B38" xr:uid="{ADDB009A-CF83-4D41-BC9F-742036EE32A7}">
      <formula1>COUNTIF(C112:C540,A37)=1</formula1>
    </dataValidation>
    <dataValidation type="custom" allowBlank="1" showInputMessage="1" sqref="A39:B40" xr:uid="{B028CCA2-ABE8-4651-9066-A1134C11C111}">
      <formula1>COUNTIF(C112:C540,A39)=1</formula1>
    </dataValidation>
    <dataValidation type="custom" allowBlank="1" showInputMessage="1" sqref="A41:B41" xr:uid="{F92C24A9-99B3-47B1-BF1D-699E4628DB0A}">
      <formula1>COUNTIF(C112:C540,A41)=1</formula1>
    </dataValidation>
    <dataValidation type="custom" allowBlank="1" showInputMessage="1" sqref="B2:B4" xr:uid="{ABD0BB28-64D3-4DF2-A2A5-9DB5D3E56419}">
      <formula1>COUNTIF(B2:B388,B2)=1</formula1>
    </dataValidation>
    <dataValidation type="custom" allowBlank="1" showInputMessage="1" sqref="A19:A23" xr:uid="{29F9EE69-7319-434C-8D7C-7F633BEEE201}">
      <formula1>COUNTIF(A19:A482,A19)=1</formula1>
    </dataValidation>
    <dataValidation type="custom" allowBlank="1" showInputMessage="1" sqref="A14:A18" xr:uid="{8641B5C7-0ED0-49CA-B8D9-D18EF4F2F652}">
      <formula1>COUNTIF(A14:A478,A14)=1</formula1>
    </dataValidation>
    <dataValidation type="custom" allowBlank="1" showInputMessage="1" sqref="A7:A13" xr:uid="{52DFBDBD-D0CF-4EC5-A0F0-D947BBCDE73F}">
      <formula1>COUNTIF(A7:A472,A7)=1</formula1>
    </dataValidation>
    <dataValidation type="custom" allowBlank="1" showInputMessage="1" sqref="A5:A6" xr:uid="{991BEC2A-2F31-4466-8CEC-E87AC897A016}">
      <formula1>COUNTIF(A5:A471,A5)=1</formula1>
    </dataValidation>
    <dataValidation type="custom" operator="greaterThan" showInputMessage="1" sqref="J20:J41 J2:J5" xr:uid="{0BB12F3E-3C48-4E6C-A336-517EABFECCB7}">
      <formula1>IF(COUNT(H2)=1,IF(LEN(J2)&gt;0,1,2)=1,1)=1</formula1>
    </dataValidation>
    <dataValidation type="custom" operator="greaterThan" showInputMessage="1" sqref="H2:H505 I2:I5 I20:I41" xr:uid="{9813E7BB-11A3-4AEC-9E35-7A87FF57B640}">
      <formula1>IF(COUNT(G2)=1,IF(LEN(H2)&gt;0,1,2)=1,1)=1</formula1>
    </dataValidation>
    <dataValidation type="custom" allowBlank="1" showInputMessage="1" sqref="M19:M23" xr:uid="{17A65D0E-C673-4551-88FD-9A3E8D3234EB}">
      <formula1>COUNTIF(N19:N253,M19)=1</formula1>
    </dataValidation>
    <dataValidation type="custom" allowBlank="1" showInputMessage="1" sqref="M14:M18" xr:uid="{3F6BCE71-EA7C-4316-878A-24F6B07D8F07}">
      <formula1>COUNTIF(N14:N253,M14)=1</formula1>
    </dataValidation>
    <dataValidation type="custom" allowBlank="1" showInputMessage="1" sqref="M7:M13" xr:uid="{5B7F4DCC-93E9-467E-A57B-81B4030D7F61}">
      <formula1>COUNTIF(N7:N253,M7)=1</formula1>
    </dataValidation>
    <dataValidation type="custom" allowBlank="1" showInputMessage="1" sqref="M5:M6" xr:uid="{B63E629D-DF0B-4273-BF9E-DB75F2454DF2}">
      <formula1>COUNTIF(N5:N253,M5)=1</formula1>
    </dataValidation>
    <dataValidation type="custom" allowBlank="1" showInputMessage="1" sqref="M2:M4" xr:uid="{798703E1-E80C-4213-998F-AE50435C30E1}">
      <formula1>COUNTIF(N2:N253,M2)=1</formula1>
    </dataValidation>
    <dataValidation type="custom" allowBlank="1" showInputMessage="1" sqref="M36" xr:uid="{0C1DA1D5-D206-41F6-A421-CDB7E323422D}">
      <formula1>COUNTIF(O161:O622,M36)=1</formula1>
    </dataValidation>
    <dataValidation type="custom" allowBlank="1" showInputMessage="1" sqref="M37:M38" xr:uid="{0DF571D9-20FF-450D-85CC-4CABA834D4BB}">
      <formula1>COUNTIF(O160:O621,M37)=1</formula1>
    </dataValidation>
    <dataValidation type="custom" allowBlank="1" showInputMessage="1" sqref="M39:M40" xr:uid="{24C38EBD-33C4-43CD-B2D9-BEDED3D195C7}">
      <formula1>COUNTIF(O160:O621,M39)=1</formula1>
    </dataValidation>
    <dataValidation type="custom" allowBlank="1" showInputMessage="1" sqref="M41" xr:uid="{B27664F9-E96C-4105-8D83-85D8092CA811}">
      <formula1>COUNTIF(O160:O621,M41)=1</formula1>
    </dataValidation>
    <dataValidation type="custom" allowBlank="1" showInputMessage="1" sqref="A2:A4" xr:uid="{C5AD3633-19B7-4160-BADF-65791A92DFB5}">
      <formula1>COUNTIF(A2:A469,A2)=1</formula1>
    </dataValidation>
    <dataValidation type="custom" operator="greaterThan" allowBlank="1" showInputMessage="1" sqref="L2:L41" xr:uid="{ED22A52D-5F8D-49B2-AA6F-8EAD227FE8E4}">
      <formula1>ISNUMBER(K2)=TRUE</formula1>
    </dataValidation>
    <dataValidation type="whole" allowBlank="1" sqref="O2:O29 O31:O35" xr:uid="{1807053A-37B7-4786-90A5-7DACA1C8A6C5}">
      <formula1>0</formula1>
      <formula2>90</formula2>
    </dataValidation>
    <dataValidation type="whole" allowBlank="1" sqref="N2:N29 N31:N35" xr:uid="{3F1C9F36-211D-40CD-A36D-244A81ADE8E9}">
      <formula1>0</formula1>
      <formula2>360</formula2>
    </dataValidation>
    <dataValidation allowBlank="1" sqref="N30 N36 N38 N40 P2:P41" xr:uid="{46093EFE-DF16-408C-ADFD-9D79B51909CA}"/>
    <dataValidation type="custom" operator="greaterThan" showInputMessage="1" sqref="C35:C41" xr:uid="{68CDC11E-CC41-44A3-88D4-DF052994B8EF}">
      <formula1>IF(COUNT(#REF!)=1,IF(LEN(C35)&gt;0,1,2)=1,1)=1</formula1>
    </dataValidation>
    <dataValidation type="custom" allowBlank="1" showInputMessage="1" sqref="E35:F41 G2:G555" xr:uid="{0BA6B0D2-EE75-490D-8B03-7FC0F1978540}">
      <formula1>ISNUMBER(E2)</formula1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201A3-8166-4438-AC37-496F654C0680}">
  <sheetPr codeName="Sheet16">
    <tabColor rgb="FF0070C0"/>
  </sheetPr>
  <dimension ref="A1:R139"/>
  <sheetViews>
    <sheetView workbookViewId="0">
      <selection activeCell="A2" sqref="A2"/>
    </sheetView>
  </sheetViews>
  <sheetFormatPr defaultRowHeight="15" x14ac:dyDescent="0.25"/>
  <cols>
    <col min="1" max="2" width="11.28515625" customWidth="1"/>
    <col min="4" max="5" width="9.140625" style="26"/>
    <col min="6" max="6" width="10.42578125" customWidth="1"/>
    <col min="7" max="7" width="12.140625" customWidth="1"/>
    <col min="8" max="8" width="11.85546875" style="67" customWidth="1"/>
    <col min="9" max="9" width="19.5703125" style="67" customWidth="1"/>
    <col min="10" max="10" width="16.140625" customWidth="1"/>
    <col min="11" max="11" width="28.42578125" customWidth="1"/>
    <col min="12" max="12" width="13.140625" customWidth="1"/>
    <col min="13" max="13" width="14.28515625" customWidth="1"/>
    <col min="14" max="14" width="13.28515625" customWidth="1"/>
    <col min="15" max="15" width="10.7109375" customWidth="1"/>
    <col min="16" max="16" width="34.7109375" customWidth="1"/>
    <col min="17" max="17" width="21.85546875" customWidth="1"/>
    <col min="18" max="18" width="10.28515625" customWidth="1"/>
  </cols>
  <sheetData>
    <row r="1" spans="1:18" ht="15.75" thickBot="1" x14ac:dyDescent="0.3">
      <c r="A1" s="2" t="s">
        <v>5</v>
      </c>
      <c r="B1" s="2" t="s">
        <v>10</v>
      </c>
      <c r="C1" s="2" t="s">
        <v>11</v>
      </c>
      <c r="D1" s="92" t="s">
        <v>2</v>
      </c>
      <c r="E1" s="92" t="s">
        <v>3</v>
      </c>
      <c r="F1" s="2" t="s">
        <v>12</v>
      </c>
      <c r="G1" s="2" t="s">
        <v>1</v>
      </c>
      <c r="H1" s="64" t="s">
        <v>818</v>
      </c>
      <c r="I1" s="64" t="s">
        <v>817</v>
      </c>
      <c r="J1" s="2" t="s">
        <v>0</v>
      </c>
      <c r="K1" s="2" t="s">
        <v>120</v>
      </c>
      <c r="L1" s="23" t="s">
        <v>265</v>
      </c>
      <c r="M1" s="23" t="s">
        <v>266</v>
      </c>
      <c r="N1" s="23" t="s">
        <v>267</v>
      </c>
      <c r="O1" s="23" t="s">
        <v>8</v>
      </c>
      <c r="P1" s="23" t="s">
        <v>268</v>
      </c>
      <c r="Q1" s="23" t="s">
        <v>269</v>
      </c>
      <c r="R1" s="62" t="s">
        <v>9</v>
      </c>
    </row>
    <row r="2" spans="1:18" ht="15.75" thickTop="1" x14ac:dyDescent="0.25">
      <c r="A2" t="s">
        <v>116</v>
      </c>
      <c r="B2">
        <v>32.318398000000002</v>
      </c>
      <c r="C2">
        <v>-110.784358</v>
      </c>
      <c r="D2" s="89">
        <v>3575749.0295830001</v>
      </c>
      <c r="E2" s="89">
        <v>520297.893828</v>
      </c>
      <c r="F2" s="8" t="s">
        <v>41</v>
      </c>
      <c r="G2" s="1" t="s">
        <v>26</v>
      </c>
      <c r="H2" s="66"/>
      <c r="I2" s="66"/>
      <c r="J2" s="12">
        <v>37254</v>
      </c>
      <c r="K2" s="4" t="s">
        <v>115</v>
      </c>
      <c r="L2" t="s">
        <v>116</v>
      </c>
      <c r="M2" s="1">
        <v>247</v>
      </c>
      <c r="N2" s="1">
        <v>8</v>
      </c>
      <c r="O2" s="1" t="s">
        <v>13</v>
      </c>
      <c r="P2" s="1" t="s">
        <v>43</v>
      </c>
      <c r="Q2" s="1"/>
    </row>
    <row r="3" spans="1:18" x14ac:dyDescent="0.25">
      <c r="A3" t="s">
        <v>117</v>
      </c>
      <c r="B3">
        <v>32.319567999999997</v>
      </c>
      <c r="C3">
        <v>-110.782814</v>
      </c>
      <c r="D3" s="89">
        <v>3575879.033671</v>
      </c>
      <c r="E3" s="89">
        <v>520442.89015400002</v>
      </c>
      <c r="F3" s="8" t="s">
        <v>41</v>
      </c>
      <c r="G3" s="1" t="s">
        <v>26</v>
      </c>
      <c r="H3" s="66"/>
      <c r="I3" s="66"/>
      <c r="J3" s="12">
        <v>37254</v>
      </c>
      <c r="K3" s="4" t="s">
        <v>115</v>
      </c>
      <c r="L3" t="s">
        <v>117</v>
      </c>
      <c r="M3" s="1">
        <v>67</v>
      </c>
      <c r="N3" s="1">
        <v>3</v>
      </c>
      <c r="O3" s="1" t="s">
        <v>13</v>
      </c>
      <c r="P3" s="1" t="s">
        <v>43</v>
      </c>
      <c r="Q3" s="1"/>
    </row>
    <row r="4" spans="1:18" x14ac:dyDescent="0.25">
      <c r="A4" t="s">
        <v>118</v>
      </c>
      <c r="B4">
        <v>32.321520999999997</v>
      </c>
      <c r="C4">
        <v>-110.780101</v>
      </c>
      <c r="D4" s="89">
        <v>3576096.0405600001</v>
      </c>
      <c r="E4" s="89">
        <v>520697.88417199999</v>
      </c>
      <c r="F4" s="8" t="s">
        <v>41</v>
      </c>
      <c r="G4" s="1" t="s">
        <v>26</v>
      </c>
      <c r="H4" s="66"/>
      <c r="I4" s="66"/>
      <c r="J4" s="12">
        <v>37254</v>
      </c>
      <c r="K4" s="4" t="s">
        <v>115</v>
      </c>
      <c r="L4" t="s">
        <v>118</v>
      </c>
      <c r="M4" s="1">
        <v>240</v>
      </c>
      <c r="N4" s="1">
        <v>7</v>
      </c>
      <c r="O4" s="1" t="s">
        <v>13</v>
      </c>
      <c r="P4" s="1" t="s">
        <v>43</v>
      </c>
      <c r="Q4" s="1"/>
    </row>
    <row r="5" spans="1:18" x14ac:dyDescent="0.25">
      <c r="A5" t="s">
        <v>119</v>
      </c>
      <c r="B5">
        <v>32.323264999999999</v>
      </c>
      <c r="C5">
        <v>-110.77618699999999</v>
      </c>
      <c r="D5" s="89">
        <v>3576290.0468660002</v>
      </c>
      <c r="E5" s="89">
        <v>521065.88067400001</v>
      </c>
      <c r="F5" s="8" t="s">
        <v>41</v>
      </c>
      <c r="G5" s="1" t="s">
        <v>26</v>
      </c>
      <c r="H5" s="66"/>
      <c r="I5" s="66"/>
      <c r="J5" s="12">
        <v>37254</v>
      </c>
      <c r="K5" s="4" t="s">
        <v>115</v>
      </c>
      <c r="L5" t="s">
        <v>119</v>
      </c>
      <c r="M5" s="1">
        <v>247</v>
      </c>
      <c r="N5" s="1">
        <v>6</v>
      </c>
      <c r="O5" s="1" t="s">
        <v>13</v>
      </c>
      <c r="P5" s="1" t="s">
        <v>43</v>
      </c>
      <c r="Q5" s="1"/>
    </row>
    <row r="6" spans="1:18" x14ac:dyDescent="0.25">
      <c r="A6" t="s">
        <v>123</v>
      </c>
      <c r="B6">
        <v>32.335935999999997</v>
      </c>
      <c r="C6">
        <v>-110.72446100000001</v>
      </c>
      <c r="D6" s="89">
        <v>3577706.0449319999</v>
      </c>
      <c r="E6" s="89">
        <v>525930.86430500005</v>
      </c>
      <c r="F6" s="8" t="s">
        <v>41</v>
      </c>
      <c r="G6" s="1" t="s">
        <v>26</v>
      </c>
      <c r="H6" s="66"/>
      <c r="I6" s="66"/>
      <c r="J6" s="12">
        <v>36035</v>
      </c>
      <c r="K6" s="4" t="s">
        <v>899</v>
      </c>
      <c r="L6" t="s">
        <v>123</v>
      </c>
      <c r="M6" s="8">
        <v>352</v>
      </c>
      <c r="N6" s="8">
        <v>14</v>
      </c>
      <c r="O6" s="1" t="s">
        <v>42</v>
      </c>
      <c r="P6" s="1"/>
      <c r="Q6" s="1"/>
    </row>
    <row r="7" spans="1:18" x14ac:dyDescent="0.25">
      <c r="A7" t="s">
        <v>123</v>
      </c>
      <c r="B7">
        <v>32.335935999999997</v>
      </c>
      <c r="C7">
        <v>-110.72446100000001</v>
      </c>
      <c r="D7" s="89">
        <v>3577706.0449319999</v>
      </c>
      <c r="E7" s="89">
        <v>525930.86430500005</v>
      </c>
      <c r="F7" s="8" t="s">
        <v>41</v>
      </c>
      <c r="G7" s="1" t="s">
        <v>26</v>
      </c>
      <c r="H7" s="66"/>
      <c r="I7" s="66"/>
      <c r="J7" s="12">
        <v>36035</v>
      </c>
      <c r="K7" s="4" t="s">
        <v>899</v>
      </c>
      <c r="L7" t="s">
        <v>123</v>
      </c>
      <c r="M7" s="8">
        <v>52</v>
      </c>
      <c r="N7" s="8">
        <v>12.124355652982141</v>
      </c>
      <c r="O7" s="1" t="s">
        <v>13</v>
      </c>
      <c r="P7" s="1" t="s">
        <v>43</v>
      </c>
      <c r="Q7" s="1"/>
    </row>
    <row r="8" spans="1:18" x14ac:dyDescent="0.25">
      <c r="A8" t="s">
        <v>124</v>
      </c>
      <c r="B8">
        <v>32.339706999999997</v>
      </c>
      <c r="C8">
        <v>-110.728615</v>
      </c>
      <c r="D8" s="89">
        <v>3578123.0663749999</v>
      </c>
      <c r="E8" s="89">
        <v>525538.84444000002</v>
      </c>
      <c r="F8" s="8" t="s">
        <v>41</v>
      </c>
      <c r="G8" s="1" t="s">
        <v>26</v>
      </c>
      <c r="H8" s="66"/>
      <c r="I8" s="66"/>
      <c r="J8" s="12">
        <v>36035</v>
      </c>
      <c r="K8" s="4" t="s">
        <v>899</v>
      </c>
      <c r="L8" t="s">
        <v>124</v>
      </c>
      <c r="M8" s="8">
        <v>330</v>
      </c>
      <c r="N8" s="8">
        <v>18</v>
      </c>
      <c r="O8" s="1" t="s">
        <v>42</v>
      </c>
      <c r="P8" s="1"/>
      <c r="Q8" s="1"/>
    </row>
    <row r="9" spans="1:18" x14ac:dyDescent="0.25">
      <c r="A9" t="s">
        <v>124</v>
      </c>
      <c r="B9">
        <v>32.339706999999997</v>
      </c>
      <c r="C9">
        <v>-110.728615</v>
      </c>
      <c r="D9" s="89">
        <v>3578123.0663749999</v>
      </c>
      <c r="E9" s="89">
        <v>525538.84444000002</v>
      </c>
      <c r="F9" s="8" t="s">
        <v>41</v>
      </c>
      <c r="G9" s="1" t="s">
        <v>26</v>
      </c>
      <c r="H9" s="66"/>
      <c r="I9" s="66"/>
      <c r="J9" s="12">
        <v>36035</v>
      </c>
      <c r="K9" s="4" t="s">
        <v>899</v>
      </c>
      <c r="L9" t="s">
        <v>124</v>
      </c>
      <c r="M9" s="8">
        <v>55</v>
      </c>
      <c r="N9" s="8">
        <v>17.931504565651419</v>
      </c>
      <c r="O9" s="1" t="s">
        <v>13</v>
      </c>
      <c r="P9" s="1" t="s">
        <v>43</v>
      </c>
      <c r="Q9" s="1"/>
    </row>
    <row r="10" spans="1:18" x14ac:dyDescent="0.25">
      <c r="A10" t="s">
        <v>125</v>
      </c>
      <c r="B10">
        <v>32.340553</v>
      </c>
      <c r="C10">
        <v>-110.73172599999999</v>
      </c>
      <c r="D10" s="89">
        <v>3578216.0754530001</v>
      </c>
      <c r="E10" s="89">
        <v>525245.83868499997</v>
      </c>
      <c r="F10" s="8" t="s">
        <v>41</v>
      </c>
      <c r="G10" s="1" t="s">
        <v>26</v>
      </c>
      <c r="H10" s="66"/>
      <c r="I10" s="66"/>
      <c r="J10" s="12">
        <v>36035</v>
      </c>
      <c r="K10" s="4" t="s">
        <v>899</v>
      </c>
      <c r="L10" t="s">
        <v>125</v>
      </c>
      <c r="M10" s="8">
        <v>325</v>
      </c>
      <c r="N10" s="8">
        <v>18</v>
      </c>
      <c r="O10" s="1" t="s">
        <v>42</v>
      </c>
      <c r="P10" s="1"/>
      <c r="Q10" s="1"/>
    </row>
    <row r="11" spans="1:18" x14ac:dyDescent="0.25">
      <c r="A11" t="s">
        <v>125</v>
      </c>
      <c r="B11">
        <v>32.340553</v>
      </c>
      <c r="C11">
        <v>-110.73172599999999</v>
      </c>
      <c r="D11" s="89">
        <v>3578216.0754530001</v>
      </c>
      <c r="E11" s="89">
        <v>525245.83868499997</v>
      </c>
      <c r="F11" s="8" t="s">
        <v>41</v>
      </c>
      <c r="G11" s="1" t="s">
        <v>26</v>
      </c>
      <c r="H11" s="66"/>
      <c r="I11" s="66"/>
      <c r="J11" s="12">
        <v>36035</v>
      </c>
      <c r="K11" s="4" t="s">
        <v>899</v>
      </c>
      <c r="L11" t="s">
        <v>125</v>
      </c>
      <c r="M11" s="8">
        <v>44</v>
      </c>
      <c r="N11" s="8">
        <v>17.669289302057951</v>
      </c>
      <c r="O11" s="1" t="s">
        <v>13</v>
      </c>
      <c r="P11" s="1" t="s">
        <v>43</v>
      </c>
      <c r="Q11" s="1"/>
    </row>
    <row r="12" spans="1:18" x14ac:dyDescent="0.25">
      <c r="A12" t="s">
        <v>126</v>
      </c>
      <c r="B12">
        <v>32.341068</v>
      </c>
      <c r="C12">
        <v>-110.73218199999999</v>
      </c>
      <c r="D12" s="89">
        <v>3578273.078189</v>
      </c>
      <c r="E12" s="89">
        <v>525202.83599000005</v>
      </c>
      <c r="F12" s="8" t="s">
        <v>41</v>
      </c>
      <c r="G12" s="1" t="s">
        <v>26</v>
      </c>
      <c r="H12" s="66"/>
      <c r="I12" s="66"/>
      <c r="J12" s="12">
        <v>36035</v>
      </c>
      <c r="K12" s="4" t="s">
        <v>899</v>
      </c>
      <c r="L12" t="s">
        <v>126</v>
      </c>
      <c r="M12" s="8">
        <v>340</v>
      </c>
      <c r="N12" s="8">
        <v>34</v>
      </c>
      <c r="O12" s="1" t="s">
        <v>42</v>
      </c>
      <c r="P12" s="1"/>
      <c r="Q12" s="1"/>
    </row>
    <row r="13" spans="1:18" x14ac:dyDescent="0.25">
      <c r="A13" t="s">
        <v>126</v>
      </c>
      <c r="B13">
        <v>32.341068</v>
      </c>
      <c r="C13">
        <v>-110.73218199999999</v>
      </c>
      <c r="D13" s="89">
        <v>3578273.078189</v>
      </c>
      <c r="E13" s="89">
        <v>525202.83599000005</v>
      </c>
      <c r="F13" s="8" t="s">
        <v>41</v>
      </c>
      <c r="G13" s="1" t="s">
        <v>26</v>
      </c>
      <c r="H13" s="66"/>
      <c r="I13" s="66"/>
      <c r="J13" s="12">
        <v>36035</v>
      </c>
      <c r="K13" s="4" t="s">
        <v>899</v>
      </c>
      <c r="L13" t="s">
        <v>126</v>
      </c>
      <c r="M13" s="8">
        <v>47</v>
      </c>
      <c r="N13" s="8">
        <v>31.297165017382969</v>
      </c>
      <c r="O13" s="1" t="s">
        <v>13</v>
      </c>
      <c r="P13" s="1" t="s">
        <v>43</v>
      </c>
      <c r="Q13" s="1"/>
    </row>
    <row r="14" spans="1:18" x14ac:dyDescent="0.25">
      <c r="A14" t="s">
        <v>127</v>
      </c>
      <c r="B14">
        <v>32.350662</v>
      </c>
      <c r="C14">
        <v>-110.742558</v>
      </c>
      <c r="D14" s="89">
        <v>3579334.133409</v>
      </c>
      <c r="E14" s="89">
        <v>524223.78365499998</v>
      </c>
      <c r="F14" s="8" t="s">
        <v>41</v>
      </c>
      <c r="G14" s="1" t="s">
        <v>26</v>
      </c>
      <c r="H14" s="66"/>
      <c r="I14" s="66"/>
      <c r="J14" s="12">
        <v>36035</v>
      </c>
      <c r="K14" s="4" t="s">
        <v>898</v>
      </c>
      <c r="L14" t="s">
        <v>127</v>
      </c>
      <c r="M14" s="8">
        <v>54</v>
      </c>
      <c r="N14" s="8">
        <v>1</v>
      </c>
      <c r="O14" s="1" t="s">
        <v>13</v>
      </c>
      <c r="P14" s="1" t="s">
        <v>43</v>
      </c>
      <c r="Q14" s="1"/>
    </row>
    <row r="15" spans="1:18" x14ac:dyDescent="0.25">
      <c r="A15" t="s">
        <v>128</v>
      </c>
      <c r="B15">
        <v>32.345028999999997</v>
      </c>
      <c r="C15">
        <v>-110.74089499999999</v>
      </c>
      <c r="D15" s="89">
        <v>3578710.109594</v>
      </c>
      <c r="E15" s="89">
        <v>524381.811873</v>
      </c>
      <c r="F15" s="8" t="s">
        <v>41</v>
      </c>
      <c r="G15" s="1" t="s">
        <v>26</v>
      </c>
      <c r="H15" s="66"/>
      <c r="I15" s="66"/>
      <c r="J15" s="12">
        <v>36035</v>
      </c>
      <c r="K15" s="4" t="s">
        <v>898</v>
      </c>
      <c r="L15" t="s">
        <v>128</v>
      </c>
      <c r="M15" s="8">
        <v>42</v>
      </c>
      <c r="N15" s="8">
        <v>32</v>
      </c>
      <c r="O15" s="1" t="s">
        <v>13</v>
      </c>
      <c r="P15" s="1" t="s">
        <v>43</v>
      </c>
      <c r="Q15" s="1"/>
    </row>
    <row r="16" spans="1:18" x14ac:dyDescent="0.25">
      <c r="A16" t="s">
        <v>129</v>
      </c>
      <c r="B16">
        <v>32.343373</v>
      </c>
      <c r="C16">
        <v>-110.738562</v>
      </c>
      <c r="D16" s="89">
        <v>3578527.0989899999</v>
      </c>
      <c r="E16" s="89">
        <v>524601.82124800002</v>
      </c>
      <c r="F16" s="8" t="s">
        <v>41</v>
      </c>
      <c r="G16" s="1" t="s">
        <v>26</v>
      </c>
      <c r="H16" s="66"/>
      <c r="I16" s="66"/>
      <c r="J16" s="12">
        <v>36035</v>
      </c>
      <c r="K16" s="4" t="s">
        <v>898</v>
      </c>
      <c r="L16" t="s">
        <v>129</v>
      </c>
      <c r="M16" s="8">
        <v>40</v>
      </c>
      <c r="N16" s="8">
        <v>44</v>
      </c>
      <c r="O16" s="1" t="s">
        <v>13</v>
      </c>
      <c r="P16" s="1" t="s">
        <v>43</v>
      </c>
      <c r="Q16" s="1"/>
    </row>
    <row r="17" spans="1:18" x14ac:dyDescent="0.25">
      <c r="A17" t="s">
        <v>130</v>
      </c>
      <c r="B17">
        <v>32.342084</v>
      </c>
      <c r="C17">
        <v>-110.734835</v>
      </c>
      <c r="D17" s="89">
        <v>3578385.0870269998</v>
      </c>
      <c r="E17" s="89">
        <v>524952.829623</v>
      </c>
      <c r="F17" s="8" t="s">
        <v>41</v>
      </c>
      <c r="G17" s="1" t="s">
        <v>26</v>
      </c>
      <c r="H17" s="66"/>
      <c r="I17" s="66"/>
      <c r="J17" s="12">
        <v>36035</v>
      </c>
      <c r="K17" s="4" t="s">
        <v>898</v>
      </c>
      <c r="L17" t="s">
        <v>130</v>
      </c>
      <c r="M17" s="8">
        <v>34</v>
      </c>
      <c r="N17" s="8">
        <v>26</v>
      </c>
      <c r="O17" s="1" t="s">
        <v>13</v>
      </c>
      <c r="P17" s="1" t="s">
        <v>43</v>
      </c>
      <c r="Q17" s="1"/>
    </row>
    <row r="18" spans="1:18" x14ac:dyDescent="0.25">
      <c r="A18" s="27" t="s">
        <v>131</v>
      </c>
      <c r="B18" s="27">
        <v>32.341566</v>
      </c>
      <c r="C18" s="27">
        <v>-110.732935</v>
      </c>
      <c r="D18" s="94">
        <v>3578328.0814459999</v>
      </c>
      <c r="E18" s="94">
        <v>525131.83319799998</v>
      </c>
      <c r="F18" s="57" t="s">
        <v>41</v>
      </c>
      <c r="G18" s="33" t="s">
        <v>26</v>
      </c>
      <c r="H18" s="73"/>
      <c r="I18" s="73"/>
      <c r="J18" s="60">
        <v>36035</v>
      </c>
      <c r="K18" s="95" t="s">
        <v>899</v>
      </c>
      <c r="L18" s="27" t="s">
        <v>131</v>
      </c>
      <c r="M18" s="57">
        <v>30</v>
      </c>
      <c r="N18" s="57">
        <v>20</v>
      </c>
      <c r="O18" s="1" t="s">
        <v>13</v>
      </c>
      <c r="P18" s="1" t="s">
        <v>43</v>
      </c>
      <c r="Q18" s="1"/>
    </row>
    <row r="19" spans="1:18" x14ac:dyDescent="0.25">
      <c r="A19" s="46" t="s">
        <v>405</v>
      </c>
      <c r="B19" s="49">
        <v>32.343993971700002</v>
      </c>
      <c r="C19" s="49">
        <v>-110.7802296232</v>
      </c>
      <c r="D19" s="77">
        <v>3578587.0860000001</v>
      </c>
      <c r="E19" s="77">
        <v>520680.63199999998</v>
      </c>
      <c r="F19" s="8" t="s">
        <v>41</v>
      </c>
      <c r="G19" t="s">
        <v>26</v>
      </c>
      <c r="H19" s="67">
        <v>3578390</v>
      </c>
      <c r="I19" s="67">
        <v>520742</v>
      </c>
      <c r="J19" s="12">
        <v>38386</v>
      </c>
      <c r="K19" s="30" t="s">
        <v>901</v>
      </c>
      <c r="L19" t="s">
        <v>405</v>
      </c>
      <c r="M19">
        <v>265</v>
      </c>
      <c r="N19">
        <v>18</v>
      </c>
      <c r="O19" t="s">
        <v>326</v>
      </c>
      <c r="P19" s="1"/>
      <c r="Q19" t="s">
        <v>168</v>
      </c>
      <c r="R19">
        <v>2124</v>
      </c>
    </row>
    <row r="20" spans="1:18" x14ac:dyDescent="0.25">
      <c r="A20" s="46" t="s">
        <v>404</v>
      </c>
      <c r="B20" s="49">
        <v>32.3441375118</v>
      </c>
      <c r="C20" s="49">
        <v>-110.7797723243</v>
      </c>
      <c r="D20" s="77">
        <v>3578603.0860000001</v>
      </c>
      <c r="E20" s="77">
        <v>520723.63199999998</v>
      </c>
      <c r="F20" s="8" t="s">
        <v>41</v>
      </c>
      <c r="G20" t="s">
        <v>26</v>
      </c>
      <c r="H20" s="67">
        <v>3578406</v>
      </c>
      <c r="I20" s="67">
        <v>520785</v>
      </c>
      <c r="J20" s="12">
        <v>38386</v>
      </c>
      <c r="K20" s="30" t="s">
        <v>901</v>
      </c>
      <c r="L20" t="s">
        <v>404</v>
      </c>
      <c r="M20">
        <v>232</v>
      </c>
      <c r="N20">
        <v>9</v>
      </c>
      <c r="O20" t="s">
        <v>326</v>
      </c>
      <c r="P20" s="1"/>
      <c r="Q20" t="s">
        <v>168</v>
      </c>
      <c r="R20">
        <v>2124</v>
      </c>
    </row>
    <row r="21" spans="1:18" x14ac:dyDescent="0.25">
      <c r="A21" s="46" t="s">
        <v>404</v>
      </c>
      <c r="B21" s="49">
        <v>32.3441375118</v>
      </c>
      <c r="C21" s="49">
        <v>-110.7797723243</v>
      </c>
      <c r="D21" s="77">
        <v>3578603.0860000001</v>
      </c>
      <c r="E21" s="77">
        <v>520723.63199999998</v>
      </c>
      <c r="F21" s="8" t="s">
        <v>41</v>
      </c>
      <c r="G21" t="s">
        <v>26</v>
      </c>
      <c r="H21" s="67">
        <v>3578406</v>
      </c>
      <c r="I21" s="67">
        <v>520785</v>
      </c>
      <c r="J21" s="12">
        <v>38386</v>
      </c>
      <c r="K21" s="30" t="s">
        <v>901</v>
      </c>
      <c r="L21" t="s">
        <v>404</v>
      </c>
      <c r="M21" s="16">
        <v>49</v>
      </c>
      <c r="N21" s="16">
        <v>2</v>
      </c>
      <c r="O21" t="s">
        <v>284</v>
      </c>
      <c r="P21" s="1"/>
      <c r="Q21" t="s">
        <v>168</v>
      </c>
      <c r="R21">
        <v>2149</v>
      </c>
    </row>
    <row r="22" spans="1:18" x14ac:dyDescent="0.25">
      <c r="A22" s="46" t="s">
        <v>403</v>
      </c>
      <c r="B22" s="49">
        <v>32.344272309300003</v>
      </c>
      <c r="C22" s="49">
        <v>-110.7794744488</v>
      </c>
      <c r="D22" s="77">
        <v>3578618.0860000001</v>
      </c>
      <c r="E22" s="77">
        <v>520751.63199999998</v>
      </c>
      <c r="F22" s="8" t="s">
        <v>41</v>
      </c>
      <c r="G22" t="s">
        <v>26</v>
      </c>
      <c r="H22" s="67">
        <v>3578421</v>
      </c>
      <c r="I22" s="67">
        <v>520813</v>
      </c>
      <c r="J22" s="12">
        <v>38386</v>
      </c>
      <c r="K22" s="30" t="s">
        <v>901</v>
      </c>
      <c r="L22" t="s">
        <v>403</v>
      </c>
      <c r="M22">
        <v>253</v>
      </c>
      <c r="N22">
        <v>20</v>
      </c>
      <c r="O22" t="s">
        <v>326</v>
      </c>
      <c r="P22" s="1"/>
      <c r="Q22" t="s">
        <v>168</v>
      </c>
      <c r="R22">
        <v>2124</v>
      </c>
    </row>
    <row r="23" spans="1:18" x14ac:dyDescent="0.25">
      <c r="A23" s="46" t="s">
        <v>403</v>
      </c>
      <c r="B23" s="49">
        <v>32.344272309300003</v>
      </c>
      <c r="C23" s="49">
        <v>-110.7794744488</v>
      </c>
      <c r="D23" s="77">
        <v>3578618.0860000001</v>
      </c>
      <c r="E23" s="77">
        <v>520751.63199999998</v>
      </c>
      <c r="F23" s="8" t="s">
        <v>41</v>
      </c>
      <c r="G23" t="s">
        <v>26</v>
      </c>
      <c r="H23" s="67">
        <v>3578421</v>
      </c>
      <c r="I23" s="67">
        <v>520813</v>
      </c>
      <c r="J23" s="12">
        <v>38386</v>
      </c>
      <c r="K23" s="30" t="s">
        <v>901</v>
      </c>
      <c r="L23" t="s">
        <v>403</v>
      </c>
      <c r="M23" s="16">
        <v>49</v>
      </c>
      <c r="N23" s="16">
        <v>9</v>
      </c>
      <c r="O23" t="s">
        <v>284</v>
      </c>
      <c r="P23" s="1"/>
      <c r="Q23" t="s">
        <v>168</v>
      </c>
      <c r="R23">
        <v>2149</v>
      </c>
    </row>
    <row r="24" spans="1:18" x14ac:dyDescent="0.25">
      <c r="A24" s="46" t="s">
        <v>402</v>
      </c>
      <c r="B24" s="49">
        <v>32.344361381900001</v>
      </c>
      <c r="C24" s="49">
        <v>-110.7788259929</v>
      </c>
      <c r="D24" s="77">
        <v>3578628.085</v>
      </c>
      <c r="E24" s="77">
        <v>520812.63199999998</v>
      </c>
      <c r="F24" s="8" t="s">
        <v>41</v>
      </c>
      <c r="G24" t="s">
        <v>26</v>
      </c>
      <c r="H24" s="67">
        <v>3578431</v>
      </c>
      <c r="I24" s="67">
        <v>520874</v>
      </c>
      <c r="J24" s="12">
        <v>38386</v>
      </c>
      <c r="K24" s="30" t="s">
        <v>901</v>
      </c>
      <c r="L24" t="s">
        <v>402</v>
      </c>
      <c r="M24">
        <v>235</v>
      </c>
      <c r="N24">
        <v>17</v>
      </c>
      <c r="O24" t="s">
        <v>326</v>
      </c>
      <c r="P24" s="1"/>
      <c r="Q24" t="s">
        <v>168</v>
      </c>
      <c r="R24">
        <v>2124</v>
      </c>
    </row>
    <row r="25" spans="1:18" x14ac:dyDescent="0.25">
      <c r="A25" s="46" t="s">
        <v>402</v>
      </c>
      <c r="B25" s="49">
        <v>32.344361381900001</v>
      </c>
      <c r="C25" s="49">
        <v>-110.7788259929</v>
      </c>
      <c r="D25" s="77">
        <v>3578628.085</v>
      </c>
      <c r="E25" s="77">
        <v>520812.63199999998</v>
      </c>
      <c r="F25" s="8" t="s">
        <v>41</v>
      </c>
      <c r="G25" t="s">
        <v>26</v>
      </c>
      <c r="H25" s="67">
        <v>3578431</v>
      </c>
      <c r="I25" s="67">
        <v>520874</v>
      </c>
      <c r="J25" s="12">
        <v>38386</v>
      </c>
      <c r="K25" s="30" t="s">
        <v>901</v>
      </c>
      <c r="L25" t="s">
        <v>402</v>
      </c>
      <c r="M25" s="36">
        <v>240</v>
      </c>
      <c r="N25" s="36">
        <v>1</v>
      </c>
      <c r="O25" t="s">
        <v>284</v>
      </c>
      <c r="P25" s="1"/>
      <c r="Q25" t="s">
        <v>168</v>
      </c>
      <c r="R25">
        <v>2149</v>
      </c>
    </row>
    <row r="26" spans="1:18" x14ac:dyDescent="0.25">
      <c r="A26" s="46" t="s">
        <v>401</v>
      </c>
      <c r="B26" s="49">
        <v>32.344216741300002</v>
      </c>
      <c r="C26" s="49">
        <v>-110.77865630869999</v>
      </c>
      <c r="D26" s="77">
        <v>3578612.085</v>
      </c>
      <c r="E26" s="77">
        <v>520828.63199999998</v>
      </c>
      <c r="F26" s="8" t="s">
        <v>41</v>
      </c>
      <c r="G26" t="s">
        <v>26</v>
      </c>
      <c r="H26" s="67">
        <v>3578415</v>
      </c>
      <c r="I26" s="67">
        <v>520890</v>
      </c>
      <c r="J26" s="12">
        <v>38386</v>
      </c>
      <c r="K26" s="30" t="s">
        <v>901</v>
      </c>
      <c r="L26" t="s">
        <v>401</v>
      </c>
      <c r="M26" s="16">
        <v>54</v>
      </c>
      <c r="N26" s="16">
        <v>5</v>
      </c>
      <c r="O26" t="s">
        <v>284</v>
      </c>
      <c r="P26" s="1"/>
      <c r="Q26" t="s">
        <v>168</v>
      </c>
      <c r="R26">
        <v>2161</v>
      </c>
    </row>
    <row r="27" spans="1:18" x14ac:dyDescent="0.25">
      <c r="A27" s="46" t="s">
        <v>400</v>
      </c>
      <c r="B27" s="49">
        <v>32.344206443799997</v>
      </c>
      <c r="C27" s="49">
        <v>-110.777933703</v>
      </c>
      <c r="D27" s="77">
        <v>3578611.0839999998</v>
      </c>
      <c r="E27" s="77">
        <v>520896.63299999997</v>
      </c>
      <c r="F27" s="8" t="s">
        <v>41</v>
      </c>
      <c r="G27" t="s">
        <v>26</v>
      </c>
      <c r="H27" s="67">
        <v>3578414</v>
      </c>
      <c r="I27" s="67">
        <v>520958</v>
      </c>
      <c r="J27" s="12">
        <v>38386</v>
      </c>
      <c r="K27" s="30" t="s">
        <v>901</v>
      </c>
      <c r="L27" t="s">
        <v>400</v>
      </c>
      <c r="M27">
        <v>236</v>
      </c>
      <c r="N27">
        <v>15</v>
      </c>
      <c r="O27" t="s">
        <v>326</v>
      </c>
      <c r="P27" s="1"/>
      <c r="Q27" t="s">
        <v>168</v>
      </c>
      <c r="R27">
        <v>2122</v>
      </c>
    </row>
    <row r="28" spans="1:18" x14ac:dyDescent="0.25">
      <c r="A28" s="46" t="s">
        <v>400</v>
      </c>
      <c r="B28" s="49">
        <v>32.344206443799997</v>
      </c>
      <c r="C28" s="49">
        <v>-110.777933703</v>
      </c>
      <c r="D28" s="77">
        <v>3578611.0839999998</v>
      </c>
      <c r="E28" s="77">
        <v>520896.63299999997</v>
      </c>
      <c r="F28" s="8" t="s">
        <v>41</v>
      </c>
      <c r="G28" t="s">
        <v>26</v>
      </c>
      <c r="H28" s="67">
        <v>3578414</v>
      </c>
      <c r="I28" s="67">
        <v>520958</v>
      </c>
      <c r="J28" s="12">
        <v>38386</v>
      </c>
      <c r="K28" s="30" t="s">
        <v>901</v>
      </c>
      <c r="L28" t="s">
        <v>400</v>
      </c>
      <c r="M28" s="16">
        <v>47</v>
      </c>
      <c r="N28" s="16">
        <v>5</v>
      </c>
      <c r="O28" t="s">
        <v>284</v>
      </c>
      <c r="P28" s="1"/>
      <c r="Q28" t="s">
        <v>168</v>
      </c>
      <c r="R28">
        <v>2149</v>
      </c>
    </row>
    <row r="29" spans="1:18" x14ac:dyDescent="0.25">
      <c r="A29" s="46" t="s">
        <v>399</v>
      </c>
      <c r="B29" s="49">
        <v>32.3428104455</v>
      </c>
      <c r="C29" s="49">
        <v>-110.7792441525</v>
      </c>
      <c r="D29" s="77">
        <v>3578456.0839999998</v>
      </c>
      <c r="E29" s="77">
        <v>520773.63699999999</v>
      </c>
      <c r="F29" s="8" t="s">
        <v>41</v>
      </c>
      <c r="G29" t="s">
        <v>26</v>
      </c>
      <c r="H29" s="67">
        <v>3578259</v>
      </c>
      <c r="I29" s="67">
        <v>520835</v>
      </c>
      <c r="J29" s="12">
        <v>38386</v>
      </c>
      <c r="K29" s="30" t="s">
        <v>901</v>
      </c>
      <c r="L29" t="s">
        <v>399</v>
      </c>
      <c r="M29">
        <v>256</v>
      </c>
      <c r="N29">
        <v>21</v>
      </c>
      <c r="O29" t="s">
        <v>326</v>
      </c>
      <c r="P29" s="1"/>
      <c r="Q29" t="s">
        <v>168</v>
      </c>
      <c r="R29">
        <v>2124</v>
      </c>
    </row>
    <row r="30" spans="1:18" x14ac:dyDescent="0.25">
      <c r="A30" s="46" t="s">
        <v>399</v>
      </c>
      <c r="B30" s="49">
        <v>32.3428104455</v>
      </c>
      <c r="C30" s="49">
        <v>-110.7792441525</v>
      </c>
      <c r="D30" s="77">
        <v>3578456.0839999998</v>
      </c>
      <c r="E30" s="77">
        <v>520773.63699999999</v>
      </c>
      <c r="F30" s="8" t="s">
        <v>41</v>
      </c>
      <c r="G30" t="s">
        <v>26</v>
      </c>
      <c r="H30" s="67">
        <v>3578259</v>
      </c>
      <c r="I30" s="67">
        <v>520835</v>
      </c>
      <c r="J30" s="12">
        <v>38386</v>
      </c>
      <c r="K30" s="30" t="s">
        <v>901</v>
      </c>
      <c r="L30" t="s">
        <v>399</v>
      </c>
      <c r="M30" s="16">
        <v>53</v>
      </c>
      <c r="N30" s="16">
        <v>8</v>
      </c>
      <c r="O30" t="s">
        <v>284</v>
      </c>
      <c r="P30" s="1"/>
      <c r="Q30" t="s">
        <v>168</v>
      </c>
      <c r="R30">
        <v>2149</v>
      </c>
    </row>
    <row r="31" spans="1:18" x14ac:dyDescent="0.25">
      <c r="A31" s="46" t="s">
        <v>398</v>
      </c>
      <c r="B31" s="49">
        <v>32.342540664600001</v>
      </c>
      <c r="C31" s="49">
        <v>-110.779733627</v>
      </c>
      <c r="D31" s="77">
        <v>3578426.085</v>
      </c>
      <c r="E31" s="77">
        <v>520727.63799999998</v>
      </c>
      <c r="F31" s="8" t="s">
        <v>41</v>
      </c>
      <c r="G31" t="s">
        <v>26</v>
      </c>
      <c r="H31" s="67">
        <v>3578229</v>
      </c>
      <c r="I31" s="67">
        <v>520789</v>
      </c>
      <c r="J31" s="12">
        <v>38386</v>
      </c>
      <c r="K31" s="30" t="s">
        <v>901</v>
      </c>
      <c r="L31" t="s">
        <v>398</v>
      </c>
      <c r="M31" s="16">
        <v>59</v>
      </c>
      <c r="N31" s="16">
        <v>14</v>
      </c>
      <c r="O31" t="s">
        <v>284</v>
      </c>
      <c r="P31" s="1"/>
      <c r="Q31" t="s">
        <v>189</v>
      </c>
      <c r="R31">
        <v>2161</v>
      </c>
    </row>
    <row r="32" spans="1:18" x14ac:dyDescent="0.25">
      <c r="A32" s="46" t="s">
        <v>397</v>
      </c>
      <c r="B32" s="49">
        <v>32.340889707700001</v>
      </c>
      <c r="C32" s="49">
        <v>-110.7797056867</v>
      </c>
      <c r="D32" s="77">
        <v>3578243.0830000001</v>
      </c>
      <c r="E32" s="77">
        <v>520730.64299999998</v>
      </c>
      <c r="F32" s="8" t="s">
        <v>41</v>
      </c>
      <c r="G32" t="s">
        <v>26</v>
      </c>
      <c r="H32" s="67">
        <v>3578046</v>
      </c>
      <c r="I32" s="67">
        <v>520792</v>
      </c>
      <c r="J32" s="12">
        <v>38386</v>
      </c>
      <c r="K32" s="30" t="s">
        <v>901</v>
      </c>
      <c r="L32" t="s">
        <v>397</v>
      </c>
      <c r="M32">
        <v>85</v>
      </c>
      <c r="N32">
        <v>22</v>
      </c>
      <c r="O32" t="s">
        <v>326</v>
      </c>
      <c r="P32" s="1"/>
      <c r="Q32" t="s">
        <v>168</v>
      </c>
      <c r="R32">
        <v>2124</v>
      </c>
    </row>
    <row r="33" spans="1:18" x14ac:dyDescent="0.25">
      <c r="A33" s="46" t="s">
        <v>397</v>
      </c>
      <c r="B33" s="49">
        <v>32.340889707700001</v>
      </c>
      <c r="C33" s="49">
        <v>-110.7797056867</v>
      </c>
      <c r="D33" s="77">
        <v>3578243.0830000001</v>
      </c>
      <c r="E33" s="77">
        <v>520730.64299999998</v>
      </c>
      <c r="F33" s="8" t="s">
        <v>41</v>
      </c>
      <c r="G33" t="s">
        <v>26</v>
      </c>
      <c r="H33" s="67">
        <v>3578046</v>
      </c>
      <c r="I33" s="67">
        <v>520792</v>
      </c>
      <c r="J33" s="12">
        <v>38386</v>
      </c>
      <c r="K33" s="30" t="s">
        <v>901</v>
      </c>
      <c r="L33" t="s">
        <v>397</v>
      </c>
      <c r="M33" s="16">
        <v>59</v>
      </c>
      <c r="N33" s="16">
        <v>13</v>
      </c>
      <c r="O33" t="s">
        <v>284</v>
      </c>
      <c r="P33" s="1"/>
      <c r="Q33" t="s">
        <v>168</v>
      </c>
      <c r="R33">
        <v>2149</v>
      </c>
    </row>
    <row r="34" spans="1:18" x14ac:dyDescent="0.25">
      <c r="A34" s="46" t="s">
        <v>396</v>
      </c>
      <c r="B34" s="49">
        <v>32.337968473799997</v>
      </c>
      <c r="C34" s="49">
        <v>-110.780669015</v>
      </c>
      <c r="D34" s="77">
        <v>3577919.0819999999</v>
      </c>
      <c r="E34" s="77">
        <v>520640.65299999999</v>
      </c>
      <c r="F34" s="8" t="s">
        <v>41</v>
      </c>
      <c r="G34" t="s">
        <v>26</v>
      </c>
      <c r="H34" s="67">
        <v>3577722</v>
      </c>
      <c r="I34" s="67">
        <v>520702</v>
      </c>
      <c r="J34" s="12">
        <v>38386</v>
      </c>
      <c r="K34" s="30" t="s">
        <v>901</v>
      </c>
      <c r="L34" t="s">
        <v>396</v>
      </c>
      <c r="M34" s="16">
        <v>65</v>
      </c>
      <c r="N34" s="16">
        <v>7</v>
      </c>
      <c r="O34" t="s">
        <v>284</v>
      </c>
      <c r="P34" s="1"/>
      <c r="Q34" t="s">
        <v>168</v>
      </c>
      <c r="R34">
        <v>2161</v>
      </c>
    </row>
    <row r="35" spans="1:18" x14ac:dyDescent="0.25">
      <c r="A35" s="46" t="s">
        <v>395</v>
      </c>
      <c r="B35" s="49">
        <v>32.337528981200002</v>
      </c>
      <c r="C35" s="49">
        <v>-110.7821364663</v>
      </c>
      <c r="D35" s="77">
        <v>3577870.0830000001</v>
      </c>
      <c r="E35" s="77">
        <v>520502.65399999998</v>
      </c>
      <c r="F35" s="8" t="s">
        <v>41</v>
      </c>
      <c r="G35" t="s">
        <v>26</v>
      </c>
      <c r="H35" s="67">
        <v>3577673</v>
      </c>
      <c r="I35" s="67">
        <v>520564</v>
      </c>
      <c r="J35" s="12">
        <v>38386</v>
      </c>
      <c r="K35" s="30" t="s">
        <v>901</v>
      </c>
      <c r="L35" t="s">
        <v>395</v>
      </c>
      <c r="M35" s="16">
        <v>57</v>
      </c>
      <c r="N35" s="16">
        <v>2</v>
      </c>
      <c r="O35" t="s">
        <v>284</v>
      </c>
      <c r="P35" s="1"/>
      <c r="Q35" t="s">
        <v>168</v>
      </c>
      <c r="R35">
        <v>2161</v>
      </c>
    </row>
    <row r="36" spans="1:18" x14ac:dyDescent="0.25">
      <c r="A36" s="46" t="s">
        <v>394</v>
      </c>
      <c r="B36" s="49">
        <v>32.337394011400001</v>
      </c>
      <c r="C36" s="49">
        <v>-110.7823386811</v>
      </c>
      <c r="D36" s="77">
        <v>3577855.0830000001</v>
      </c>
      <c r="E36" s="77">
        <v>520483.65399999998</v>
      </c>
      <c r="F36" s="8" t="s">
        <v>41</v>
      </c>
      <c r="G36" t="s">
        <v>26</v>
      </c>
      <c r="H36" s="67">
        <v>3577658</v>
      </c>
      <c r="I36" s="67">
        <v>520545</v>
      </c>
      <c r="J36" s="12">
        <v>38386</v>
      </c>
      <c r="K36" s="30" t="s">
        <v>901</v>
      </c>
      <c r="L36" t="s">
        <v>394</v>
      </c>
      <c r="M36">
        <v>270</v>
      </c>
      <c r="N36">
        <v>9</v>
      </c>
      <c r="O36" t="s">
        <v>326</v>
      </c>
      <c r="P36" s="1"/>
      <c r="Q36" t="s">
        <v>168</v>
      </c>
      <c r="R36">
        <v>2124</v>
      </c>
    </row>
    <row r="37" spans="1:18" x14ac:dyDescent="0.25">
      <c r="A37" s="46" t="s">
        <v>393</v>
      </c>
      <c r="B37" s="49">
        <v>32.336673224899997</v>
      </c>
      <c r="C37" s="49">
        <v>-110.7828716823</v>
      </c>
      <c r="D37" s="77">
        <v>3577775.0830000001</v>
      </c>
      <c r="E37" s="77">
        <v>520433.65600000002</v>
      </c>
      <c r="F37" s="8" t="s">
        <v>41</v>
      </c>
      <c r="G37" t="s">
        <v>26</v>
      </c>
      <c r="H37" s="67">
        <v>3577578</v>
      </c>
      <c r="I37" s="67">
        <v>520495</v>
      </c>
      <c r="J37" s="12">
        <v>38386</v>
      </c>
      <c r="K37" s="30" t="s">
        <v>901</v>
      </c>
      <c r="L37" t="s">
        <v>393</v>
      </c>
      <c r="M37">
        <v>258</v>
      </c>
      <c r="N37">
        <v>13</v>
      </c>
      <c r="O37" t="s">
        <v>326</v>
      </c>
      <c r="P37" s="1"/>
      <c r="Q37" t="s">
        <v>168</v>
      </c>
      <c r="R37">
        <v>2124</v>
      </c>
    </row>
    <row r="38" spans="1:18" x14ac:dyDescent="0.25">
      <c r="A38" s="46" t="s">
        <v>393</v>
      </c>
      <c r="B38" s="49">
        <v>32.336673224899997</v>
      </c>
      <c r="C38" s="49">
        <v>-110.7828716823</v>
      </c>
      <c r="D38" s="77">
        <v>3577775.0830000001</v>
      </c>
      <c r="E38" s="77">
        <v>520433.65600000002</v>
      </c>
      <c r="F38" s="8" t="s">
        <v>41</v>
      </c>
      <c r="G38" t="s">
        <v>26</v>
      </c>
      <c r="H38" s="67">
        <v>3577578</v>
      </c>
      <c r="I38" s="67">
        <v>520495</v>
      </c>
      <c r="J38" s="12">
        <v>38386</v>
      </c>
      <c r="K38" s="30" t="s">
        <v>901</v>
      </c>
      <c r="L38" t="s">
        <v>393</v>
      </c>
      <c r="M38" s="16">
        <v>57</v>
      </c>
      <c r="N38" s="16">
        <v>5</v>
      </c>
      <c r="O38" t="s">
        <v>284</v>
      </c>
      <c r="P38" s="1"/>
      <c r="Q38" t="s">
        <v>168</v>
      </c>
      <c r="R38">
        <v>2149</v>
      </c>
    </row>
    <row r="39" spans="1:18" x14ac:dyDescent="0.25">
      <c r="A39" s="46" t="s">
        <v>392</v>
      </c>
      <c r="B39" s="49">
        <v>32.335896341999998</v>
      </c>
      <c r="C39" s="49">
        <v>-110.7822678302</v>
      </c>
      <c r="D39" s="77">
        <v>3577689.0819999999</v>
      </c>
      <c r="E39" s="77">
        <v>520490.65899999999</v>
      </c>
      <c r="F39" s="8" t="s">
        <v>41</v>
      </c>
      <c r="G39" t="s">
        <v>26</v>
      </c>
      <c r="H39" s="67">
        <v>3577492</v>
      </c>
      <c r="I39" s="67">
        <v>520552</v>
      </c>
      <c r="J39" s="12">
        <v>38386</v>
      </c>
      <c r="K39" s="30" t="s">
        <v>901</v>
      </c>
      <c r="L39" t="s">
        <v>392</v>
      </c>
      <c r="M39">
        <v>235</v>
      </c>
      <c r="N39">
        <v>10</v>
      </c>
      <c r="O39" t="s">
        <v>326</v>
      </c>
      <c r="P39" s="1"/>
      <c r="Q39" t="s">
        <v>168</v>
      </c>
      <c r="R39">
        <v>2124</v>
      </c>
    </row>
    <row r="40" spans="1:18" x14ac:dyDescent="0.25">
      <c r="A40" s="46" t="s">
        <v>392</v>
      </c>
      <c r="B40" s="49">
        <v>32.335896341999998</v>
      </c>
      <c r="C40" s="49">
        <v>-110.7822678302</v>
      </c>
      <c r="D40" s="78">
        <v>3577689.0819999999</v>
      </c>
      <c r="E40" s="78">
        <v>520490.65899999999</v>
      </c>
      <c r="F40" s="8" t="s">
        <v>41</v>
      </c>
      <c r="G40" t="s">
        <v>26</v>
      </c>
      <c r="H40" s="84">
        <v>3577492</v>
      </c>
      <c r="I40" s="84">
        <v>520552</v>
      </c>
      <c r="J40" s="12">
        <v>38386</v>
      </c>
      <c r="K40" s="30" t="s">
        <v>901</v>
      </c>
      <c r="L40" t="s">
        <v>392</v>
      </c>
      <c r="M40" s="37">
        <v>55</v>
      </c>
      <c r="N40" s="37">
        <v>0</v>
      </c>
      <c r="O40" t="s">
        <v>284</v>
      </c>
      <c r="P40" s="1"/>
      <c r="Q40" t="s">
        <v>168</v>
      </c>
      <c r="R40">
        <v>2149</v>
      </c>
    </row>
    <row r="41" spans="1:18" x14ac:dyDescent="0.25">
      <c r="A41" s="46" t="s">
        <v>391</v>
      </c>
      <c r="B41" s="49">
        <v>32.332816113500002</v>
      </c>
      <c r="C41" s="49">
        <v>-110.78521838189999</v>
      </c>
      <c r="D41" s="77">
        <v>3577347.0819999999</v>
      </c>
      <c r="E41" s="77">
        <v>520213.66800000001</v>
      </c>
      <c r="F41" s="8" t="s">
        <v>41</v>
      </c>
      <c r="G41" t="s">
        <v>26</v>
      </c>
      <c r="H41" s="67">
        <v>3577150</v>
      </c>
      <c r="I41" s="67">
        <v>520275</v>
      </c>
      <c r="J41" s="12">
        <v>38386</v>
      </c>
      <c r="K41" s="30" t="s">
        <v>901</v>
      </c>
      <c r="L41" t="s">
        <v>391</v>
      </c>
      <c r="M41" s="16">
        <v>57</v>
      </c>
      <c r="N41" s="16">
        <v>8</v>
      </c>
      <c r="O41" t="s">
        <v>284</v>
      </c>
      <c r="P41" s="1"/>
      <c r="Q41" t="s">
        <v>168</v>
      </c>
      <c r="R41">
        <v>2161</v>
      </c>
    </row>
    <row r="42" spans="1:18" x14ac:dyDescent="0.25">
      <c r="A42" s="46" t="s">
        <v>390</v>
      </c>
      <c r="B42" s="49">
        <v>32.330716729800002</v>
      </c>
      <c r="C42" s="49">
        <v>-110.7867426886</v>
      </c>
      <c r="D42" s="77">
        <v>3577114.0819999999</v>
      </c>
      <c r="E42" s="77">
        <v>520070.67499999999</v>
      </c>
      <c r="F42" s="8" t="s">
        <v>41</v>
      </c>
      <c r="G42" t="s">
        <v>26</v>
      </c>
      <c r="H42" s="67">
        <v>3576917</v>
      </c>
      <c r="I42" s="67">
        <v>520132</v>
      </c>
      <c r="J42" s="12">
        <v>38386</v>
      </c>
      <c r="K42" s="30" t="s">
        <v>901</v>
      </c>
      <c r="L42" t="s">
        <v>390</v>
      </c>
      <c r="M42">
        <v>254</v>
      </c>
      <c r="N42">
        <v>13</v>
      </c>
      <c r="O42" t="s">
        <v>326</v>
      </c>
      <c r="P42" s="1"/>
      <c r="Q42" t="s">
        <v>168</v>
      </c>
      <c r="R42">
        <v>2124</v>
      </c>
    </row>
    <row r="43" spans="1:18" s="100" customFormat="1" x14ac:dyDescent="0.25">
      <c r="A43" s="96" t="s">
        <v>390</v>
      </c>
      <c r="B43" s="97">
        <v>32.330716729800002</v>
      </c>
      <c r="C43" s="97">
        <v>-110.7867426886</v>
      </c>
      <c r="D43" s="98">
        <v>3577114.0819999999</v>
      </c>
      <c r="E43" s="98">
        <v>520070.67499999999</v>
      </c>
      <c r="F43" s="99" t="s">
        <v>41</v>
      </c>
      <c r="G43" s="100" t="s">
        <v>26</v>
      </c>
      <c r="H43" s="101">
        <v>3576917</v>
      </c>
      <c r="I43" s="101">
        <v>520132</v>
      </c>
      <c r="J43" s="102">
        <v>38386</v>
      </c>
      <c r="K43" s="105" t="s">
        <v>900</v>
      </c>
      <c r="L43" s="100" t="s">
        <v>390</v>
      </c>
      <c r="M43" s="103">
        <v>63</v>
      </c>
      <c r="N43" s="103">
        <v>5</v>
      </c>
      <c r="O43" s="100" t="s">
        <v>284</v>
      </c>
      <c r="P43" s="104"/>
      <c r="Q43" s="100" t="s">
        <v>168</v>
      </c>
      <c r="R43" s="100">
        <v>2149</v>
      </c>
    </row>
    <row r="44" spans="1:18" x14ac:dyDescent="0.25">
      <c r="A44" s="46" t="s">
        <v>389</v>
      </c>
      <c r="B44" s="49">
        <v>32.328457919800002</v>
      </c>
      <c r="C44" s="49">
        <v>-110.7900416789</v>
      </c>
      <c r="D44" s="78">
        <v>3576863.0830000001</v>
      </c>
      <c r="E44" s="78">
        <v>519760.68099999998</v>
      </c>
      <c r="F44" s="8" t="s">
        <v>41</v>
      </c>
      <c r="G44" t="s">
        <v>26</v>
      </c>
      <c r="H44" s="84">
        <v>3576666</v>
      </c>
      <c r="I44" s="84">
        <v>519822</v>
      </c>
      <c r="J44" s="12">
        <v>38386</v>
      </c>
      <c r="K44" s="30" t="s">
        <v>902</v>
      </c>
      <c r="L44" t="s">
        <v>389</v>
      </c>
      <c r="M44" s="38">
        <v>250</v>
      </c>
      <c r="N44" s="38">
        <v>10</v>
      </c>
      <c r="O44" t="s">
        <v>284</v>
      </c>
      <c r="P44" s="1"/>
      <c r="Q44" t="s">
        <v>168</v>
      </c>
      <c r="R44">
        <v>2161</v>
      </c>
    </row>
    <row r="45" spans="1:18" x14ac:dyDescent="0.25">
      <c r="A45" s="46" t="s">
        <v>388</v>
      </c>
      <c r="B45" s="49">
        <v>32.328270295700001</v>
      </c>
      <c r="C45" s="49">
        <v>-110.79113648640001</v>
      </c>
      <c r="D45" s="77">
        <v>3576842.0839999998</v>
      </c>
      <c r="E45" s="77">
        <v>519657.68099999998</v>
      </c>
      <c r="F45" s="8" t="s">
        <v>41</v>
      </c>
      <c r="G45" t="s">
        <v>26</v>
      </c>
      <c r="H45" s="67">
        <v>3576645</v>
      </c>
      <c r="I45" s="67">
        <v>519719</v>
      </c>
      <c r="J45" s="12">
        <v>38386</v>
      </c>
      <c r="K45" s="30" t="s">
        <v>902</v>
      </c>
      <c r="L45" t="s">
        <v>388</v>
      </c>
      <c r="M45">
        <v>173</v>
      </c>
      <c r="N45">
        <v>12</v>
      </c>
      <c r="O45" t="s">
        <v>326</v>
      </c>
      <c r="P45" s="1"/>
      <c r="Q45" t="s">
        <v>168</v>
      </c>
      <c r="R45">
        <v>2124</v>
      </c>
    </row>
    <row r="46" spans="1:18" x14ac:dyDescent="0.25">
      <c r="A46" s="46" t="s">
        <v>387</v>
      </c>
      <c r="B46" s="49">
        <v>32.328209487700001</v>
      </c>
      <c r="C46" s="49">
        <v>-110.7925497559</v>
      </c>
      <c r="D46" s="77">
        <v>3576835.085</v>
      </c>
      <c r="E46" s="77">
        <v>519524.68099999998</v>
      </c>
      <c r="F46" s="8" t="s">
        <v>41</v>
      </c>
      <c r="G46" t="s">
        <v>26</v>
      </c>
      <c r="H46" s="67">
        <v>3576638</v>
      </c>
      <c r="I46" s="67">
        <v>519586</v>
      </c>
      <c r="J46" s="12">
        <v>38386</v>
      </c>
      <c r="K46" s="30" t="s">
        <v>902</v>
      </c>
      <c r="L46" t="s">
        <v>387</v>
      </c>
      <c r="M46">
        <v>142</v>
      </c>
      <c r="N46">
        <v>7</v>
      </c>
      <c r="O46" t="s">
        <v>326</v>
      </c>
      <c r="P46" s="1"/>
      <c r="Q46" t="s">
        <v>168</v>
      </c>
      <c r="R46">
        <v>2124</v>
      </c>
    </row>
    <row r="47" spans="1:18" x14ac:dyDescent="0.25">
      <c r="A47" s="46" t="s">
        <v>386</v>
      </c>
      <c r="B47" s="49">
        <v>32.327857917999999</v>
      </c>
      <c r="C47" s="49">
        <v>-110.7927099204</v>
      </c>
      <c r="D47" s="77">
        <v>3576796.0839999998</v>
      </c>
      <c r="E47" s="77">
        <v>519509.68199999997</v>
      </c>
      <c r="F47" s="8" t="s">
        <v>41</v>
      </c>
      <c r="G47" t="s">
        <v>26</v>
      </c>
      <c r="H47" s="67">
        <v>3576599</v>
      </c>
      <c r="I47" s="67">
        <v>519571</v>
      </c>
      <c r="J47" s="12">
        <v>38386</v>
      </c>
      <c r="K47" s="30" t="s">
        <v>902</v>
      </c>
      <c r="L47" t="s">
        <v>386</v>
      </c>
      <c r="M47" s="36">
        <v>242</v>
      </c>
      <c r="N47" s="36">
        <v>15</v>
      </c>
      <c r="O47" t="s">
        <v>284</v>
      </c>
      <c r="P47" s="1"/>
      <c r="Q47" t="s">
        <v>168</v>
      </c>
      <c r="R47">
        <v>2161</v>
      </c>
    </row>
    <row r="48" spans="1:18" x14ac:dyDescent="0.25">
      <c r="A48" s="46" t="s">
        <v>385</v>
      </c>
      <c r="B48" s="49">
        <v>32.326538031799998</v>
      </c>
      <c r="C48" s="49">
        <v>-110.7965378305</v>
      </c>
      <c r="D48" s="77">
        <v>3576649.0860000001</v>
      </c>
      <c r="E48" s="77">
        <v>519149.685</v>
      </c>
      <c r="F48" s="8" t="s">
        <v>41</v>
      </c>
      <c r="G48" t="s">
        <v>26</v>
      </c>
      <c r="H48" s="67">
        <v>3576452</v>
      </c>
      <c r="I48" s="67">
        <v>519211</v>
      </c>
      <c r="J48" s="12">
        <v>38386</v>
      </c>
      <c r="K48" s="30" t="s">
        <v>902</v>
      </c>
      <c r="L48" t="s">
        <v>385</v>
      </c>
      <c r="M48" s="16">
        <v>82</v>
      </c>
      <c r="N48" s="16">
        <v>20</v>
      </c>
      <c r="O48" t="s">
        <v>326</v>
      </c>
      <c r="P48" s="1"/>
      <c r="Q48" t="s">
        <v>168</v>
      </c>
      <c r="R48">
        <v>2124</v>
      </c>
    </row>
    <row r="49" spans="1:18" x14ac:dyDescent="0.25">
      <c r="A49" s="46" t="s">
        <v>384</v>
      </c>
      <c r="B49" s="49">
        <v>32.325737787100003</v>
      </c>
      <c r="C49" s="49">
        <v>-110.7981864308</v>
      </c>
      <c r="D49" s="77">
        <v>3576560.0869999998</v>
      </c>
      <c r="E49" s="77">
        <v>518994.68699999998</v>
      </c>
      <c r="F49" s="8" t="s">
        <v>41</v>
      </c>
      <c r="G49" t="s">
        <v>26</v>
      </c>
      <c r="H49" s="67">
        <v>3576363</v>
      </c>
      <c r="I49" s="67">
        <v>519056</v>
      </c>
      <c r="J49" s="12">
        <v>38386</v>
      </c>
      <c r="K49" s="30" t="s">
        <v>902</v>
      </c>
      <c r="L49" t="s">
        <v>384</v>
      </c>
      <c r="M49">
        <v>127</v>
      </c>
      <c r="N49">
        <v>8</v>
      </c>
      <c r="O49" t="s">
        <v>326</v>
      </c>
      <c r="P49" s="1"/>
      <c r="Q49" t="s">
        <v>168</v>
      </c>
      <c r="R49">
        <v>2124</v>
      </c>
    </row>
    <row r="50" spans="1:18" x14ac:dyDescent="0.25">
      <c r="A50" s="46" t="s">
        <v>384</v>
      </c>
      <c r="B50" s="49">
        <v>32.325737787100003</v>
      </c>
      <c r="C50" s="49">
        <v>-110.7981864308</v>
      </c>
      <c r="D50" s="77">
        <v>3576560.0869999998</v>
      </c>
      <c r="E50" s="77">
        <v>518994.68699999998</v>
      </c>
      <c r="F50" s="8" t="s">
        <v>41</v>
      </c>
      <c r="G50" t="s">
        <v>26</v>
      </c>
      <c r="H50" s="67">
        <v>3576363</v>
      </c>
      <c r="I50" s="67">
        <v>519056</v>
      </c>
      <c r="J50" s="12">
        <v>38386</v>
      </c>
      <c r="K50" s="30" t="s">
        <v>902</v>
      </c>
      <c r="L50" t="s">
        <v>384</v>
      </c>
      <c r="M50" s="36">
        <v>249</v>
      </c>
      <c r="N50" s="36">
        <v>12</v>
      </c>
      <c r="O50" t="s">
        <v>284</v>
      </c>
      <c r="P50" s="1"/>
      <c r="Q50" t="s">
        <v>168</v>
      </c>
      <c r="R50">
        <v>2149</v>
      </c>
    </row>
    <row r="51" spans="1:18" x14ac:dyDescent="0.25">
      <c r="A51" s="46" t="s">
        <v>383</v>
      </c>
      <c r="B51" s="49">
        <v>32.325522823900002</v>
      </c>
      <c r="C51" s="49">
        <v>-110.7991537517</v>
      </c>
      <c r="D51" s="77">
        <v>3576536.088</v>
      </c>
      <c r="E51" s="77">
        <v>518903.68699999998</v>
      </c>
      <c r="F51" s="8" t="s">
        <v>41</v>
      </c>
      <c r="G51" t="s">
        <v>26</v>
      </c>
      <c r="H51" s="67">
        <v>3576339</v>
      </c>
      <c r="I51" s="67">
        <v>518965</v>
      </c>
      <c r="J51" s="12">
        <v>38386</v>
      </c>
      <c r="K51" s="30" t="s">
        <v>902</v>
      </c>
      <c r="L51" t="s">
        <v>383</v>
      </c>
      <c r="M51">
        <v>110</v>
      </c>
      <c r="N51">
        <v>26</v>
      </c>
      <c r="O51" t="s">
        <v>326</v>
      </c>
      <c r="P51" s="1"/>
      <c r="Q51" t="s">
        <v>168</v>
      </c>
      <c r="R51">
        <v>2124</v>
      </c>
    </row>
    <row r="52" spans="1:18" x14ac:dyDescent="0.25">
      <c r="A52" s="46" t="s">
        <v>383</v>
      </c>
      <c r="B52" s="49">
        <v>32.325522823900002</v>
      </c>
      <c r="C52" s="49">
        <v>-110.7991537517</v>
      </c>
      <c r="D52" s="77">
        <v>3576536.088</v>
      </c>
      <c r="E52" s="77">
        <v>518903.68699999998</v>
      </c>
      <c r="F52" s="8" t="s">
        <v>41</v>
      </c>
      <c r="G52" t="s">
        <v>26</v>
      </c>
      <c r="H52" s="67">
        <v>3576339</v>
      </c>
      <c r="I52" s="67">
        <v>518965</v>
      </c>
      <c r="J52" s="12">
        <v>38386</v>
      </c>
      <c r="K52" s="30" t="s">
        <v>902</v>
      </c>
      <c r="L52" t="s">
        <v>383</v>
      </c>
      <c r="M52" s="36">
        <v>246</v>
      </c>
      <c r="N52" s="36">
        <v>18</v>
      </c>
      <c r="O52" t="s">
        <v>286</v>
      </c>
      <c r="P52" s="1"/>
      <c r="Q52" t="s">
        <v>168</v>
      </c>
      <c r="R52">
        <v>4042</v>
      </c>
    </row>
    <row r="53" spans="1:18" x14ac:dyDescent="0.25">
      <c r="A53" s="46" t="s">
        <v>382</v>
      </c>
      <c r="B53" s="49">
        <v>32.325045420999999</v>
      </c>
      <c r="C53" s="49">
        <v>-110.7996116504</v>
      </c>
      <c r="D53" s="77">
        <v>3576483.088</v>
      </c>
      <c r="E53" s="77">
        <v>518860.68800000002</v>
      </c>
      <c r="F53" s="8" t="s">
        <v>41</v>
      </c>
      <c r="G53" t="s">
        <v>26</v>
      </c>
      <c r="H53" s="67">
        <v>3576286</v>
      </c>
      <c r="I53" s="67">
        <v>518922</v>
      </c>
      <c r="J53" s="12">
        <v>38386</v>
      </c>
      <c r="K53" s="30" t="s">
        <v>902</v>
      </c>
      <c r="L53" t="s">
        <v>382</v>
      </c>
      <c r="M53" s="36">
        <v>240</v>
      </c>
      <c r="N53" s="36">
        <v>11</v>
      </c>
      <c r="O53" t="s">
        <v>284</v>
      </c>
      <c r="P53" s="1"/>
      <c r="Q53" t="s">
        <v>168</v>
      </c>
      <c r="R53">
        <v>2161</v>
      </c>
    </row>
    <row r="54" spans="1:18" x14ac:dyDescent="0.25">
      <c r="A54" s="46" t="s">
        <v>381</v>
      </c>
      <c r="B54" s="49">
        <v>32.323022528499997</v>
      </c>
      <c r="C54" s="49">
        <v>-110.8039826382</v>
      </c>
      <c r="D54" s="77">
        <v>3576258.0920000002</v>
      </c>
      <c r="E54" s="77">
        <v>518449.69699999999</v>
      </c>
      <c r="F54" s="8" t="s">
        <v>41</v>
      </c>
      <c r="G54" t="s">
        <v>26</v>
      </c>
      <c r="H54" s="67">
        <v>3576061</v>
      </c>
      <c r="I54" s="67">
        <v>518511</v>
      </c>
      <c r="J54" s="12">
        <v>38386</v>
      </c>
      <c r="K54" s="30" t="s">
        <v>902</v>
      </c>
      <c r="L54" t="s">
        <v>381</v>
      </c>
      <c r="M54">
        <v>195</v>
      </c>
      <c r="N54">
        <v>10</v>
      </c>
      <c r="O54" t="s">
        <v>326</v>
      </c>
      <c r="P54" s="1"/>
      <c r="Q54" t="s">
        <v>168</v>
      </c>
      <c r="R54">
        <v>2124</v>
      </c>
    </row>
    <row r="55" spans="1:18" x14ac:dyDescent="0.25">
      <c r="A55" s="46" t="s">
        <v>381</v>
      </c>
      <c r="B55" s="49">
        <v>32.323022528499997</v>
      </c>
      <c r="C55" s="49">
        <v>-110.8039826382</v>
      </c>
      <c r="D55" s="77">
        <v>3576258.0920000002</v>
      </c>
      <c r="E55" s="77">
        <v>518449.69699999999</v>
      </c>
      <c r="F55" s="8" t="s">
        <v>41</v>
      </c>
      <c r="G55" t="s">
        <v>26</v>
      </c>
      <c r="H55" s="67">
        <v>3576061</v>
      </c>
      <c r="I55" s="67">
        <v>518511</v>
      </c>
      <c r="J55" s="12">
        <v>38386</v>
      </c>
      <c r="K55" s="30" t="s">
        <v>902</v>
      </c>
      <c r="L55" t="s">
        <v>381</v>
      </c>
      <c r="M55" s="36">
        <v>243</v>
      </c>
      <c r="N55" s="36">
        <v>8</v>
      </c>
      <c r="O55" t="s">
        <v>284</v>
      </c>
      <c r="P55" s="1"/>
      <c r="Q55" t="s">
        <v>168</v>
      </c>
      <c r="R55">
        <v>2149</v>
      </c>
    </row>
    <row r="56" spans="1:18" x14ac:dyDescent="0.25">
      <c r="A56" s="46" t="s">
        <v>380</v>
      </c>
      <c r="B56" s="49">
        <v>32.3215199423</v>
      </c>
      <c r="C56" s="49">
        <v>-110.8065568984</v>
      </c>
      <c r="D56" s="77">
        <v>3576091.0929999999</v>
      </c>
      <c r="E56" s="77">
        <v>518207.701</v>
      </c>
      <c r="F56" s="8" t="s">
        <v>41</v>
      </c>
      <c r="G56" t="s">
        <v>26</v>
      </c>
      <c r="H56" s="67">
        <v>3575894</v>
      </c>
      <c r="I56" s="67">
        <v>518269</v>
      </c>
      <c r="J56" s="12">
        <v>38386</v>
      </c>
      <c r="K56" s="30" t="s">
        <v>902</v>
      </c>
      <c r="L56" t="s">
        <v>380</v>
      </c>
      <c r="M56">
        <v>122</v>
      </c>
      <c r="N56">
        <v>17</v>
      </c>
      <c r="O56" t="s">
        <v>326</v>
      </c>
      <c r="P56" s="1"/>
      <c r="Q56" t="s">
        <v>168</v>
      </c>
      <c r="R56">
        <v>2124</v>
      </c>
    </row>
    <row r="57" spans="1:18" x14ac:dyDescent="0.25">
      <c r="A57" s="46" t="s">
        <v>380</v>
      </c>
      <c r="B57" s="49">
        <v>32.3215199423</v>
      </c>
      <c r="C57" s="49">
        <v>-110.8065568984</v>
      </c>
      <c r="D57" s="77">
        <v>3576091.0929999999</v>
      </c>
      <c r="E57" s="77">
        <v>518207.701</v>
      </c>
      <c r="F57" s="8" t="s">
        <v>41</v>
      </c>
      <c r="G57" t="s">
        <v>26</v>
      </c>
      <c r="H57" s="67">
        <v>3575894</v>
      </c>
      <c r="I57" s="67">
        <v>518269</v>
      </c>
      <c r="J57" s="12">
        <v>38386</v>
      </c>
      <c r="K57" s="30" t="s">
        <v>902</v>
      </c>
      <c r="L57" t="s">
        <v>380</v>
      </c>
      <c r="M57" s="36">
        <v>243</v>
      </c>
      <c r="N57" s="36">
        <v>14</v>
      </c>
      <c r="O57" t="s">
        <v>286</v>
      </c>
      <c r="P57" s="1"/>
      <c r="Q57" t="s">
        <v>168</v>
      </c>
      <c r="R57">
        <v>4042</v>
      </c>
    </row>
    <row r="58" spans="1:18" x14ac:dyDescent="0.25">
      <c r="A58" s="46" t="s">
        <v>379</v>
      </c>
      <c r="B58" s="49">
        <v>32.3218435649</v>
      </c>
      <c r="C58" s="49">
        <v>-110.80581251940001</v>
      </c>
      <c r="D58" s="77">
        <v>3576127.0920000002</v>
      </c>
      <c r="E58" s="77">
        <v>518277.701</v>
      </c>
      <c r="F58" s="8" t="s">
        <v>41</v>
      </c>
      <c r="G58" t="s">
        <v>26</v>
      </c>
      <c r="H58" s="67">
        <v>3575930</v>
      </c>
      <c r="I58" s="67">
        <v>518339</v>
      </c>
      <c r="J58" s="12">
        <v>38386</v>
      </c>
      <c r="K58" s="30" t="s">
        <v>902</v>
      </c>
      <c r="L58" t="s">
        <v>379</v>
      </c>
      <c r="M58">
        <v>127</v>
      </c>
      <c r="N58">
        <v>16</v>
      </c>
      <c r="O58" t="s">
        <v>326</v>
      </c>
      <c r="P58" s="1"/>
      <c r="Q58" t="s">
        <v>168</v>
      </c>
      <c r="R58">
        <v>2124</v>
      </c>
    </row>
    <row r="59" spans="1:18" x14ac:dyDescent="0.25">
      <c r="A59" s="46" t="s">
        <v>379</v>
      </c>
      <c r="B59" s="49">
        <v>32.3218435649</v>
      </c>
      <c r="C59" s="49">
        <v>-110.80581251940001</v>
      </c>
      <c r="D59" s="77">
        <v>3576127.0920000002</v>
      </c>
      <c r="E59" s="77">
        <v>518277.701</v>
      </c>
      <c r="F59" s="8" t="s">
        <v>41</v>
      </c>
      <c r="G59" t="s">
        <v>26</v>
      </c>
      <c r="H59" s="67">
        <v>3575930</v>
      </c>
      <c r="I59" s="67">
        <v>518339</v>
      </c>
      <c r="J59" s="12">
        <v>38386</v>
      </c>
      <c r="K59" s="30" t="s">
        <v>902</v>
      </c>
      <c r="L59" t="s">
        <v>379</v>
      </c>
      <c r="M59" s="36">
        <v>251</v>
      </c>
      <c r="N59" s="36">
        <v>10</v>
      </c>
      <c r="O59" t="s">
        <v>284</v>
      </c>
      <c r="P59" s="1"/>
      <c r="Q59" t="s">
        <v>168</v>
      </c>
      <c r="R59">
        <v>2149</v>
      </c>
    </row>
    <row r="60" spans="1:18" x14ac:dyDescent="0.25">
      <c r="A60" s="46" t="s">
        <v>378</v>
      </c>
      <c r="B60" s="49">
        <v>32.320681378099998</v>
      </c>
      <c r="C60" s="49">
        <v>-110.8068348811</v>
      </c>
      <c r="D60" s="77">
        <v>3575998.0920000002</v>
      </c>
      <c r="E60" s="77">
        <v>518181.70400000003</v>
      </c>
      <c r="F60" s="8" t="s">
        <v>41</v>
      </c>
      <c r="G60" t="s">
        <v>26</v>
      </c>
      <c r="H60" s="67">
        <v>3575801</v>
      </c>
      <c r="I60" s="67">
        <v>518243</v>
      </c>
      <c r="J60" s="12">
        <v>38386</v>
      </c>
      <c r="K60" s="30" t="s">
        <v>902</v>
      </c>
      <c r="L60" t="s">
        <v>378</v>
      </c>
      <c r="M60">
        <v>303</v>
      </c>
      <c r="N60">
        <v>24</v>
      </c>
      <c r="O60" t="s">
        <v>326</v>
      </c>
      <c r="P60" s="1"/>
      <c r="Q60" t="s">
        <v>168</v>
      </c>
      <c r="R60">
        <v>2124</v>
      </c>
    </row>
    <row r="61" spans="1:18" x14ac:dyDescent="0.25">
      <c r="A61" s="46" t="s">
        <v>378</v>
      </c>
      <c r="B61" s="49">
        <v>32.320681378099998</v>
      </c>
      <c r="C61" s="49">
        <v>-110.8068348811</v>
      </c>
      <c r="D61" s="77">
        <v>3575998.0920000002</v>
      </c>
      <c r="E61" s="77">
        <v>518181.70400000003</v>
      </c>
      <c r="F61" s="8" t="s">
        <v>41</v>
      </c>
      <c r="G61" t="s">
        <v>26</v>
      </c>
      <c r="H61" s="67">
        <v>3575801</v>
      </c>
      <c r="I61" s="67">
        <v>518243</v>
      </c>
      <c r="J61" s="12">
        <v>38386</v>
      </c>
      <c r="K61" s="30" t="s">
        <v>902</v>
      </c>
      <c r="L61" t="s">
        <v>378</v>
      </c>
      <c r="M61" s="36">
        <v>240</v>
      </c>
      <c r="N61" s="36">
        <v>18</v>
      </c>
      <c r="O61" t="s">
        <v>284</v>
      </c>
      <c r="P61" s="1"/>
      <c r="Q61" t="s">
        <v>168</v>
      </c>
      <c r="R61">
        <v>2149</v>
      </c>
    </row>
    <row r="62" spans="1:18" x14ac:dyDescent="0.25">
      <c r="A62" s="46" t="s">
        <v>377</v>
      </c>
      <c r="B62" s="49">
        <v>32.319607309699997</v>
      </c>
      <c r="C62" s="49">
        <v>-110.8064971546</v>
      </c>
      <c r="D62" s="77">
        <v>3575879.091</v>
      </c>
      <c r="E62" s="77">
        <v>518213.70699999999</v>
      </c>
      <c r="F62" s="8" t="s">
        <v>41</v>
      </c>
      <c r="G62" t="s">
        <v>26</v>
      </c>
      <c r="H62" s="67">
        <v>3575682</v>
      </c>
      <c r="I62" s="67">
        <v>518275</v>
      </c>
      <c r="J62" s="12">
        <v>38386</v>
      </c>
      <c r="K62" s="30" t="s">
        <v>902</v>
      </c>
      <c r="L62" t="s">
        <v>377</v>
      </c>
      <c r="M62" s="36">
        <v>250</v>
      </c>
      <c r="N62" s="36">
        <v>7</v>
      </c>
      <c r="O62" t="s">
        <v>286</v>
      </c>
      <c r="P62" s="1"/>
      <c r="Q62" t="s">
        <v>168</v>
      </c>
      <c r="R62">
        <v>4039</v>
      </c>
    </row>
    <row r="63" spans="1:18" x14ac:dyDescent="0.25">
      <c r="A63" s="46" t="s">
        <v>376</v>
      </c>
      <c r="B63" s="49">
        <v>32.318497531200002</v>
      </c>
      <c r="C63" s="49">
        <v>-110.8064038615</v>
      </c>
      <c r="D63" s="77">
        <v>3575756.0890000002</v>
      </c>
      <c r="E63" s="77">
        <v>518222.71100000001</v>
      </c>
      <c r="F63" s="8" t="s">
        <v>41</v>
      </c>
      <c r="G63" t="s">
        <v>26</v>
      </c>
      <c r="H63" s="67">
        <v>3575559</v>
      </c>
      <c r="I63" s="67">
        <v>518284</v>
      </c>
      <c r="J63" s="12">
        <v>38386</v>
      </c>
      <c r="K63" s="30" t="s">
        <v>902</v>
      </c>
      <c r="L63" t="s">
        <v>376</v>
      </c>
      <c r="M63" s="36">
        <v>242</v>
      </c>
      <c r="N63" s="36">
        <v>6</v>
      </c>
      <c r="O63" t="s">
        <v>284</v>
      </c>
      <c r="P63" s="1"/>
      <c r="Q63" t="s">
        <v>168</v>
      </c>
      <c r="R63">
        <v>2161</v>
      </c>
    </row>
    <row r="64" spans="1:18" x14ac:dyDescent="0.25">
      <c r="A64" s="46" t="s">
        <v>375</v>
      </c>
      <c r="B64" s="49">
        <v>32.317671238499997</v>
      </c>
      <c r="C64" s="49">
        <v>-110.8088065773</v>
      </c>
      <c r="D64" s="77">
        <v>3575664.09</v>
      </c>
      <c r="E64" s="77">
        <v>517996.71299999999</v>
      </c>
      <c r="F64" s="8" t="s">
        <v>41</v>
      </c>
      <c r="G64" t="s">
        <v>26</v>
      </c>
      <c r="H64" s="67">
        <v>3575467</v>
      </c>
      <c r="I64" s="67">
        <v>518058</v>
      </c>
      <c r="J64" s="12">
        <v>38386</v>
      </c>
      <c r="K64" s="30" t="s">
        <v>902</v>
      </c>
      <c r="L64" t="s">
        <v>375</v>
      </c>
      <c r="M64" s="36">
        <v>245</v>
      </c>
      <c r="N64" s="36">
        <v>13</v>
      </c>
      <c r="O64" t="s">
        <v>284</v>
      </c>
      <c r="P64" s="1"/>
      <c r="Q64" t="s">
        <v>168</v>
      </c>
      <c r="R64">
        <v>2161</v>
      </c>
    </row>
    <row r="65" spans="1:18" x14ac:dyDescent="0.25">
      <c r="A65" s="46" t="s">
        <v>374</v>
      </c>
      <c r="B65" s="49">
        <v>32.3175713073</v>
      </c>
      <c r="C65" s="49">
        <v>-110.80834995959999</v>
      </c>
      <c r="D65" s="77">
        <v>3575653.09</v>
      </c>
      <c r="E65" s="77">
        <v>518039.71299999999</v>
      </c>
      <c r="F65" s="8" t="s">
        <v>41</v>
      </c>
      <c r="G65" t="s">
        <v>26</v>
      </c>
      <c r="H65" s="67">
        <v>3575456</v>
      </c>
      <c r="I65" s="67">
        <v>518101</v>
      </c>
      <c r="J65" s="12">
        <v>38386</v>
      </c>
      <c r="K65" s="30" t="s">
        <v>902</v>
      </c>
      <c r="L65" t="s">
        <v>374</v>
      </c>
      <c r="M65">
        <v>165</v>
      </c>
      <c r="N65">
        <v>18</v>
      </c>
      <c r="O65" t="s">
        <v>326</v>
      </c>
      <c r="P65" s="1"/>
      <c r="Q65" t="s">
        <v>168</v>
      </c>
      <c r="R65">
        <v>2124</v>
      </c>
    </row>
    <row r="66" spans="1:18" x14ac:dyDescent="0.25">
      <c r="A66" s="46" t="s">
        <v>373</v>
      </c>
      <c r="B66" s="49">
        <v>32.317002440400003</v>
      </c>
      <c r="C66" s="49">
        <v>-110.80801117839999</v>
      </c>
      <c r="D66" s="77">
        <v>3575590.0890000002</v>
      </c>
      <c r="E66" s="77">
        <v>518071.71500000003</v>
      </c>
      <c r="F66" s="8" t="s">
        <v>41</v>
      </c>
      <c r="G66" t="s">
        <v>26</v>
      </c>
      <c r="H66" s="67">
        <v>3575393</v>
      </c>
      <c r="I66" s="67">
        <v>518133</v>
      </c>
      <c r="J66" s="12">
        <v>38386</v>
      </c>
      <c r="K66" s="30" t="s">
        <v>902</v>
      </c>
      <c r="L66" t="s">
        <v>373</v>
      </c>
      <c r="M66">
        <v>172</v>
      </c>
      <c r="N66">
        <v>16</v>
      </c>
      <c r="O66" t="s">
        <v>326</v>
      </c>
      <c r="P66" s="1"/>
      <c r="Q66" t="s">
        <v>168</v>
      </c>
      <c r="R66">
        <v>2124</v>
      </c>
    </row>
    <row r="67" spans="1:18" x14ac:dyDescent="0.25">
      <c r="A67" s="46" t="s">
        <v>373</v>
      </c>
      <c r="B67" s="49">
        <v>32.317002440400003</v>
      </c>
      <c r="C67" s="49">
        <v>-110.80801117839999</v>
      </c>
      <c r="D67" s="77">
        <v>3575590.0890000002</v>
      </c>
      <c r="E67" s="77">
        <v>518071.71500000003</v>
      </c>
      <c r="F67" s="8" t="s">
        <v>41</v>
      </c>
      <c r="G67" t="s">
        <v>26</v>
      </c>
      <c r="H67" s="67">
        <v>3575393</v>
      </c>
      <c r="I67" s="67">
        <v>518133</v>
      </c>
      <c r="J67" s="12">
        <v>38386</v>
      </c>
      <c r="K67" s="30" t="s">
        <v>902</v>
      </c>
      <c r="L67" t="s">
        <v>373</v>
      </c>
      <c r="M67" s="36">
        <v>247</v>
      </c>
      <c r="N67" s="36">
        <v>16</v>
      </c>
      <c r="O67" t="s">
        <v>284</v>
      </c>
      <c r="P67" s="1"/>
      <c r="Q67" t="s">
        <v>168</v>
      </c>
      <c r="R67">
        <v>2149</v>
      </c>
    </row>
    <row r="68" spans="1:18" x14ac:dyDescent="0.25">
      <c r="A68" s="46" t="s">
        <v>372</v>
      </c>
      <c r="B68" s="49">
        <v>32.315676813400003</v>
      </c>
      <c r="C68" s="49">
        <v>-110.8083538859</v>
      </c>
      <c r="D68" s="77">
        <v>3575443.088</v>
      </c>
      <c r="E68" s="77">
        <v>518039.71899999998</v>
      </c>
      <c r="F68" s="8" t="s">
        <v>41</v>
      </c>
      <c r="G68" t="s">
        <v>26</v>
      </c>
      <c r="H68" s="67">
        <v>3575246</v>
      </c>
      <c r="I68" s="67">
        <v>518101</v>
      </c>
      <c r="J68" s="12">
        <v>38386</v>
      </c>
      <c r="K68" s="30" t="s">
        <v>902</v>
      </c>
      <c r="L68" t="s">
        <v>372</v>
      </c>
      <c r="M68">
        <v>158</v>
      </c>
      <c r="N68">
        <v>13</v>
      </c>
      <c r="O68" t="s">
        <v>326</v>
      </c>
      <c r="P68" s="1"/>
      <c r="Q68" t="s">
        <v>168</v>
      </c>
      <c r="R68">
        <v>2124</v>
      </c>
    </row>
    <row r="69" spans="1:18" x14ac:dyDescent="0.25">
      <c r="A69" s="46" t="s">
        <v>372</v>
      </c>
      <c r="B69" s="49">
        <v>32.315676813400003</v>
      </c>
      <c r="C69" s="49">
        <v>-110.8083538859</v>
      </c>
      <c r="D69" s="77">
        <v>3575443.088</v>
      </c>
      <c r="E69" s="77">
        <v>518039.71899999998</v>
      </c>
      <c r="F69" s="8" t="s">
        <v>41</v>
      </c>
      <c r="G69" t="s">
        <v>26</v>
      </c>
      <c r="H69" s="67">
        <v>3575246</v>
      </c>
      <c r="I69" s="67">
        <v>518101</v>
      </c>
      <c r="J69" s="12">
        <v>38386</v>
      </c>
      <c r="K69" s="30" t="s">
        <v>902</v>
      </c>
      <c r="L69" t="s">
        <v>372</v>
      </c>
      <c r="M69" s="36">
        <v>249</v>
      </c>
      <c r="N69" s="36">
        <v>13</v>
      </c>
      <c r="O69" t="s">
        <v>284</v>
      </c>
      <c r="P69" s="1"/>
      <c r="Q69" t="s">
        <v>168</v>
      </c>
      <c r="R69">
        <v>2149</v>
      </c>
    </row>
    <row r="70" spans="1:18" x14ac:dyDescent="0.25">
      <c r="A70" s="46" t="s">
        <v>371</v>
      </c>
      <c r="B70" s="49">
        <v>32.314603703499998</v>
      </c>
      <c r="C70" s="49">
        <v>-110.8086429439</v>
      </c>
      <c r="D70" s="77">
        <v>3575324.0869999998</v>
      </c>
      <c r="E70" s="77">
        <v>518012.72200000001</v>
      </c>
      <c r="F70" s="8" t="s">
        <v>41</v>
      </c>
      <c r="G70" t="s">
        <v>26</v>
      </c>
      <c r="H70" s="67">
        <v>3575127</v>
      </c>
      <c r="I70" s="67">
        <v>518074</v>
      </c>
      <c r="J70" s="12">
        <v>38386</v>
      </c>
      <c r="K70" s="30" t="s">
        <v>902</v>
      </c>
      <c r="L70" t="s">
        <v>371</v>
      </c>
      <c r="M70" s="36">
        <v>247</v>
      </c>
      <c r="N70" s="36">
        <v>18</v>
      </c>
      <c r="O70" t="s">
        <v>284</v>
      </c>
      <c r="P70" s="1"/>
      <c r="Q70" t="s">
        <v>168</v>
      </c>
      <c r="R70">
        <v>2161</v>
      </c>
    </row>
    <row r="71" spans="1:18" x14ac:dyDescent="0.25">
      <c r="A71" s="46" t="s">
        <v>370</v>
      </c>
      <c r="B71" s="49">
        <v>32.3130611562</v>
      </c>
      <c r="C71" s="49">
        <v>-110.8087204997</v>
      </c>
      <c r="D71" s="77">
        <v>3575153.085</v>
      </c>
      <c r="E71" s="77">
        <v>518005.72700000001</v>
      </c>
      <c r="F71" s="8" t="s">
        <v>41</v>
      </c>
      <c r="G71" t="s">
        <v>26</v>
      </c>
      <c r="H71" s="67">
        <v>3574956</v>
      </c>
      <c r="I71" s="67">
        <v>518067</v>
      </c>
      <c r="J71" s="12">
        <v>38386</v>
      </c>
      <c r="K71" s="30" t="s">
        <v>902</v>
      </c>
      <c r="L71" t="s">
        <v>370</v>
      </c>
      <c r="M71">
        <v>162</v>
      </c>
      <c r="N71">
        <v>10</v>
      </c>
      <c r="O71" t="s">
        <v>326</v>
      </c>
      <c r="P71" s="1"/>
      <c r="Q71" t="s">
        <v>168</v>
      </c>
      <c r="R71">
        <v>2124</v>
      </c>
    </row>
    <row r="72" spans="1:18" x14ac:dyDescent="0.25">
      <c r="A72" s="46" t="s">
        <v>370</v>
      </c>
      <c r="B72" s="49">
        <v>32.3130611562</v>
      </c>
      <c r="C72" s="49">
        <v>-110.8087204997</v>
      </c>
      <c r="D72" s="77">
        <v>3575153.085</v>
      </c>
      <c r="E72" s="77">
        <v>518005.72700000001</v>
      </c>
      <c r="F72" s="8" t="s">
        <v>41</v>
      </c>
      <c r="G72" t="s">
        <v>26</v>
      </c>
      <c r="H72" s="67">
        <v>3574956</v>
      </c>
      <c r="I72" s="67">
        <v>518067</v>
      </c>
      <c r="J72" s="12">
        <v>38386</v>
      </c>
      <c r="K72" s="30" t="s">
        <v>902</v>
      </c>
      <c r="L72" t="s">
        <v>370</v>
      </c>
      <c r="M72" s="36">
        <v>248</v>
      </c>
      <c r="N72" s="36">
        <v>10</v>
      </c>
      <c r="O72" t="s">
        <v>284</v>
      </c>
      <c r="P72" s="1"/>
      <c r="Q72" t="s">
        <v>168</v>
      </c>
      <c r="R72">
        <v>2149</v>
      </c>
    </row>
    <row r="73" spans="1:18" x14ac:dyDescent="0.25">
      <c r="A73" s="46" t="s">
        <v>369</v>
      </c>
      <c r="B73" s="49">
        <v>32.3119511186</v>
      </c>
      <c r="C73" s="49">
        <v>-110.8084572173</v>
      </c>
      <c r="D73" s="77">
        <v>3575030.0839999998</v>
      </c>
      <c r="E73" s="77">
        <v>518030.73</v>
      </c>
      <c r="F73" s="8" t="s">
        <v>41</v>
      </c>
      <c r="G73" t="s">
        <v>26</v>
      </c>
      <c r="H73" s="67">
        <v>3574833</v>
      </c>
      <c r="I73" s="67">
        <v>518092</v>
      </c>
      <c r="J73" s="12">
        <v>38386</v>
      </c>
      <c r="K73" s="30" t="s">
        <v>902</v>
      </c>
      <c r="L73" t="s">
        <v>369</v>
      </c>
      <c r="M73">
        <v>153</v>
      </c>
      <c r="N73">
        <v>18</v>
      </c>
      <c r="O73" t="s">
        <v>326</v>
      </c>
      <c r="P73" s="1"/>
      <c r="Q73" t="s">
        <v>168</v>
      </c>
      <c r="R73">
        <v>2124</v>
      </c>
    </row>
    <row r="74" spans="1:18" x14ac:dyDescent="0.25">
      <c r="A74" s="46" t="s">
        <v>369</v>
      </c>
      <c r="B74" s="49">
        <v>32.3119511186</v>
      </c>
      <c r="C74" s="49">
        <v>-110.8084572173</v>
      </c>
      <c r="D74" s="77">
        <v>3575030.0839999998</v>
      </c>
      <c r="E74" s="77">
        <v>518030.73</v>
      </c>
      <c r="F74" s="8" t="s">
        <v>41</v>
      </c>
      <c r="G74" t="s">
        <v>26</v>
      </c>
      <c r="H74" s="67">
        <v>3574833</v>
      </c>
      <c r="I74" s="67">
        <v>518092</v>
      </c>
      <c r="J74" s="12">
        <v>38386</v>
      </c>
      <c r="K74" s="30" t="s">
        <v>902</v>
      </c>
      <c r="L74" t="s">
        <v>369</v>
      </c>
      <c r="M74" s="36">
        <v>242</v>
      </c>
      <c r="N74" s="36">
        <v>18</v>
      </c>
      <c r="O74" t="s">
        <v>284</v>
      </c>
      <c r="P74" s="1"/>
      <c r="Q74" t="s">
        <v>168</v>
      </c>
      <c r="R74">
        <v>2149</v>
      </c>
    </row>
    <row r="75" spans="1:18" x14ac:dyDescent="0.25">
      <c r="A75" s="46" t="s">
        <v>368</v>
      </c>
      <c r="B75" s="49">
        <v>32.311240443199999</v>
      </c>
      <c r="C75" s="49">
        <v>-110.80978657510001</v>
      </c>
      <c r="D75" s="77">
        <v>3574951.0839999998</v>
      </c>
      <c r="E75" s="77">
        <v>517905.73200000002</v>
      </c>
      <c r="F75" s="8" t="s">
        <v>41</v>
      </c>
      <c r="G75" t="s">
        <v>26</v>
      </c>
      <c r="H75" s="67">
        <v>3574754</v>
      </c>
      <c r="I75" s="67">
        <v>517967</v>
      </c>
      <c r="J75" s="12">
        <v>38386</v>
      </c>
      <c r="K75" s="30" t="s">
        <v>902</v>
      </c>
      <c r="L75" t="s">
        <v>368</v>
      </c>
      <c r="M75">
        <v>162</v>
      </c>
      <c r="N75">
        <v>12</v>
      </c>
      <c r="O75" t="s">
        <v>326</v>
      </c>
      <c r="P75" s="1"/>
      <c r="Q75" t="s">
        <v>168</v>
      </c>
      <c r="R75">
        <v>2124</v>
      </c>
    </row>
    <row r="76" spans="1:18" x14ac:dyDescent="0.25">
      <c r="A76" s="46" t="s">
        <v>368</v>
      </c>
      <c r="B76" s="49">
        <v>32.311240443199999</v>
      </c>
      <c r="C76" s="49">
        <v>-110.80978657510001</v>
      </c>
      <c r="D76" s="77">
        <v>3574951.0839999998</v>
      </c>
      <c r="E76" s="77">
        <v>517905.73200000002</v>
      </c>
      <c r="F76" s="8" t="s">
        <v>41</v>
      </c>
      <c r="G76" t="s">
        <v>26</v>
      </c>
      <c r="H76" s="67">
        <v>3574754</v>
      </c>
      <c r="I76" s="67">
        <v>517967</v>
      </c>
      <c r="J76" s="12">
        <v>38386</v>
      </c>
      <c r="K76" s="30" t="s">
        <v>902</v>
      </c>
      <c r="L76" t="s">
        <v>368</v>
      </c>
      <c r="M76" s="36">
        <v>244</v>
      </c>
      <c r="N76" s="36">
        <v>12</v>
      </c>
      <c r="O76" t="s">
        <v>284</v>
      </c>
      <c r="P76" s="1"/>
      <c r="Q76" t="s">
        <v>168</v>
      </c>
      <c r="R76">
        <v>2149</v>
      </c>
    </row>
    <row r="77" spans="1:18" x14ac:dyDescent="0.25">
      <c r="A77" s="46" t="s">
        <v>367</v>
      </c>
      <c r="B77" s="49">
        <v>32.3113596281</v>
      </c>
      <c r="C77" s="49">
        <v>-110.81105047840001</v>
      </c>
      <c r="D77" s="77">
        <v>3574964.085</v>
      </c>
      <c r="E77" s="77">
        <v>517786.73100000003</v>
      </c>
      <c r="F77" s="8" t="s">
        <v>41</v>
      </c>
      <c r="G77" t="s">
        <v>26</v>
      </c>
      <c r="H77" s="67">
        <v>3574767</v>
      </c>
      <c r="I77" s="67">
        <v>517848</v>
      </c>
      <c r="J77" s="12">
        <v>38386</v>
      </c>
      <c r="K77" s="30" t="s">
        <v>902</v>
      </c>
      <c r="L77" t="s">
        <v>367</v>
      </c>
      <c r="M77">
        <v>158</v>
      </c>
      <c r="N77">
        <v>21</v>
      </c>
      <c r="O77" t="s">
        <v>326</v>
      </c>
      <c r="P77" s="1"/>
      <c r="Q77" t="s">
        <v>168</v>
      </c>
      <c r="R77">
        <v>2124</v>
      </c>
    </row>
    <row r="78" spans="1:18" x14ac:dyDescent="0.25">
      <c r="A78" s="46" t="s">
        <v>367</v>
      </c>
      <c r="B78" s="49">
        <v>32.3113596281</v>
      </c>
      <c r="C78" s="49">
        <v>-110.81105047840001</v>
      </c>
      <c r="D78" s="77">
        <v>3574964.085</v>
      </c>
      <c r="E78" s="77">
        <v>517786.73100000003</v>
      </c>
      <c r="F78" s="8" t="s">
        <v>41</v>
      </c>
      <c r="G78" t="s">
        <v>26</v>
      </c>
      <c r="H78" s="67">
        <v>3574767</v>
      </c>
      <c r="I78" s="67">
        <v>517848</v>
      </c>
      <c r="J78" s="12">
        <v>38386</v>
      </c>
      <c r="K78" s="30" t="s">
        <v>902</v>
      </c>
      <c r="L78" t="s">
        <v>367</v>
      </c>
      <c r="M78" s="36">
        <v>246</v>
      </c>
      <c r="N78" s="36">
        <v>20</v>
      </c>
      <c r="O78" t="s">
        <v>284</v>
      </c>
      <c r="P78" s="1"/>
      <c r="Q78" t="s">
        <v>168</v>
      </c>
      <c r="R78">
        <v>2149</v>
      </c>
    </row>
    <row r="79" spans="1:18" x14ac:dyDescent="0.25">
      <c r="A79" s="46" t="s">
        <v>366</v>
      </c>
      <c r="B79" s="49">
        <v>32.310675608499999</v>
      </c>
      <c r="C79" s="49">
        <v>-110.8121248012</v>
      </c>
      <c r="D79" s="77">
        <v>3574888.085</v>
      </c>
      <c r="E79" s="77">
        <v>517685.73300000001</v>
      </c>
      <c r="F79" s="8" t="s">
        <v>41</v>
      </c>
      <c r="G79" t="s">
        <v>26</v>
      </c>
      <c r="H79" s="67">
        <v>3574691</v>
      </c>
      <c r="I79" s="67">
        <v>517747</v>
      </c>
      <c r="J79" s="12">
        <v>38386</v>
      </c>
      <c r="K79" s="30" t="s">
        <v>902</v>
      </c>
      <c r="L79" t="s">
        <v>366</v>
      </c>
      <c r="M79">
        <v>138</v>
      </c>
      <c r="N79">
        <v>24</v>
      </c>
      <c r="O79" t="s">
        <v>326</v>
      </c>
      <c r="P79" s="1"/>
      <c r="Q79" t="s">
        <v>168</v>
      </c>
      <c r="R79">
        <v>2124</v>
      </c>
    </row>
    <row r="80" spans="1:18" x14ac:dyDescent="0.25">
      <c r="A80" s="46" t="s">
        <v>365</v>
      </c>
      <c r="B80" s="49">
        <v>32.309080826399999</v>
      </c>
      <c r="C80" s="49">
        <v>-110.81347714180001</v>
      </c>
      <c r="D80" s="77">
        <v>3574711.0839999998</v>
      </c>
      <c r="E80" s="77">
        <v>517558.73700000002</v>
      </c>
      <c r="F80" s="8" t="s">
        <v>41</v>
      </c>
      <c r="G80" t="s">
        <v>26</v>
      </c>
      <c r="H80" s="67">
        <v>3574514</v>
      </c>
      <c r="I80" s="67">
        <v>517620</v>
      </c>
      <c r="J80" s="12">
        <v>38386</v>
      </c>
      <c r="K80" s="30" t="s">
        <v>902</v>
      </c>
      <c r="L80" t="s">
        <v>365</v>
      </c>
      <c r="M80">
        <v>125</v>
      </c>
      <c r="N80">
        <v>19</v>
      </c>
      <c r="O80" t="s">
        <v>326</v>
      </c>
      <c r="P80" s="1"/>
      <c r="Q80" t="s">
        <v>168</v>
      </c>
      <c r="R80">
        <v>2124</v>
      </c>
    </row>
    <row r="81" spans="1:18" x14ac:dyDescent="0.25">
      <c r="A81" s="46" t="s">
        <v>365</v>
      </c>
      <c r="B81" s="49">
        <v>32.309080826399999</v>
      </c>
      <c r="C81" s="49">
        <v>-110.81347714180001</v>
      </c>
      <c r="D81" s="77">
        <v>3574711.0839999998</v>
      </c>
      <c r="E81" s="77">
        <v>517558.73700000002</v>
      </c>
      <c r="F81" s="8" t="s">
        <v>41</v>
      </c>
      <c r="G81" t="s">
        <v>26</v>
      </c>
      <c r="H81" s="67">
        <v>3574514</v>
      </c>
      <c r="I81" s="67">
        <v>517620</v>
      </c>
      <c r="J81" s="12">
        <v>38386</v>
      </c>
      <c r="K81" s="30" t="s">
        <v>902</v>
      </c>
      <c r="L81" t="s">
        <v>365</v>
      </c>
      <c r="M81" s="36">
        <v>250</v>
      </c>
      <c r="N81" s="36">
        <v>17</v>
      </c>
      <c r="O81" t="s">
        <v>284</v>
      </c>
      <c r="P81" s="1"/>
      <c r="Q81" t="s">
        <v>168</v>
      </c>
      <c r="R81">
        <v>2149</v>
      </c>
    </row>
    <row r="82" spans="1:18" x14ac:dyDescent="0.25">
      <c r="A82" s="46" t="s">
        <v>364</v>
      </c>
      <c r="B82" s="49">
        <v>32.310592510500001</v>
      </c>
      <c r="C82" s="49">
        <v>-110.81694781740001</v>
      </c>
      <c r="D82" s="77">
        <v>3574878.088</v>
      </c>
      <c r="E82" s="77">
        <v>517231.73</v>
      </c>
      <c r="F82" s="8" t="s">
        <v>41</v>
      </c>
      <c r="G82" t="s">
        <v>26</v>
      </c>
      <c r="H82" s="67">
        <v>3574681</v>
      </c>
      <c r="I82" s="67">
        <v>517293</v>
      </c>
      <c r="J82" s="12">
        <v>38386</v>
      </c>
      <c r="K82" s="30" t="s">
        <v>902</v>
      </c>
      <c r="L82" t="s">
        <v>364</v>
      </c>
      <c r="M82">
        <v>171</v>
      </c>
      <c r="N82">
        <v>16</v>
      </c>
      <c r="O82" t="s">
        <v>326</v>
      </c>
      <c r="P82" s="1"/>
      <c r="Q82" t="s">
        <v>168</v>
      </c>
      <c r="R82">
        <v>2124</v>
      </c>
    </row>
    <row r="83" spans="1:18" x14ac:dyDescent="0.25">
      <c r="A83" s="46" t="s">
        <v>364</v>
      </c>
      <c r="B83" s="49">
        <v>32.310592510500001</v>
      </c>
      <c r="C83" s="49">
        <v>-110.81694781740001</v>
      </c>
      <c r="D83" s="77">
        <v>3574878.088</v>
      </c>
      <c r="E83" s="77">
        <v>517231.73</v>
      </c>
      <c r="F83" s="8" t="s">
        <v>41</v>
      </c>
      <c r="G83" t="s">
        <v>26</v>
      </c>
      <c r="H83" s="67">
        <v>3574681</v>
      </c>
      <c r="I83" s="67">
        <v>517293</v>
      </c>
      <c r="J83" s="12">
        <v>38386</v>
      </c>
      <c r="K83" s="30" t="s">
        <v>902</v>
      </c>
      <c r="L83" t="s">
        <v>364</v>
      </c>
      <c r="M83" s="36">
        <v>254</v>
      </c>
      <c r="N83" s="36">
        <v>16</v>
      </c>
      <c r="O83" t="s">
        <v>284</v>
      </c>
      <c r="P83" s="1"/>
      <c r="Q83" t="s">
        <v>168</v>
      </c>
      <c r="R83">
        <v>2149</v>
      </c>
    </row>
    <row r="84" spans="1:18" x14ac:dyDescent="0.25">
      <c r="A84" s="46" t="s">
        <v>363</v>
      </c>
      <c r="B84" s="49">
        <v>32.3121284172</v>
      </c>
      <c r="C84" s="49">
        <v>-110.81850638749999</v>
      </c>
      <c r="D84" s="77">
        <v>3575048.091</v>
      </c>
      <c r="E84" s="77">
        <v>517084.72499999998</v>
      </c>
      <c r="F84" s="8" t="s">
        <v>41</v>
      </c>
      <c r="G84" t="s">
        <v>26</v>
      </c>
      <c r="H84" s="67">
        <v>3574851</v>
      </c>
      <c r="I84" s="67">
        <v>517146</v>
      </c>
      <c r="J84" s="12">
        <v>38386</v>
      </c>
      <c r="K84" s="30" t="s">
        <v>902</v>
      </c>
      <c r="L84" t="s">
        <v>363</v>
      </c>
      <c r="M84">
        <v>160</v>
      </c>
      <c r="N84">
        <v>18</v>
      </c>
      <c r="O84" t="s">
        <v>326</v>
      </c>
      <c r="P84" s="1"/>
      <c r="Q84" t="s">
        <v>168</v>
      </c>
      <c r="R84">
        <v>2124</v>
      </c>
    </row>
    <row r="85" spans="1:18" x14ac:dyDescent="0.25">
      <c r="A85" s="46" t="s">
        <v>363</v>
      </c>
      <c r="B85" s="49">
        <v>32.3121284172</v>
      </c>
      <c r="C85" s="49">
        <v>-110.81850638749999</v>
      </c>
      <c r="D85" s="77">
        <v>3575048.091</v>
      </c>
      <c r="E85" s="77">
        <v>517084.72499999998</v>
      </c>
      <c r="F85" s="8" t="s">
        <v>41</v>
      </c>
      <c r="G85" t="s">
        <v>26</v>
      </c>
      <c r="H85" s="67">
        <v>3574851</v>
      </c>
      <c r="I85" s="67">
        <v>517146</v>
      </c>
      <c r="J85" s="12">
        <v>38386</v>
      </c>
      <c r="K85" s="30" t="s">
        <v>902</v>
      </c>
      <c r="L85" t="s">
        <v>363</v>
      </c>
      <c r="M85" s="36">
        <v>257</v>
      </c>
      <c r="N85" s="36">
        <v>18</v>
      </c>
      <c r="O85" t="s">
        <v>284</v>
      </c>
      <c r="P85" s="1"/>
      <c r="Q85" t="s">
        <v>168</v>
      </c>
      <c r="R85">
        <v>2149</v>
      </c>
    </row>
    <row r="86" spans="1:18" x14ac:dyDescent="0.25">
      <c r="A86" s="46" t="s">
        <v>362</v>
      </c>
      <c r="B86" s="49">
        <v>32.312840833099997</v>
      </c>
      <c r="C86" s="49">
        <v>-110.81831377109999</v>
      </c>
      <c r="D86" s="77">
        <v>3575127.0920000002</v>
      </c>
      <c r="E86" s="77">
        <v>517102.723</v>
      </c>
      <c r="F86" s="8" t="s">
        <v>41</v>
      </c>
      <c r="G86" t="s">
        <v>26</v>
      </c>
      <c r="H86" s="67">
        <v>3574930</v>
      </c>
      <c r="I86" s="67">
        <v>517164</v>
      </c>
      <c r="J86" s="12">
        <v>38386</v>
      </c>
      <c r="K86" s="30" t="s">
        <v>902</v>
      </c>
      <c r="L86" t="s">
        <v>362</v>
      </c>
      <c r="M86">
        <v>150</v>
      </c>
      <c r="N86">
        <v>18</v>
      </c>
      <c r="O86" t="s">
        <v>326</v>
      </c>
      <c r="P86" s="1"/>
      <c r="Q86" t="s">
        <v>168</v>
      </c>
      <c r="R86">
        <v>2124</v>
      </c>
    </row>
    <row r="87" spans="1:18" x14ac:dyDescent="0.25">
      <c r="A87" s="54" t="s">
        <v>362</v>
      </c>
      <c r="B87" s="55">
        <v>32.312840833099997</v>
      </c>
      <c r="C87" s="55">
        <v>-110.81831377109999</v>
      </c>
      <c r="D87" s="79">
        <v>3575127.0920000002</v>
      </c>
      <c r="E87" s="79">
        <v>517102.723</v>
      </c>
      <c r="F87" s="57" t="s">
        <v>41</v>
      </c>
      <c r="G87" s="27" t="s">
        <v>26</v>
      </c>
      <c r="H87" s="68">
        <v>3574930</v>
      </c>
      <c r="I87" s="68">
        <v>517164</v>
      </c>
      <c r="J87" s="60">
        <v>38386</v>
      </c>
      <c r="K87" s="30" t="s">
        <v>902</v>
      </c>
      <c r="L87" s="27" t="s">
        <v>362</v>
      </c>
      <c r="M87" s="93">
        <v>251</v>
      </c>
      <c r="N87" s="93">
        <v>18</v>
      </c>
      <c r="O87" s="27" t="s">
        <v>284</v>
      </c>
      <c r="P87" s="33"/>
      <c r="Q87" s="27" t="s">
        <v>168</v>
      </c>
      <c r="R87">
        <v>2149</v>
      </c>
    </row>
    <row r="88" spans="1:18" x14ac:dyDescent="0.25">
      <c r="A88" s="46" t="s">
        <v>361</v>
      </c>
      <c r="B88" s="49">
        <v>32.3270186166</v>
      </c>
      <c r="C88" s="49">
        <v>-110.8096054244</v>
      </c>
      <c r="D88" s="77">
        <v>3576700.0980000002</v>
      </c>
      <c r="E88" s="77">
        <v>517919.67700000003</v>
      </c>
      <c r="F88" s="8" t="s">
        <v>41</v>
      </c>
      <c r="G88" t="s">
        <v>26</v>
      </c>
      <c r="H88" s="67">
        <v>3576503</v>
      </c>
      <c r="I88" s="67">
        <v>517981</v>
      </c>
      <c r="J88" s="12">
        <v>38410</v>
      </c>
      <c r="K88" s="30" t="s">
        <v>660</v>
      </c>
      <c r="L88" t="s">
        <v>361</v>
      </c>
      <c r="M88">
        <v>54</v>
      </c>
      <c r="N88">
        <v>19</v>
      </c>
      <c r="O88" t="s">
        <v>326</v>
      </c>
      <c r="P88" s="1"/>
      <c r="Q88" t="s">
        <v>168</v>
      </c>
      <c r="R88">
        <v>2124</v>
      </c>
    </row>
    <row r="89" spans="1:18" x14ac:dyDescent="0.25">
      <c r="A89" s="46" t="s">
        <v>361</v>
      </c>
      <c r="B89" s="49">
        <v>32.3270186166</v>
      </c>
      <c r="C89" s="49">
        <v>-110.8096054244</v>
      </c>
      <c r="D89" s="77">
        <v>3576700.0980000002</v>
      </c>
      <c r="E89" s="77">
        <v>517919.67700000003</v>
      </c>
      <c r="F89" s="8" t="s">
        <v>41</v>
      </c>
      <c r="G89" t="s">
        <v>26</v>
      </c>
      <c r="H89" s="67">
        <v>3576503</v>
      </c>
      <c r="I89" s="67">
        <v>517981</v>
      </c>
      <c r="J89" s="12">
        <v>38410</v>
      </c>
      <c r="K89" s="30" t="s">
        <v>660</v>
      </c>
      <c r="L89" t="s">
        <v>361</v>
      </c>
      <c r="M89">
        <v>245</v>
      </c>
      <c r="N89">
        <v>9</v>
      </c>
      <c r="O89" t="s">
        <v>284</v>
      </c>
      <c r="P89" s="1"/>
      <c r="Q89" t="s">
        <v>168</v>
      </c>
      <c r="R89">
        <v>2149</v>
      </c>
    </row>
    <row r="90" spans="1:18" x14ac:dyDescent="0.25">
      <c r="A90" s="46" t="s">
        <v>360</v>
      </c>
      <c r="B90" s="49">
        <v>32.328052638499997</v>
      </c>
      <c r="C90" s="49">
        <v>-110.8073507875</v>
      </c>
      <c r="D90" s="77">
        <v>3576815.0970000001</v>
      </c>
      <c r="E90" s="77">
        <v>518131.67499999999</v>
      </c>
      <c r="F90" s="8" t="s">
        <v>41</v>
      </c>
      <c r="G90" t="s">
        <v>26</v>
      </c>
      <c r="H90" s="67">
        <v>3576618</v>
      </c>
      <c r="I90" s="67">
        <v>518193</v>
      </c>
      <c r="J90" s="12">
        <v>38410</v>
      </c>
      <c r="K90" s="30" t="s">
        <v>660</v>
      </c>
      <c r="L90" t="s">
        <v>360</v>
      </c>
      <c r="M90">
        <v>96</v>
      </c>
      <c r="N90">
        <v>20</v>
      </c>
      <c r="O90" t="s">
        <v>326</v>
      </c>
      <c r="P90" s="1"/>
      <c r="Q90" t="s">
        <v>168</v>
      </c>
      <c r="R90">
        <v>2124</v>
      </c>
    </row>
    <row r="91" spans="1:18" x14ac:dyDescent="0.25">
      <c r="A91" s="46" t="s">
        <v>360</v>
      </c>
      <c r="B91" s="49">
        <v>32.328052638499997</v>
      </c>
      <c r="C91" s="49">
        <v>-110.8073507875</v>
      </c>
      <c r="D91" s="77">
        <v>3576815.0970000001</v>
      </c>
      <c r="E91" s="77">
        <v>518131.67499999999</v>
      </c>
      <c r="F91" s="8" t="s">
        <v>41</v>
      </c>
      <c r="G91" t="s">
        <v>26</v>
      </c>
      <c r="H91" s="67">
        <v>3576618</v>
      </c>
      <c r="I91" s="67">
        <v>518193</v>
      </c>
      <c r="J91" s="12">
        <v>38410</v>
      </c>
      <c r="K91" s="30" t="s">
        <v>660</v>
      </c>
      <c r="L91" t="s">
        <v>360</v>
      </c>
      <c r="M91">
        <v>247</v>
      </c>
      <c r="N91">
        <v>9</v>
      </c>
      <c r="O91" t="s">
        <v>284</v>
      </c>
      <c r="P91" s="1"/>
      <c r="Q91" t="s">
        <v>168</v>
      </c>
      <c r="R91">
        <v>2149</v>
      </c>
    </row>
    <row r="92" spans="1:18" x14ac:dyDescent="0.25">
      <c r="A92" s="46" t="s">
        <v>359</v>
      </c>
      <c r="B92" s="49">
        <v>32.329330279099999</v>
      </c>
      <c r="C92" s="49">
        <v>-110.8051487124</v>
      </c>
      <c r="D92" s="77">
        <v>3576957.0959999999</v>
      </c>
      <c r="E92" s="77">
        <v>518338.67200000002</v>
      </c>
      <c r="F92" s="8" t="s">
        <v>41</v>
      </c>
      <c r="G92" t="s">
        <v>26</v>
      </c>
      <c r="H92" s="67">
        <v>3576760</v>
      </c>
      <c r="I92" s="67">
        <v>518400</v>
      </c>
      <c r="J92" s="12">
        <v>38410</v>
      </c>
      <c r="K92" s="30" t="s">
        <v>660</v>
      </c>
      <c r="L92" t="s">
        <v>359</v>
      </c>
      <c r="M92">
        <v>250</v>
      </c>
      <c r="N92">
        <v>19</v>
      </c>
      <c r="O92" t="s">
        <v>284</v>
      </c>
      <c r="P92" s="1"/>
      <c r="Q92" t="s">
        <v>168</v>
      </c>
      <c r="R92">
        <v>2161</v>
      </c>
    </row>
    <row r="93" spans="1:18" x14ac:dyDescent="0.25">
      <c r="A93" s="46" t="s">
        <v>358</v>
      </c>
      <c r="B93" s="49">
        <v>32.329464922699998</v>
      </c>
      <c r="C93" s="49">
        <v>-110.80471279530001</v>
      </c>
      <c r="D93" s="77">
        <v>3576972.0959999999</v>
      </c>
      <c r="E93" s="77">
        <v>518379.67099999997</v>
      </c>
      <c r="F93" s="8" t="s">
        <v>41</v>
      </c>
      <c r="G93" t="s">
        <v>26</v>
      </c>
      <c r="H93" s="67">
        <v>3576775</v>
      </c>
      <c r="I93" s="67">
        <v>518441</v>
      </c>
      <c r="J93" s="12">
        <v>38410</v>
      </c>
      <c r="K93" s="30" t="s">
        <v>660</v>
      </c>
      <c r="L93" t="s">
        <v>358</v>
      </c>
      <c r="M93">
        <v>119</v>
      </c>
      <c r="N93">
        <v>15</v>
      </c>
      <c r="O93" t="s">
        <v>326</v>
      </c>
      <c r="P93" s="1"/>
      <c r="Q93" t="s">
        <v>168</v>
      </c>
      <c r="R93">
        <v>2124</v>
      </c>
    </row>
    <row r="94" spans="1:18" x14ac:dyDescent="0.25">
      <c r="A94" s="46" t="s">
        <v>358</v>
      </c>
      <c r="B94" s="49">
        <v>32.329464922699998</v>
      </c>
      <c r="C94" s="49">
        <v>-110.80471279530001</v>
      </c>
      <c r="D94" s="77">
        <v>3576972.0959999999</v>
      </c>
      <c r="E94" s="77">
        <v>518379.67099999997</v>
      </c>
      <c r="F94" s="8" t="s">
        <v>41</v>
      </c>
      <c r="G94" t="s">
        <v>26</v>
      </c>
      <c r="H94" s="67">
        <v>3576775</v>
      </c>
      <c r="I94" s="67">
        <v>518441</v>
      </c>
      <c r="J94" s="12">
        <v>38410</v>
      </c>
      <c r="K94" s="30" t="s">
        <v>660</v>
      </c>
      <c r="L94" t="s">
        <v>358</v>
      </c>
      <c r="M94">
        <v>243</v>
      </c>
      <c r="N94">
        <v>10</v>
      </c>
      <c r="O94" t="s">
        <v>284</v>
      </c>
      <c r="P94" s="1"/>
      <c r="Q94" t="s">
        <v>168</v>
      </c>
      <c r="R94">
        <v>2149</v>
      </c>
    </row>
    <row r="95" spans="1:18" x14ac:dyDescent="0.25">
      <c r="A95" s="46" t="s">
        <v>357</v>
      </c>
      <c r="B95" s="49">
        <v>32.330356031699999</v>
      </c>
      <c r="C95" s="49">
        <v>-110.8034252514</v>
      </c>
      <c r="D95" s="77">
        <v>3577071.0959999999</v>
      </c>
      <c r="E95" s="77">
        <v>518500.66899999999</v>
      </c>
      <c r="F95" s="8" t="s">
        <v>41</v>
      </c>
      <c r="G95" t="s">
        <v>26</v>
      </c>
      <c r="H95" s="67">
        <v>3576874</v>
      </c>
      <c r="I95" s="67">
        <v>518562</v>
      </c>
      <c r="J95" s="12">
        <v>38410</v>
      </c>
      <c r="K95" s="30" t="s">
        <v>660</v>
      </c>
      <c r="L95" t="s">
        <v>357</v>
      </c>
      <c r="M95">
        <v>243</v>
      </c>
      <c r="N95">
        <v>12</v>
      </c>
      <c r="O95" t="s">
        <v>284</v>
      </c>
      <c r="P95" s="1"/>
      <c r="Q95" t="s">
        <v>168</v>
      </c>
      <c r="R95">
        <v>2161</v>
      </c>
    </row>
    <row r="96" spans="1:18" x14ac:dyDescent="0.25">
      <c r="A96" s="46" t="s">
        <v>356</v>
      </c>
      <c r="B96" s="49">
        <v>32.330921720900001</v>
      </c>
      <c r="C96" s="49">
        <v>-110.8017346143</v>
      </c>
      <c r="D96" s="77">
        <v>3577134.0950000002</v>
      </c>
      <c r="E96" s="77">
        <v>518659.66800000001</v>
      </c>
      <c r="F96" s="8" t="s">
        <v>41</v>
      </c>
      <c r="G96" t="s">
        <v>26</v>
      </c>
      <c r="H96" s="67">
        <v>3576937</v>
      </c>
      <c r="I96" s="67">
        <v>518721</v>
      </c>
      <c r="J96" s="12">
        <v>38410</v>
      </c>
      <c r="K96" s="30" t="s">
        <v>660</v>
      </c>
      <c r="L96" t="s">
        <v>356</v>
      </c>
      <c r="M96">
        <v>196</v>
      </c>
      <c r="N96">
        <v>16</v>
      </c>
      <c r="O96" t="s">
        <v>326</v>
      </c>
      <c r="P96" s="1"/>
      <c r="Q96" t="s">
        <v>168</v>
      </c>
      <c r="R96">
        <v>2124</v>
      </c>
    </row>
    <row r="97" spans="1:18" x14ac:dyDescent="0.25">
      <c r="A97" s="46" t="s">
        <v>356</v>
      </c>
      <c r="B97" s="49">
        <v>32.330921720900001</v>
      </c>
      <c r="C97" s="49">
        <v>-110.8017346143</v>
      </c>
      <c r="D97" s="77">
        <v>3577134.0950000002</v>
      </c>
      <c r="E97" s="77">
        <v>518659.66800000001</v>
      </c>
      <c r="F97" s="8" t="s">
        <v>41</v>
      </c>
      <c r="G97" t="s">
        <v>26</v>
      </c>
      <c r="H97" s="67">
        <v>3576937</v>
      </c>
      <c r="I97" s="67">
        <v>518721</v>
      </c>
      <c r="J97" s="12">
        <v>38410</v>
      </c>
      <c r="K97" s="30" t="s">
        <v>660</v>
      </c>
      <c r="L97" t="s">
        <v>356</v>
      </c>
      <c r="M97">
        <v>241</v>
      </c>
      <c r="N97">
        <v>10</v>
      </c>
      <c r="O97" t="s">
        <v>284</v>
      </c>
      <c r="P97" s="1"/>
      <c r="Q97" t="s">
        <v>168</v>
      </c>
      <c r="R97">
        <v>2149</v>
      </c>
    </row>
    <row r="98" spans="1:18" x14ac:dyDescent="0.25">
      <c r="A98" s="46" t="s">
        <v>355</v>
      </c>
      <c r="B98" s="49">
        <v>32.331353754699997</v>
      </c>
      <c r="C98" s="49">
        <v>-110.8011067879</v>
      </c>
      <c r="D98" s="77">
        <v>3577182.0950000002</v>
      </c>
      <c r="E98" s="77">
        <v>518718.66700000002</v>
      </c>
      <c r="F98" s="8" t="s">
        <v>41</v>
      </c>
      <c r="G98" t="s">
        <v>26</v>
      </c>
      <c r="H98" s="67">
        <v>3576985</v>
      </c>
      <c r="I98" s="67">
        <v>518780</v>
      </c>
      <c r="J98" s="12">
        <v>38410</v>
      </c>
      <c r="K98" s="30" t="s">
        <v>660</v>
      </c>
      <c r="L98" t="s">
        <v>355</v>
      </c>
      <c r="M98">
        <v>245</v>
      </c>
      <c r="N98">
        <v>9</v>
      </c>
      <c r="O98" t="s">
        <v>286</v>
      </c>
      <c r="P98" s="1"/>
      <c r="Q98" t="s">
        <v>168</v>
      </c>
      <c r="R98">
        <v>4039</v>
      </c>
    </row>
    <row r="99" spans="1:18" x14ac:dyDescent="0.25">
      <c r="A99" s="46" t="s">
        <v>354</v>
      </c>
      <c r="B99" s="49">
        <v>32.332290745000002</v>
      </c>
      <c r="C99" s="49">
        <v>-110.80032910849999</v>
      </c>
      <c r="D99" s="77">
        <v>3577286.0950000002</v>
      </c>
      <c r="E99" s="77">
        <v>518791.66399999999</v>
      </c>
      <c r="F99" s="8" t="s">
        <v>41</v>
      </c>
      <c r="G99" t="s">
        <v>26</v>
      </c>
      <c r="H99" s="67">
        <v>3577089</v>
      </c>
      <c r="I99" s="67">
        <v>518853</v>
      </c>
      <c r="J99" s="12">
        <v>38410</v>
      </c>
      <c r="K99" s="30" t="s">
        <v>660</v>
      </c>
      <c r="L99" t="s">
        <v>354</v>
      </c>
      <c r="M99">
        <v>192</v>
      </c>
      <c r="N99">
        <v>20</v>
      </c>
      <c r="O99" t="s">
        <v>326</v>
      </c>
      <c r="P99" s="1"/>
      <c r="Q99" t="s">
        <v>168</v>
      </c>
      <c r="R99">
        <v>2124</v>
      </c>
    </row>
    <row r="100" spans="1:18" x14ac:dyDescent="0.25">
      <c r="A100" s="46" t="s">
        <v>354</v>
      </c>
      <c r="B100" s="49">
        <v>32.332290745000002</v>
      </c>
      <c r="C100" s="49">
        <v>-110.80032910849999</v>
      </c>
      <c r="D100" s="77">
        <v>3577286.0950000002</v>
      </c>
      <c r="E100" s="77">
        <v>518791.66399999999</v>
      </c>
      <c r="F100" s="8" t="s">
        <v>41</v>
      </c>
      <c r="G100" t="s">
        <v>26</v>
      </c>
      <c r="H100" s="67">
        <v>3577089</v>
      </c>
      <c r="I100" s="67">
        <v>518853</v>
      </c>
      <c r="J100" s="12">
        <v>38410</v>
      </c>
      <c r="K100" s="30" t="s">
        <v>660</v>
      </c>
      <c r="L100" t="s">
        <v>354</v>
      </c>
      <c r="M100">
        <v>244</v>
      </c>
      <c r="N100">
        <v>18</v>
      </c>
      <c r="O100" t="s">
        <v>284</v>
      </c>
      <c r="P100" s="1"/>
      <c r="Q100" t="s">
        <v>168</v>
      </c>
      <c r="R100">
        <v>2149</v>
      </c>
    </row>
    <row r="101" spans="1:18" x14ac:dyDescent="0.25">
      <c r="A101" s="46" t="s">
        <v>353</v>
      </c>
      <c r="B101" s="49">
        <v>32.325108714000002</v>
      </c>
      <c r="C101" s="49">
        <v>-110.811351805</v>
      </c>
      <c r="D101" s="77">
        <v>3576488.0980000002</v>
      </c>
      <c r="E101" s="77">
        <v>517755.68300000002</v>
      </c>
      <c r="F101" s="8" t="s">
        <v>41</v>
      </c>
      <c r="G101" t="s">
        <v>26</v>
      </c>
      <c r="H101" s="67">
        <v>3576291</v>
      </c>
      <c r="I101" s="67">
        <v>517817</v>
      </c>
      <c r="J101" s="12">
        <v>38410</v>
      </c>
      <c r="K101" s="30" t="s">
        <v>660</v>
      </c>
      <c r="L101" t="s">
        <v>353</v>
      </c>
      <c r="M101">
        <v>129</v>
      </c>
      <c r="N101">
        <v>18</v>
      </c>
      <c r="O101" t="s">
        <v>326</v>
      </c>
      <c r="P101" s="1"/>
      <c r="Q101" t="s">
        <v>168</v>
      </c>
      <c r="R101">
        <v>2124</v>
      </c>
    </row>
    <row r="102" spans="1:18" x14ac:dyDescent="0.25">
      <c r="A102" s="46" t="s">
        <v>353</v>
      </c>
      <c r="B102" s="49">
        <v>32.325108714000002</v>
      </c>
      <c r="C102" s="49">
        <v>-110.811351805</v>
      </c>
      <c r="D102" s="77">
        <v>3576488.0980000002</v>
      </c>
      <c r="E102" s="77">
        <v>517755.68300000002</v>
      </c>
      <c r="F102" s="8" t="s">
        <v>41</v>
      </c>
      <c r="G102" t="s">
        <v>26</v>
      </c>
      <c r="H102" s="67">
        <v>3576291</v>
      </c>
      <c r="I102" s="67">
        <v>517817</v>
      </c>
      <c r="J102" s="12">
        <v>38410</v>
      </c>
      <c r="K102" s="30" t="s">
        <v>660</v>
      </c>
      <c r="L102" t="s">
        <v>353</v>
      </c>
      <c r="M102">
        <v>238</v>
      </c>
      <c r="N102">
        <v>17</v>
      </c>
      <c r="O102" t="s">
        <v>284</v>
      </c>
      <c r="P102" s="1"/>
      <c r="Q102" t="s">
        <v>168</v>
      </c>
      <c r="R102">
        <v>2149</v>
      </c>
    </row>
    <row r="103" spans="1:18" x14ac:dyDescent="0.25">
      <c r="A103" s="46" t="s">
        <v>352</v>
      </c>
      <c r="B103" s="49">
        <v>32.323452164000003</v>
      </c>
      <c r="C103" s="49">
        <v>-110.8136075307</v>
      </c>
      <c r="D103" s="77">
        <v>3576304.1</v>
      </c>
      <c r="E103" s="77">
        <v>517543.69199999998</v>
      </c>
      <c r="F103" s="8" t="s">
        <v>41</v>
      </c>
      <c r="G103" t="s">
        <v>26</v>
      </c>
      <c r="H103" s="67">
        <v>3576107</v>
      </c>
      <c r="I103" s="67">
        <v>517605</v>
      </c>
      <c r="J103" s="12">
        <v>38410</v>
      </c>
      <c r="K103" s="30" t="s">
        <v>660</v>
      </c>
      <c r="L103" t="s">
        <v>352</v>
      </c>
      <c r="M103">
        <v>140</v>
      </c>
      <c r="N103">
        <v>22</v>
      </c>
      <c r="O103" t="s">
        <v>326</v>
      </c>
      <c r="P103" s="1"/>
      <c r="Q103" t="s">
        <v>168</v>
      </c>
      <c r="R103">
        <v>2124</v>
      </c>
    </row>
    <row r="104" spans="1:18" x14ac:dyDescent="0.25">
      <c r="A104" s="46" t="s">
        <v>352</v>
      </c>
      <c r="B104" s="49">
        <v>32.323452164000003</v>
      </c>
      <c r="C104" s="49">
        <v>-110.8136075307</v>
      </c>
      <c r="D104" s="77">
        <v>3576304.1</v>
      </c>
      <c r="E104" s="77">
        <v>517543.69199999998</v>
      </c>
      <c r="F104" s="8" t="s">
        <v>41</v>
      </c>
      <c r="G104" t="s">
        <v>26</v>
      </c>
      <c r="H104" s="67">
        <v>3576107</v>
      </c>
      <c r="I104" s="67">
        <v>517605</v>
      </c>
      <c r="J104" s="12">
        <v>38410</v>
      </c>
      <c r="K104" s="30" t="s">
        <v>660</v>
      </c>
      <c r="L104" t="s">
        <v>352</v>
      </c>
      <c r="M104">
        <v>245</v>
      </c>
      <c r="N104">
        <v>22</v>
      </c>
      <c r="O104" t="s">
        <v>284</v>
      </c>
      <c r="P104" s="1"/>
      <c r="Q104" t="s">
        <v>168</v>
      </c>
      <c r="R104">
        <v>2149</v>
      </c>
    </row>
    <row r="105" spans="1:18" x14ac:dyDescent="0.25">
      <c r="A105" s="46" t="s">
        <v>351</v>
      </c>
      <c r="B105" s="49">
        <v>32.322432620500003</v>
      </c>
      <c r="C105" s="49">
        <v>-110.81352458870001</v>
      </c>
      <c r="D105" s="77">
        <v>3576191.0989999999</v>
      </c>
      <c r="E105" s="77">
        <v>517551.69500000001</v>
      </c>
      <c r="F105" s="8" t="s">
        <v>41</v>
      </c>
      <c r="G105" t="s">
        <v>26</v>
      </c>
      <c r="H105" s="67">
        <v>3575994</v>
      </c>
      <c r="I105" s="67">
        <v>517613</v>
      </c>
      <c r="J105" s="12">
        <v>38410</v>
      </c>
      <c r="K105" s="30" t="s">
        <v>660</v>
      </c>
      <c r="L105" t="s">
        <v>351</v>
      </c>
      <c r="M105">
        <v>164</v>
      </c>
      <c r="N105">
        <v>22</v>
      </c>
      <c r="O105" t="s">
        <v>326</v>
      </c>
      <c r="P105" s="1"/>
      <c r="Q105" t="s">
        <v>168</v>
      </c>
      <c r="R105">
        <v>2124</v>
      </c>
    </row>
    <row r="106" spans="1:18" x14ac:dyDescent="0.25">
      <c r="A106" s="46" t="s">
        <v>351</v>
      </c>
      <c r="B106" s="49">
        <v>32.322432620500003</v>
      </c>
      <c r="C106" s="49">
        <v>-110.81352458870001</v>
      </c>
      <c r="D106" s="77">
        <v>3576191.0989999999</v>
      </c>
      <c r="E106" s="77">
        <v>517551.69500000001</v>
      </c>
      <c r="F106" s="8" t="s">
        <v>41</v>
      </c>
      <c r="G106" t="s">
        <v>26</v>
      </c>
      <c r="H106" s="67">
        <v>3575994</v>
      </c>
      <c r="I106" s="67">
        <v>517613</v>
      </c>
      <c r="J106" s="12">
        <v>38410</v>
      </c>
      <c r="K106" s="30" t="s">
        <v>660</v>
      </c>
      <c r="L106" t="s">
        <v>351</v>
      </c>
      <c r="M106">
        <v>250</v>
      </c>
      <c r="N106">
        <v>22</v>
      </c>
      <c r="O106" t="s">
        <v>284</v>
      </c>
      <c r="P106" s="1"/>
      <c r="Q106" t="s">
        <v>168</v>
      </c>
      <c r="R106">
        <v>2149</v>
      </c>
    </row>
    <row r="107" spans="1:18" x14ac:dyDescent="0.25">
      <c r="A107" s="46" t="s">
        <v>350</v>
      </c>
      <c r="B107" s="49">
        <v>32.319743027199998</v>
      </c>
      <c r="C107" s="49">
        <v>-110.8127119543</v>
      </c>
      <c r="D107" s="77">
        <v>3575893.0950000002</v>
      </c>
      <c r="E107" s="77">
        <v>517628.70400000003</v>
      </c>
      <c r="F107" s="8" t="s">
        <v>41</v>
      </c>
      <c r="G107" t="s">
        <v>26</v>
      </c>
      <c r="H107" s="67">
        <v>3575696</v>
      </c>
      <c r="I107" s="67">
        <v>517690</v>
      </c>
      <c r="J107" s="12">
        <v>38410</v>
      </c>
      <c r="K107" s="30" t="s">
        <v>660</v>
      </c>
      <c r="L107" t="s">
        <v>350</v>
      </c>
      <c r="M107">
        <v>162</v>
      </c>
      <c r="N107">
        <v>12</v>
      </c>
      <c r="O107" t="s">
        <v>326</v>
      </c>
      <c r="P107" s="1"/>
      <c r="Q107" t="s">
        <v>168</v>
      </c>
      <c r="R107">
        <v>2124</v>
      </c>
    </row>
    <row r="108" spans="1:18" x14ac:dyDescent="0.25">
      <c r="A108" s="46" t="s">
        <v>350</v>
      </c>
      <c r="B108" s="49">
        <v>32.319743027199998</v>
      </c>
      <c r="C108" s="49">
        <v>-110.8127119543</v>
      </c>
      <c r="D108" s="77">
        <v>3575893.0950000002</v>
      </c>
      <c r="E108" s="77">
        <v>517628.70400000003</v>
      </c>
      <c r="F108" s="8" t="s">
        <v>41</v>
      </c>
      <c r="G108" t="s">
        <v>26</v>
      </c>
      <c r="H108" s="67">
        <v>3575696</v>
      </c>
      <c r="I108" s="67">
        <v>517690</v>
      </c>
      <c r="J108" s="12">
        <v>38410</v>
      </c>
      <c r="K108" s="30" t="s">
        <v>660</v>
      </c>
      <c r="L108" t="s">
        <v>350</v>
      </c>
      <c r="M108">
        <v>249</v>
      </c>
      <c r="N108">
        <v>12</v>
      </c>
      <c r="O108" t="s">
        <v>284</v>
      </c>
      <c r="P108" s="1"/>
      <c r="Q108" t="s">
        <v>168</v>
      </c>
      <c r="R108">
        <v>2149</v>
      </c>
    </row>
    <row r="109" spans="1:18" x14ac:dyDescent="0.25">
      <c r="A109" s="46" t="s">
        <v>349</v>
      </c>
      <c r="B109" s="49">
        <v>32.318328844299998</v>
      </c>
      <c r="C109" s="49">
        <v>-110.8141809169</v>
      </c>
      <c r="D109" s="77">
        <v>3575736.0950000002</v>
      </c>
      <c r="E109" s="77">
        <v>517490.70799999998</v>
      </c>
      <c r="F109" s="8" t="s">
        <v>41</v>
      </c>
      <c r="G109" t="s">
        <v>26</v>
      </c>
      <c r="H109" s="67">
        <v>3575539</v>
      </c>
      <c r="I109" s="67">
        <v>517552</v>
      </c>
      <c r="J109" s="12">
        <v>38410</v>
      </c>
      <c r="K109" s="30" t="s">
        <v>660</v>
      </c>
      <c r="L109" t="s">
        <v>349</v>
      </c>
      <c r="M109">
        <v>151</v>
      </c>
      <c r="N109">
        <v>11</v>
      </c>
      <c r="O109" t="s">
        <v>326</v>
      </c>
      <c r="P109" s="1"/>
      <c r="Q109" t="s">
        <v>168</v>
      </c>
      <c r="R109">
        <v>2124</v>
      </c>
    </row>
    <row r="110" spans="1:18" x14ac:dyDescent="0.25">
      <c r="A110" s="46" t="s">
        <v>349</v>
      </c>
      <c r="B110" s="49">
        <v>32.318328844299998</v>
      </c>
      <c r="C110" s="49">
        <v>-110.8141809169</v>
      </c>
      <c r="D110" s="77">
        <v>3575736.0950000002</v>
      </c>
      <c r="E110" s="77">
        <v>517490.70799999998</v>
      </c>
      <c r="F110" s="8" t="s">
        <v>41</v>
      </c>
      <c r="G110" t="s">
        <v>26</v>
      </c>
      <c r="H110" s="67">
        <v>3575539</v>
      </c>
      <c r="I110" s="67">
        <v>517552</v>
      </c>
      <c r="J110" s="12">
        <v>38410</v>
      </c>
      <c r="K110" s="30" t="s">
        <v>660</v>
      </c>
      <c r="L110" t="s">
        <v>349</v>
      </c>
      <c r="M110">
        <v>251</v>
      </c>
      <c r="N110">
        <v>11</v>
      </c>
      <c r="O110" t="s">
        <v>284</v>
      </c>
      <c r="P110" s="1"/>
      <c r="Q110" t="s">
        <v>168</v>
      </c>
      <c r="R110">
        <v>2149</v>
      </c>
    </row>
    <row r="111" spans="1:18" x14ac:dyDescent="0.25">
      <c r="A111" s="46" t="s">
        <v>348</v>
      </c>
      <c r="B111" s="49">
        <v>32.3173310277</v>
      </c>
      <c r="C111" s="49">
        <v>-110.8166051469</v>
      </c>
      <c r="D111" s="77">
        <v>3575625.0959999999</v>
      </c>
      <c r="E111" s="77">
        <v>517262.71</v>
      </c>
      <c r="F111" s="8" t="s">
        <v>41</v>
      </c>
      <c r="G111" t="s">
        <v>26</v>
      </c>
      <c r="H111" s="67">
        <v>3575428</v>
      </c>
      <c r="I111" s="67">
        <v>517324</v>
      </c>
      <c r="J111" s="12">
        <v>38410</v>
      </c>
      <c r="K111" s="30" t="s">
        <v>660</v>
      </c>
      <c r="L111" t="s">
        <v>348</v>
      </c>
      <c r="M111">
        <v>158</v>
      </c>
      <c r="N111">
        <v>11</v>
      </c>
      <c r="O111" t="s">
        <v>326</v>
      </c>
      <c r="P111" s="1"/>
      <c r="Q111" t="s">
        <v>168</v>
      </c>
      <c r="R111">
        <v>2124</v>
      </c>
    </row>
    <row r="112" spans="1:18" x14ac:dyDescent="0.25">
      <c r="A112" s="46" t="s">
        <v>348</v>
      </c>
      <c r="B112" s="49">
        <v>32.3173310277</v>
      </c>
      <c r="C112" s="49">
        <v>-110.8166051469</v>
      </c>
      <c r="D112" s="77">
        <v>3575625.0959999999</v>
      </c>
      <c r="E112" s="77">
        <v>517262.71</v>
      </c>
      <c r="F112" s="8" t="s">
        <v>41</v>
      </c>
      <c r="G112" t="s">
        <v>26</v>
      </c>
      <c r="H112" s="67">
        <v>3575428</v>
      </c>
      <c r="I112" s="67">
        <v>517324</v>
      </c>
      <c r="J112" s="12">
        <v>38410</v>
      </c>
      <c r="K112" s="30" t="s">
        <v>660</v>
      </c>
      <c r="L112" t="s">
        <v>348</v>
      </c>
      <c r="M112">
        <v>256</v>
      </c>
      <c r="N112">
        <v>11</v>
      </c>
      <c r="O112" t="s">
        <v>284</v>
      </c>
      <c r="P112" s="1"/>
      <c r="Q112" t="s">
        <v>168</v>
      </c>
      <c r="R112">
        <v>2149</v>
      </c>
    </row>
    <row r="113" spans="1:18" x14ac:dyDescent="0.25">
      <c r="A113" s="46" t="s">
        <v>347</v>
      </c>
      <c r="B113" s="49">
        <v>32.316602009500002</v>
      </c>
      <c r="C113" s="49">
        <v>-110.8177858241</v>
      </c>
      <c r="D113" s="77">
        <v>3575544.0959999999</v>
      </c>
      <c r="E113" s="77">
        <v>517151.712</v>
      </c>
      <c r="F113" s="8" t="s">
        <v>41</v>
      </c>
      <c r="G113" t="s">
        <v>26</v>
      </c>
      <c r="H113" s="67">
        <v>3575347</v>
      </c>
      <c r="I113" s="67">
        <v>517213</v>
      </c>
      <c r="J113" s="12">
        <v>38410</v>
      </c>
      <c r="K113" s="30" t="s">
        <v>660</v>
      </c>
      <c r="L113" t="s">
        <v>347</v>
      </c>
      <c r="M113">
        <v>149</v>
      </c>
      <c r="N113">
        <v>17</v>
      </c>
      <c r="O113" t="s">
        <v>326</v>
      </c>
      <c r="P113" s="1"/>
      <c r="Q113" t="s">
        <v>168</v>
      </c>
      <c r="R113">
        <v>2124</v>
      </c>
    </row>
    <row r="114" spans="1:18" x14ac:dyDescent="0.25">
      <c r="A114" s="46" t="s">
        <v>347</v>
      </c>
      <c r="B114" s="49">
        <v>32.316602009500002</v>
      </c>
      <c r="C114" s="49">
        <v>-110.8177858241</v>
      </c>
      <c r="D114" s="77">
        <v>3575544.0959999999</v>
      </c>
      <c r="E114" s="77">
        <v>517151.712</v>
      </c>
      <c r="F114" s="8" t="s">
        <v>41</v>
      </c>
      <c r="G114" t="s">
        <v>26</v>
      </c>
      <c r="H114" s="67">
        <v>3575347</v>
      </c>
      <c r="I114" s="67">
        <v>517213</v>
      </c>
      <c r="J114" s="12">
        <v>38410</v>
      </c>
      <c r="K114" s="30" t="s">
        <v>660</v>
      </c>
      <c r="L114" t="s">
        <v>347</v>
      </c>
      <c r="M114">
        <v>255</v>
      </c>
      <c r="N114">
        <v>17</v>
      </c>
      <c r="O114" t="s">
        <v>284</v>
      </c>
      <c r="P114" s="1"/>
      <c r="Q114" t="s">
        <v>168</v>
      </c>
      <c r="R114">
        <v>2149</v>
      </c>
    </row>
    <row r="115" spans="1:18" x14ac:dyDescent="0.25">
      <c r="A115" s="46" t="s">
        <v>346</v>
      </c>
      <c r="B115" s="49">
        <v>32.3165033589</v>
      </c>
      <c r="C115" s="49">
        <v>-110.8181897191</v>
      </c>
      <c r="D115" s="77">
        <v>3575533.0959999999</v>
      </c>
      <c r="E115" s="77">
        <v>517113.712</v>
      </c>
      <c r="F115" s="8" t="s">
        <v>41</v>
      </c>
      <c r="G115" t="s">
        <v>26</v>
      </c>
      <c r="H115" s="67">
        <v>3575336</v>
      </c>
      <c r="I115" s="67">
        <v>517175</v>
      </c>
      <c r="J115" s="12">
        <v>38410</v>
      </c>
      <c r="K115" s="30" t="s">
        <v>660</v>
      </c>
      <c r="L115" t="s">
        <v>346</v>
      </c>
      <c r="M115">
        <v>247</v>
      </c>
      <c r="N115">
        <v>9</v>
      </c>
      <c r="O115" t="s">
        <v>284</v>
      </c>
      <c r="P115" s="1"/>
      <c r="Q115" t="s">
        <v>168</v>
      </c>
      <c r="R115">
        <v>2161</v>
      </c>
    </row>
    <row r="116" spans="1:18" x14ac:dyDescent="0.25">
      <c r="A116" s="46" t="s">
        <v>345</v>
      </c>
      <c r="B116" s="49">
        <v>32.3162158855</v>
      </c>
      <c r="C116" s="49">
        <v>-110.81902955389999</v>
      </c>
      <c r="D116" s="77">
        <v>3575501.0959999999</v>
      </c>
      <c r="E116" s="77">
        <v>517034.712</v>
      </c>
      <c r="F116" s="8" t="s">
        <v>41</v>
      </c>
      <c r="G116" t="s">
        <v>26</v>
      </c>
      <c r="H116" s="67">
        <v>3575304</v>
      </c>
      <c r="I116" s="67">
        <v>517096</v>
      </c>
      <c r="J116" s="12">
        <v>38410</v>
      </c>
      <c r="K116" s="30" t="s">
        <v>660</v>
      </c>
      <c r="L116" t="s">
        <v>345</v>
      </c>
      <c r="M116">
        <v>156</v>
      </c>
      <c r="N116">
        <v>14</v>
      </c>
      <c r="O116" t="s">
        <v>326</v>
      </c>
      <c r="P116" s="1"/>
      <c r="Q116" t="s">
        <v>168</v>
      </c>
      <c r="R116">
        <v>2124</v>
      </c>
    </row>
    <row r="117" spans="1:18" x14ac:dyDescent="0.25">
      <c r="A117" s="54" t="s">
        <v>345</v>
      </c>
      <c r="B117" s="55">
        <v>32.3162158855</v>
      </c>
      <c r="C117" s="55">
        <v>-110.81902955389999</v>
      </c>
      <c r="D117" s="79">
        <v>3575501.0959999999</v>
      </c>
      <c r="E117" s="79">
        <v>517034.712</v>
      </c>
      <c r="F117" s="57" t="s">
        <v>41</v>
      </c>
      <c r="G117" s="27" t="s">
        <v>26</v>
      </c>
      <c r="H117" s="68">
        <v>3575304</v>
      </c>
      <c r="I117" s="68">
        <v>517096</v>
      </c>
      <c r="J117" s="60">
        <v>38410</v>
      </c>
      <c r="K117" s="63" t="s">
        <v>660</v>
      </c>
      <c r="L117" s="27" t="s">
        <v>345</v>
      </c>
      <c r="M117" s="27">
        <v>251</v>
      </c>
      <c r="N117" s="27">
        <v>14</v>
      </c>
      <c r="O117" t="s">
        <v>284</v>
      </c>
      <c r="P117" s="1"/>
      <c r="Q117" t="s">
        <v>168</v>
      </c>
      <c r="R117">
        <v>2149</v>
      </c>
    </row>
    <row r="118" spans="1:18" x14ac:dyDescent="0.25">
      <c r="A118" s="46" t="s">
        <v>344</v>
      </c>
      <c r="B118" s="49">
        <v>32.307325902499997</v>
      </c>
      <c r="C118" s="49">
        <v>-110.8102938939</v>
      </c>
      <c r="D118" s="77">
        <v>3574517.08</v>
      </c>
      <c r="E118" s="77">
        <v>517858.74300000002</v>
      </c>
      <c r="F118" s="8" t="s">
        <v>41</v>
      </c>
      <c r="G118" t="s">
        <v>26</v>
      </c>
      <c r="H118" s="67">
        <v>3574320</v>
      </c>
      <c r="I118" s="67">
        <v>517920</v>
      </c>
      <c r="J118" s="12">
        <v>38415</v>
      </c>
      <c r="K118" s="30" t="s">
        <v>663</v>
      </c>
      <c r="L118" t="s">
        <v>344</v>
      </c>
      <c r="M118">
        <v>119</v>
      </c>
      <c r="N118">
        <v>22</v>
      </c>
      <c r="O118" t="s">
        <v>326</v>
      </c>
      <c r="P118" s="1"/>
      <c r="Q118" t="s">
        <v>168</v>
      </c>
      <c r="R118">
        <v>2124</v>
      </c>
    </row>
    <row r="119" spans="1:18" x14ac:dyDescent="0.25">
      <c r="A119" s="46" t="s">
        <v>344</v>
      </c>
      <c r="B119" s="49">
        <v>32.307325902499997</v>
      </c>
      <c r="C119" s="49">
        <v>-110.8102938939</v>
      </c>
      <c r="D119" s="77">
        <v>3574517.08</v>
      </c>
      <c r="E119" s="77">
        <v>517858.74300000002</v>
      </c>
      <c r="F119" s="8" t="s">
        <v>41</v>
      </c>
      <c r="G119" t="s">
        <v>26</v>
      </c>
      <c r="H119" s="67">
        <v>3574320</v>
      </c>
      <c r="I119" s="67">
        <v>517920</v>
      </c>
      <c r="J119" s="12">
        <v>38415</v>
      </c>
      <c r="K119" s="30" t="s">
        <v>663</v>
      </c>
      <c r="L119" t="s">
        <v>344</v>
      </c>
      <c r="M119">
        <v>249</v>
      </c>
      <c r="N119">
        <v>12</v>
      </c>
      <c r="O119" t="s">
        <v>284</v>
      </c>
      <c r="P119" s="1"/>
      <c r="Q119" t="s">
        <v>168</v>
      </c>
      <c r="R119">
        <v>2149</v>
      </c>
    </row>
    <row r="120" spans="1:18" x14ac:dyDescent="0.25">
      <c r="A120" s="46" t="s">
        <v>343</v>
      </c>
      <c r="B120" s="49">
        <v>32.307831566600001</v>
      </c>
      <c r="C120" s="49">
        <v>-110.8106009138</v>
      </c>
      <c r="D120" s="77">
        <v>3574573.08</v>
      </c>
      <c r="E120" s="77">
        <v>517829.74200000003</v>
      </c>
      <c r="F120" s="8" t="s">
        <v>41</v>
      </c>
      <c r="G120" t="s">
        <v>26</v>
      </c>
      <c r="H120" s="67">
        <v>3574376</v>
      </c>
      <c r="I120" s="67">
        <v>517891</v>
      </c>
      <c r="J120" s="12">
        <v>38415</v>
      </c>
      <c r="K120" s="30" t="s">
        <v>663</v>
      </c>
      <c r="L120" t="s">
        <v>343</v>
      </c>
      <c r="M120">
        <v>129</v>
      </c>
      <c r="N120">
        <v>22</v>
      </c>
      <c r="O120" t="s">
        <v>326</v>
      </c>
      <c r="P120" s="1"/>
      <c r="Q120" t="s">
        <v>168</v>
      </c>
      <c r="R120">
        <v>2124</v>
      </c>
    </row>
    <row r="121" spans="1:18" x14ac:dyDescent="0.25">
      <c r="A121" s="46" t="s">
        <v>343</v>
      </c>
      <c r="B121" s="49">
        <v>32.307831566600001</v>
      </c>
      <c r="C121" s="49">
        <v>-110.8106009138</v>
      </c>
      <c r="D121" s="77">
        <v>3574573.08</v>
      </c>
      <c r="E121" s="77">
        <v>517829.74200000003</v>
      </c>
      <c r="F121" s="8" t="s">
        <v>41</v>
      </c>
      <c r="G121" t="s">
        <v>26</v>
      </c>
      <c r="H121" s="67">
        <v>3574376</v>
      </c>
      <c r="I121" s="67">
        <v>517891</v>
      </c>
      <c r="J121" s="12">
        <v>38415</v>
      </c>
      <c r="K121" s="30" t="s">
        <v>663</v>
      </c>
      <c r="L121" t="s">
        <v>343</v>
      </c>
      <c r="M121">
        <v>251</v>
      </c>
      <c r="N121">
        <v>20</v>
      </c>
      <c r="O121" t="s">
        <v>284</v>
      </c>
      <c r="P121" s="1"/>
      <c r="Q121" t="s">
        <v>168</v>
      </c>
      <c r="R121">
        <v>2149</v>
      </c>
    </row>
    <row r="122" spans="1:18" x14ac:dyDescent="0.25">
      <c r="A122" s="46" t="s">
        <v>342</v>
      </c>
      <c r="B122" s="49">
        <v>32.318065745399998</v>
      </c>
      <c r="C122" s="49">
        <v>-110.8072121802</v>
      </c>
      <c r="D122" s="77">
        <v>3575708.09</v>
      </c>
      <c r="E122" s="77">
        <v>518146.712</v>
      </c>
      <c r="F122" s="8" t="s">
        <v>41</v>
      </c>
      <c r="G122" t="s">
        <v>26</v>
      </c>
      <c r="H122" s="67">
        <v>3575511</v>
      </c>
      <c r="I122" s="67">
        <v>518208</v>
      </c>
      <c r="J122" s="12">
        <v>38415</v>
      </c>
      <c r="K122" s="30" t="s">
        <v>663</v>
      </c>
      <c r="L122" t="s">
        <v>342</v>
      </c>
      <c r="M122">
        <v>248</v>
      </c>
      <c r="N122">
        <v>11</v>
      </c>
      <c r="O122" t="s">
        <v>284</v>
      </c>
      <c r="P122" s="1"/>
      <c r="Q122" t="s">
        <v>168</v>
      </c>
      <c r="R122">
        <v>2161</v>
      </c>
    </row>
    <row r="123" spans="1:18" x14ac:dyDescent="0.25">
      <c r="A123" s="46" t="s">
        <v>341</v>
      </c>
      <c r="B123" s="49">
        <v>32.317567705000002</v>
      </c>
      <c r="C123" s="49">
        <v>-110.8060021032</v>
      </c>
      <c r="D123" s="77">
        <v>3575653.088</v>
      </c>
      <c r="E123" s="77">
        <v>518260.71399999998</v>
      </c>
      <c r="F123" s="8" t="s">
        <v>41</v>
      </c>
      <c r="G123" t="s">
        <v>26</v>
      </c>
      <c r="H123" s="67">
        <v>3575456</v>
      </c>
      <c r="I123" s="67">
        <v>518322</v>
      </c>
      <c r="J123" s="12">
        <v>38415</v>
      </c>
      <c r="K123" s="30" t="s">
        <v>663</v>
      </c>
      <c r="L123" t="s">
        <v>341</v>
      </c>
      <c r="M123">
        <v>249</v>
      </c>
      <c r="N123">
        <v>12</v>
      </c>
      <c r="O123" t="s">
        <v>284</v>
      </c>
      <c r="P123" s="1"/>
      <c r="Q123" t="s">
        <v>168</v>
      </c>
      <c r="R123">
        <v>2161</v>
      </c>
    </row>
    <row r="124" spans="1:18" x14ac:dyDescent="0.25">
      <c r="A124" s="46" t="s">
        <v>340</v>
      </c>
      <c r="B124" s="49">
        <v>32.318135478400002</v>
      </c>
      <c r="C124" s="49">
        <v>-110.805629076</v>
      </c>
      <c r="D124" s="77">
        <v>3575716.088</v>
      </c>
      <c r="E124" s="77">
        <v>518295.71299999999</v>
      </c>
      <c r="F124" s="8" t="s">
        <v>41</v>
      </c>
      <c r="G124" t="s">
        <v>26</v>
      </c>
      <c r="H124" s="67">
        <v>3575519</v>
      </c>
      <c r="I124" s="67">
        <v>518357</v>
      </c>
      <c r="J124" s="12">
        <v>38415</v>
      </c>
      <c r="K124" s="30" t="s">
        <v>663</v>
      </c>
      <c r="L124" t="s">
        <v>340</v>
      </c>
      <c r="M124">
        <v>250</v>
      </c>
      <c r="N124">
        <v>18</v>
      </c>
      <c r="O124" t="s">
        <v>284</v>
      </c>
      <c r="P124" s="1"/>
      <c r="Q124" t="s">
        <v>168</v>
      </c>
      <c r="R124">
        <v>2161</v>
      </c>
    </row>
    <row r="125" spans="1:18" x14ac:dyDescent="0.25">
      <c r="A125" s="46" t="s">
        <v>339</v>
      </c>
      <c r="B125" s="49">
        <v>32.318665911099998</v>
      </c>
      <c r="C125" s="49">
        <v>-110.80444870309999</v>
      </c>
      <c r="D125" s="77">
        <v>3575775.088</v>
      </c>
      <c r="E125" s="77">
        <v>518406.71100000001</v>
      </c>
      <c r="F125" s="8" t="s">
        <v>41</v>
      </c>
      <c r="G125" t="s">
        <v>26</v>
      </c>
      <c r="H125" s="67">
        <v>3575578</v>
      </c>
      <c r="I125" s="67">
        <v>518468</v>
      </c>
      <c r="J125" s="12">
        <v>38415</v>
      </c>
      <c r="K125" s="30" t="s">
        <v>663</v>
      </c>
      <c r="L125" t="s">
        <v>339</v>
      </c>
      <c r="M125">
        <v>249</v>
      </c>
      <c r="N125">
        <v>18</v>
      </c>
      <c r="O125" t="s">
        <v>284</v>
      </c>
      <c r="P125" s="1"/>
      <c r="Q125" t="s">
        <v>168</v>
      </c>
      <c r="R125">
        <v>2161</v>
      </c>
    </row>
    <row r="126" spans="1:18" x14ac:dyDescent="0.25">
      <c r="A126" s="46" t="s">
        <v>338</v>
      </c>
      <c r="B126" s="49">
        <v>32.319702725500001</v>
      </c>
      <c r="C126" s="49">
        <v>-110.8040321717</v>
      </c>
      <c r="D126" s="77">
        <v>3575890.0890000002</v>
      </c>
      <c r="E126" s="77">
        <v>518445.70799999998</v>
      </c>
      <c r="F126" s="8" t="s">
        <v>41</v>
      </c>
      <c r="G126" t="s">
        <v>26</v>
      </c>
      <c r="H126" s="67">
        <v>3575693</v>
      </c>
      <c r="I126" s="67">
        <v>518507</v>
      </c>
      <c r="J126" s="12">
        <v>38415</v>
      </c>
      <c r="K126" s="30" t="s">
        <v>663</v>
      </c>
      <c r="L126" t="s">
        <v>338</v>
      </c>
      <c r="M126">
        <v>247</v>
      </c>
      <c r="N126">
        <v>17</v>
      </c>
      <c r="O126" t="s">
        <v>284</v>
      </c>
      <c r="P126" s="1"/>
      <c r="Q126" t="s">
        <v>168</v>
      </c>
      <c r="R126">
        <v>2161</v>
      </c>
    </row>
    <row r="127" spans="1:18" x14ac:dyDescent="0.25">
      <c r="A127" s="46" t="s">
        <v>337</v>
      </c>
      <c r="B127" s="49">
        <v>32.3212530423</v>
      </c>
      <c r="C127" s="49">
        <v>-110.8031576978</v>
      </c>
      <c r="D127" s="77">
        <v>3576062.09</v>
      </c>
      <c r="E127" s="77">
        <v>518527.70400000003</v>
      </c>
      <c r="F127" s="8" t="s">
        <v>41</v>
      </c>
      <c r="G127" t="s">
        <v>26</v>
      </c>
      <c r="H127" s="67">
        <v>3575865</v>
      </c>
      <c r="I127" s="67">
        <v>518589</v>
      </c>
      <c r="J127" s="12">
        <v>38415</v>
      </c>
      <c r="K127" s="30" t="s">
        <v>663</v>
      </c>
      <c r="L127" t="s">
        <v>337</v>
      </c>
      <c r="M127">
        <v>253</v>
      </c>
      <c r="N127">
        <v>14</v>
      </c>
      <c r="O127" t="s">
        <v>284</v>
      </c>
      <c r="P127" s="1"/>
      <c r="Q127" t="s">
        <v>168</v>
      </c>
      <c r="R127">
        <v>2161</v>
      </c>
    </row>
    <row r="128" spans="1:18" x14ac:dyDescent="0.25">
      <c r="A128" s="46" t="s">
        <v>336</v>
      </c>
      <c r="B128" s="49">
        <v>32.321477225899997</v>
      </c>
      <c r="C128" s="49">
        <v>-110.8022966546</v>
      </c>
      <c r="D128" s="77">
        <v>3576087.0890000002</v>
      </c>
      <c r="E128" s="77">
        <v>518608.70299999998</v>
      </c>
      <c r="F128" s="8" t="s">
        <v>41</v>
      </c>
      <c r="G128" t="s">
        <v>26</v>
      </c>
      <c r="H128" s="67">
        <v>3575890</v>
      </c>
      <c r="I128" s="67">
        <v>518670</v>
      </c>
      <c r="J128" s="12">
        <v>38415</v>
      </c>
      <c r="K128" s="30" t="s">
        <v>663</v>
      </c>
      <c r="L128" t="s">
        <v>336</v>
      </c>
      <c r="M128">
        <v>250</v>
      </c>
      <c r="N128">
        <v>13</v>
      </c>
      <c r="O128" t="s">
        <v>284</v>
      </c>
      <c r="P128" s="1"/>
      <c r="Q128" t="s">
        <v>168</v>
      </c>
      <c r="R128">
        <v>2161</v>
      </c>
    </row>
    <row r="129" spans="1:18" x14ac:dyDescent="0.25">
      <c r="A129" s="46" t="s">
        <v>335</v>
      </c>
      <c r="B129" s="49">
        <v>32.321701739200002</v>
      </c>
      <c r="C129" s="49">
        <v>-110.8016480924</v>
      </c>
      <c r="D129" s="77">
        <v>3576112.0890000002</v>
      </c>
      <c r="E129" s="77">
        <v>518669.70299999998</v>
      </c>
      <c r="F129" s="8" t="s">
        <v>41</v>
      </c>
      <c r="G129" t="s">
        <v>26</v>
      </c>
      <c r="H129" s="67">
        <v>3575915</v>
      </c>
      <c r="I129" s="67">
        <v>518731</v>
      </c>
      <c r="J129" s="12">
        <v>38415</v>
      </c>
      <c r="K129" s="30" t="s">
        <v>663</v>
      </c>
      <c r="L129" t="s">
        <v>335</v>
      </c>
      <c r="M129">
        <v>156</v>
      </c>
      <c r="N129">
        <v>15</v>
      </c>
      <c r="O129" t="s">
        <v>326</v>
      </c>
      <c r="P129" s="1"/>
      <c r="Q129" t="s">
        <v>168</v>
      </c>
      <c r="R129">
        <v>2124</v>
      </c>
    </row>
    <row r="130" spans="1:18" x14ac:dyDescent="0.25">
      <c r="A130" s="46" t="s">
        <v>335</v>
      </c>
      <c r="B130" s="49">
        <v>32.321701739200002</v>
      </c>
      <c r="C130" s="49">
        <v>-110.8016480924</v>
      </c>
      <c r="D130" s="77">
        <v>3576112.0890000002</v>
      </c>
      <c r="E130" s="77">
        <v>518669.70299999998</v>
      </c>
      <c r="F130" s="8" t="s">
        <v>41</v>
      </c>
      <c r="G130" t="s">
        <v>26</v>
      </c>
      <c r="H130" s="67">
        <v>3575915</v>
      </c>
      <c r="I130" s="67">
        <v>518731</v>
      </c>
      <c r="J130" s="12">
        <v>38415</v>
      </c>
      <c r="K130" s="30" t="s">
        <v>663</v>
      </c>
      <c r="L130" t="s">
        <v>335</v>
      </c>
      <c r="M130">
        <v>248</v>
      </c>
      <c r="N130">
        <v>15</v>
      </c>
      <c r="O130" t="s">
        <v>284</v>
      </c>
      <c r="P130" s="1"/>
      <c r="Q130" t="s">
        <v>168</v>
      </c>
      <c r="R130">
        <v>2149</v>
      </c>
    </row>
    <row r="131" spans="1:18" x14ac:dyDescent="0.25">
      <c r="A131" s="46" t="s">
        <v>334</v>
      </c>
      <c r="B131" s="49">
        <v>32.322304844000001</v>
      </c>
      <c r="C131" s="49">
        <v>-110.8008074736</v>
      </c>
      <c r="D131" s="77">
        <v>3576179.0890000002</v>
      </c>
      <c r="E131" s="77">
        <v>518748.701</v>
      </c>
      <c r="F131" s="8" t="s">
        <v>41</v>
      </c>
      <c r="G131" t="s">
        <v>26</v>
      </c>
      <c r="H131" s="67">
        <v>3575982</v>
      </c>
      <c r="I131" s="67">
        <v>518810</v>
      </c>
      <c r="J131" s="12">
        <v>38415</v>
      </c>
      <c r="K131" s="30" t="s">
        <v>663</v>
      </c>
      <c r="L131" t="s">
        <v>334</v>
      </c>
      <c r="M131">
        <v>162</v>
      </c>
      <c r="N131">
        <v>17</v>
      </c>
      <c r="O131" t="s">
        <v>326</v>
      </c>
      <c r="P131" s="1"/>
      <c r="Q131" t="s">
        <v>168</v>
      </c>
      <c r="R131">
        <v>2124</v>
      </c>
    </row>
    <row r="132" spans="1:18" x14ac:dyDescent="0.25">
      <c r="A132" s="46" t="s">
        <v>334</v>
      </c>
      <c r="B132" s="49">
        <v>32.322304844000001</v>
      </c>
      <c r="C132" s="49">
        <v>-110.8008074736</v>
      </c>
      <c r="D132" s="77">
        <v>3576179.0890000002</v>
      </c>
      <c r="E132" s="77">
        <v>518748.701</v>
      </c>
      <c r="F132" s="8" t="s">
        <v>41</v>
      </c>
      <c r="G132" t="s">
        <v>26</v>
      </c>
      <c r="H132" s="67">
        <v>3575982</v>
      </c>
      <c r="I132" s="67">
        <v>518810</v>
      </c>
      <c r="J132" s="12">
        <v>38415</v>
      </c>
      <c r="K132" s="30" t="s">
        <v>663</v>
      </c>
      <c r="L132" t="s">
        <v>334</v>
      </c>
      <c r="M132">
        <v>247</v>
      </c>
      <c r="N132">
        <v>17</v>
      </c>
      <c r="O132" t="s">
        <v>284</v>
      </c>
      <c r="P132" s="1"/>
      <c r="Q132" t="s">
        <v>168</v>
      </c>
      <c r="R132">
        <v>2149</v>
      </c>
    </row>
    <row r="133" spans="1:18" x14ac:dyDescent="0.25">
      <c r="A133" s="46" t="s">
        <v>333</v>
      </c>
      <c r="B133" s="49">
        <v>32.323805772900002</v>
      </c>
      <c r="C133" s="49">
        <v>-110.7972768928</v>
      </c>
      <c r="D133" s="77">
        <v>3576346.088</v>
      </c>
      <c r="E133" s="77">
        <v>519080.69799999997</v>
      </c>
      <c r="F133" s="8" t="s">
        <v>41</v>
      </c>
      <c r="G133" t="s">
        <v>26</v>
      </c>
      <c r="H133" s="67">
        <v>3576149</v>
      </c>
      <c r="I133" s="67">
        <v>519142</v>
      </c>
      <c r="J133" s="12">
        <v>38415</v>
      </c>
      <c r="K133" s="30" t="s">
        <v>663</v>
      </c>
      <c r="L133" t="s">
        <v>333</v>
      </c>
      <c r="M133">
        <v>251</v>
      </c>
      <c r="N133">
        <v>19</v>
      </c>
      <c r="O133" t="s">
        <v>284</v>
      </c>
      <c r="P133" s="1"/>
      <c r="Q133" t="s">
        <v>168</v>
      </c>
      <c r="R133">
        <v>2161</v>
      </c>
    </row>
    <row r="134" spans="1:18" x14ac:dyDescent="0.25">
      <c r="A134" s="46" t="s">
        <v>332</v>
      </c>
      <c r="B134" s="49">
        <v>32.3242811864</v>
      </c>
      <c r="C134" s="49">
        <v>-110.79559716439999</v>
      </c>
      <c r="D134" s="77">
        <v>3576399.0869999998</v>
      </c>
      <c r="E134" s="77">
        <v>519238.69699999999</v>
      </c>
      <c r="F134" s="8" t="s">
        <v>41</v>
      </c>
      <c r="G134" t="s">
        <v>26</v>
      </c>
      <c r="H134" s="67">
        <v>3576202</v>
      </c>
      <c r="I134" s="67">
        <v>519300</v>
      </c>
      <c r="J134" s="12">
        <v>38415</v>
      </c>
      <c r="K134" s="30" t="s">
        <v>663</v>
      </c>
      <c r="L134" t="s">
        <v>332</v>
      </c>
      <c r="M134">
        <v>133</v>
      </c>
      <c r="N134">
        <v>10</v>
      </c>
      <c r="O134" t="s">
        <v>326</v>
      </c>
      <c r="P134" s="1"/>
      <c r="Q134" t="s">
        <v>168</v>
      </c>
      <c r="R134">
        <v>2124</v>
      </c>
    </row>
    <row r="135" spans="1:18" x14ac:dyDescent="0.25">
      <c r="A135" s="46" t="s">
        <v>332</v>
      </c>
      <c r="B135" s="49">
        <v>32.3242811864</v>
      </c>
      <c r="C135" s="49">
        <v>-110.79559716439999</v>
      </c>
      <c r="D135" s="77">
        <v>3576399.0869999998</v>
      </c>
      <c r="E135" s="77">
        <v>519238.69699999999</v>
      </c>
      <c r="F135" s="8" t="s">
        <v>41</v>
      </c>
      <c r="G135" t="s">
        <v>26</v>
      </c>
      <c r="H135" s="67">
        <v>3576202</v>
      </c>
      <c r="I135" s="67">
        <v>519300</v>
      </c>
      <c r="J135" s="12">
        <v>38415</v>
      </c>
      <c r="K135" s="30" t="s">
        <v>663</v>
      </c>
      <c r="L135" t="s">
        <v>332</v>
      </c>
      <c r="M135">
        <v>247</v>
      </c>
      <c r="N135">
        <v>9</v>
      </c>
      <c r="O135" t="s">
        <v>284</v>
      </c>
      <c r="P135" s="1"/>
      <c r="Q135" t="s">
        <v>168</v>
      </c>
      <c r="R135">
        <v>2149</v>
      </c>
    </row>
    <row r="136" spans="1:18" x14ac:dyDescent="0.25">
      <c r="A136" s="46" t="s">
        <v>331</v>
      </c>
      <c r="B136" s="49">
        <v>32.324430883799998</v>
      </c>
      <c r="C136" s="49">
        <v>-110.793355041</v>
      </c>
      <c r="D136" s="77">
        <v>3576416.0860000001</v>
      </c>
      <c r="E136" s="77">
        <v>519449.69699999999</v>
      </c>
      <c r="F136" s="8" t="s">
        <v>41</v>
      </c>
      <c r="G136" t="s">
        <v>26</v>
      </c>
      <c r="H136" s="67">
        <v>3576219</v>
      </c>
      <c r="I136" s="67">
        <v>519511</v>
      </c>
      <c r="J136" s="12">
        <v>38415</v>
      </c>
      <c r="K136" s="30" t="s">
        <v>663</v>
      </c>
      <c r="L136" t="s">
        <v>331</v>
      </c>
      <c r="M136">
        <v>170</v>
      </c>
      <c r="N136">
        <v>11</v>
      </c>
      <c r="O136" t="s">
        <v>326</v>
      </c>
      <c r="P136" s="1"/>
      <c r="Q136" t="s">
        <v>168</v>
      </c>
      <c r="R136">
        <v>2124</v>
      </c>
    </row>
    <row r="137" spans="1:18" x14ac:dyDescent="0.25">
      <c r="A137" s="46" t="s">
        <v>331</v>
      </c>
      <c r="B137" s="49">
        <v>32.324430883799998</v>
      </c>
      <c r="C137" s="49">
        <v>-110.793355041</v>
      </c>
      <c r="D137" s="77">
        <v>3576416.0860000001</v>
      </c>
      <c r="E137" s="77">
        <v>519449.69699999999</v>
      </c>
      <c r="F137" s="8" t="s">
        <v>41</v>
      </c>
      <c r="G137" t="s">
        <v>26</v>
      </c>
      <c r="H137" s="67">
        <v>3576219</v>
      </c>
      <c r="I137" s="67">
        <v>519511</v>
      </c>
      <c r="J137" s="12">
        <v>38415</v>
      </c>
      <c r="K137" s="30" t="s">
        <v>663</v>
      </c>
      <c r="L137" t="s">
        <v>331</v>
      </c>
      <c r="M137">
        <v>251</v>
      </c>
      <c r="N137">
        <v>11</v>
      </c>
      <c r="O137" t="s">
        <v>284</v>
      </c>
      <c r="P137" s="1"/>
      <c r="Q137" t="s">
        <v>168</v>
      </c>
      <c r="R137">
        <v>2149</v>
      </c>
    </row>
    <row r="138" spans="1:18" x14ac:dyDescent="0.25">
      <c r="A138" s="46" t="s">
        <v>330</v>
      </c>
      <c r="B138" s="49">
        <v>32.324835462300001</v>
      </c>
      <c r="C138" s="49">
        <v>-110.7925147884</v>
      </c>
      <c r="D138" s="77">
        <v>3576461.085</v>
      </c>
      <c r="E138" s="77">
        <v>519528.696</v>
      </c>
      <c r="F138" s="8" t="s">
        <v>41</v>
      </c>
      <c r="G138" t="s">
        <v>26</v>
      </c>
      <c r="H138" s="67">
        <v>3576264</v>
      </c>
      <c r="I138" s="67">
        <v>519590</v>
      </c>
      <c r="J138" s="12">
        <v>38415</v>
      </c>
      <c r="K138" s="30" t="s">
        <v>663</v>
      </c>
      <c r="L138" t="s">
        <v>330</v>
      </c>
      <c r="M138">
        <v>250</v>
      </c>
      <c r="N138">
        <v>10</v>
      </c>
      <c r="O138" t="s">
        <v>284</v>
      </c>
      <c r="P138" s="1"/>
      <c r="Q138" t="s">
        <v>168</v>
      </c>
      <c r="R138">
        <v>2161</v>
      </c>
    </row>
    <row r="139" spans="1:18" x14ac:dyDescent="0.25">
      <c r="A139" s="46" t="s">
        <v>329</v>
      </c>
      <c r="B139" s="49">
        <v>32.325428180000003</v>
      </c>
      <c r="C139" s="49">
        <v>-110.7909091673</v>
      </c>
      <c r="D139" s="77">
        <v>3576527.0809999998</v>
      </c>
      <c r="E139" s="77">
        <v>519679.69099999999</v>
      </c>
      <c r="F139" s="8" t="s">
        <v>41</v>
      </c>
      <c r="G139" t="s">
        <v>26</v>
      </c>
      <c r="H139" s="67">
        <v>3576330</v>
      </c>
      <c r="I139" s="67">
        <v>519741</v>
      </c>
      <c r="J139" s="12">
        <v>38415</v>
      </c>
      <c r="K139" s="30" t="s">
        <v>663</v>
      </c>
      <c r="L139" t="s">
        <v>329</v>
      </c>
      <c r="M139">
        <v>248</v>
      </c>
      <c r="N139">
        <v>12</v>
      </c>
      <c r="O139" t="s">
        <v>284</v>
      </c>
      <c r="P139" s="1"/>
      <c r="Q139" t="s">
        <v>168</v>
      </c>
      <c r="R139">
        <v>2161</v>
      </c>
    </row>
  </sheetData>
  <dataValidations count="14">
    <dataValidation type="whole" allowBlank="1" sqref="N2:N18" xr:uid="{9313FEF8-F85F-4A63-BB86-D87FE5FB2C02}">
      <formula1>0</formula1>
      <formula2>90</formula2>
    </dataValidation>
    <dataValidation type="whole" allowBlank="1" sqref="M2:M18" xr:uid="{AF062C65-C718-4A63-B303-B5BBB63D60B1}">
      <formula1>0</formula1>
      <formula2>360</formula2>
    </dataValidation>
    <dataValidation allowBlank="1" sqref="O2:O18" xr:uid="{19AD0996-C7D0-470B-AD0F-4EF788350FD8}"/>
    <dataValidation type="custom" allowBlank="1" showInputMessage="1" sqref="F2:F5 D18:E18" xr:uid="{2239C79E-BAF4-4CB3-B686-7BCF06E7D7BB}">
      <formula1>ISNUMBER(D2)</formula1>
    </dataValidation>
    <dataValidation type="custom" operator="greaterThan" allowBlank="1" showInputMessage="1" sqref="K2:K5" xr:uid="{33C1FD19-341A-40DF-8CFD-908D386808F2}">
      <formula1>ISNUMBER(J2)=TRUE</formula1>
    </dataValidation>
    <dataValidation type="custom" operator="greaterThan" showInputMessage="1" sqref="B18 K18" xr:uid="{033C8177-5539-47FA-BF8C-BD657328BD5A}">
      <formula1>IF(COUNT(#REF!)=1,IF(LEN(B18)&gt;0,1,2)=1,1)=1</formula1>
    </dataValidation>
    <dataValidation type="custom" allowBlank="1" showInputMessage="1" sqref="A18" xr:uid="{1B5C3B94-3601-46F0-A9FF-3638B33B16CA}">
      <formula1>COUNTIF(B32:B495,A18)=1</formula1>
    </dataValidation>
    <dataValidation type="custom" allowBlank="1" showInputMessage="1" sqref="A2:A5" xr:uid="{812C399D-ADC4-4485-8754-2AFE72CA92D5}">
      <formula1>COUNTIF(A2:A465,A2)=1</formula1>
    </dataValidation>
    <dataValidation type="custom" allowBlank="1" showInputMessage="1" sqref="L18" xr:uid="{C025D9D5-180F-4487-B49C-EE0B90807143}">
      <formula1>COUNTIF(K19:K480,L18)=1</formula1>
    </dataValidation>
    <dataValidation type="custom" operator="greaterThan" showInputMessage="1" sqref="G2:H18" xr:uid="{B5E04394-8332-4056-A740-48B47A311DA4}">
      <formula1>IF(COUNT(F2)=1,IF(LEN(G2)&gt;0,1,2)=1,1)=1</formula1>
    </dataValidation>
    <dataValidation type="custom" operator="greaterThan" showInputMessage="1" sqref="I2:I18" xr:uid="{2906F011-94CD-460D-AE4C-B60643AD247F}">
      <formula1>IF(COUNT(G2)=1,IF(LEN(I2)&gt;0,1,2)=1,1)=1</formula1>
    </dataValidation>
    <dataValidation type="custom" allowBlank="1" showInputMessage="1" sqref="L5" xr:uid="{0C16471C-E287-46C9-914F-DF5E1826B91F}">
      <formula1>COUNTIF(J5:J472,L5)=1</formula1>
    </dataValidation>
    <dataValidation type="custom" allowBlank="1" showInputMessage="1" sqref="L3:L4" xr:uid="{9511EB04-3BD8-4A69-9F00-A3AF7D6F4218}">
      <formula1>COUNTIF(J3:J471,L3)=1</formula1>
    </dataValidation>
    <dataValidation type="custom" allowBlank="1" showInputMessage="1" sqref="L2" xr:uid="{49305B82-9F46-4B95-ACA3-18E62656C5B0}">
      <formula1>COUNTIF(J2:J471,L2)=1</formula1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B9102-D57C-425C-A583-17DB5D39C25E}">
  <sheetPr codeName="Sheet17">
    <tabColor rgb="FF0070C0"/>
  </sheetPr>
  <dimension ref="A1:U91"/>
  <sheetViews>
    <sheetView workbookViewId="0">
      <selection activeCell="U38" sqref="U38"/>
    </sheetView>
  </sheetViews>
  <sheetFormatPr defaultRowHeight="15" x14ac:dyDescent="0.25"/>
  <cols>
    <col min="1" max="2" width="13" customWidth="1"/>
    <col min="7" max="7" width="13.28515625" customWidth="1"/>
    <col min="11" max="11" width="18.140625" customWidth="1"/>
    <col min="12" max="12" width="42" customWidth="1"/>
    <col min="13" max="13" width="14" customWidth="1"/>
    <col min="14" max="14" width="14.28515625" customWidth="1"/>
    <col min="15" max="15" width="11.7109375" customWidth="1"/>
    <col min="16" max="16" width="33.42578125" customWidth="1"/>
    <col min="17" max="17" width="14.28515625" customWidth="1"/>
    <col min="18" max="18" width="13.5703125" customWidth="1"/>
    <col min="19" max="19" width="28.5703125" customWidth="1"/>
  </cols>
  <sheetData>
    <row r="1" spans="1:20" ht="15.75" thickBot="1" x14ac:dyDescent="0.3">
      <c r="A1" s="2" t="s">
        <v>5</v>
      </c>
      <c r="B1" s="2" t="s">
        <v>877</v>
      </c>
      <c r="C1" s="48" t="s">
        <v>10</v>
      </c>
      <c r="D1" s="48" t="s">
        <v>11</v>
      </c>
      <c r="E1" s="48" t="s">
        <v>2</v>
      </c>
      <c r="F1" s="48" t="s">
        <v>3</v>
      </c>
      <c r="G1" s="2" t="s">
        <v>12</v>
      </c>
      <c r="H1" s="2" t="s">
        <v>1</v>
      </c>
      <c r="I1" s="2" t="s">
        <v>818</v>
      </c>
      <c r="J1" s="2" t="s">
        <v>817</v>
      </c>
      <c r="K1" s="2" t="s">
        <v>0</v>
      </c>
      <c r="L1" s="29" t="s">
        <v>120</v>
      </c>
      <c r="M1" s="23" t="s">
        <v>265</v>
      </c>
      <c r="N1" s="23" t="s">
        <v>266</v>
      </c>
      <c r="O1" s="23" t="s">
        <v>267</v>
      </c>
      <c r="P1" s="23" t="s">
        <v>8</v>
      </c>
      <c r="Q1" s="23" t="s">
        <v>268</v>
      </c>
      <c r="R1" s="23" t="s">
        <v>269</v>
      </c>
      <c r="S1" s="23" t="s">
        <v>811</v>
      </c>
    </row>
    <row r="2" spans="1:20" ht="15.75" thickTop="1" x14ac:dyDescent="0.25">
      <c r="A2" s="39" t="s">
        <v>870</v>
      </c>
      <c r="B2" s="46" t="s">
        <v>870</v>
      </c>
      <c r="C2" s="49">
        <v>32.357179251200002</v>
      </c>
      <c r="D2" s="49">
        <v>-110.9365967502</v>
      </c>
      <c r="E2" s="51">
        <v>3580029.2030000002</v>
      </c>
      <c r="F2" s="51">
        <v>505965.44400000002</v>
      </c>
      <c r="G2" s="39" t="s">
        <v>41</v>
      </c>
      <c r="H2" t="s">
        <v>26</v>
      </c>
      <c r="I2" s="8">
        <v>3579832</v>
      </c>
      <c r="J2" s="8">
        <v>506027</v>
      </c>
      <c r="K2" s="12">
        <v>37571</v>
      </c>
      <c r="L2" s="39" t="s">
        <v>880</v>
      </c>
      <c r="M2" s="39" t="s">
        <v>870</v>
      </c>
      <c r="N2" s="8">
        <v>247</v>
      </c>
      <c r="O2" s="8">
        <v>32.859302380007385</v>
      </c>
      <c r="P2" s="39" t="s">
        <v>798</v>
      </c>
      <c r="Q2" s="39" t="s">
        <v>873</v>
      </c>
      <c r="R2" s="8"/>
      <c r="S2" s="41" t="s">
        <v>872</v>
      </c>
      <c r="T2" t="s">
        <v>886</v>
      </c>
    </row>
    <row r="3" spans="1:20" x14ac:dyDescent="0.25">
      <c r="A3" s="39" t="s">
        <v>870</v>
      </c>
      <c r="B3" s="46" t="s">
        <v>870</v>
      </c>
      <c r="C3" s="49">
        <v>32.357179251200002</v>
      </c>
      <c r="D3" s="49">
        <v>-110.9365967502</v>
      </c>
      <c r="E3" s="51">
        <v>3580029.2030000002</v>
      </c>
      <c r="F3" s="51">
        <v>505965.44400000002</v>
      </c>
      <c r="G3" s="39" t="s">
        <v>41</v>
      </c>
      <c r="H3" t="s">
        <v>26</v>
      </c>
      <c r="I3" s="8">
        <v>3579832</v>
      </c>
      <c r="J3" s="8">
        <v>506027</v>
      </c>
      <c r="K3" s="12">
        <v>37571</v>
      </c>
      <c r="L3" s="39" t="s">
        <v>880</v>
      </c>
      <c r="M3" s="39" t="s">
        <v>870</v>
      </c>
      <c r="N3" s="8">
        <v>126</v>
      </c>
      <c r="O3" s="8">
        <v>37</v>
      </c>
      <c r="P3" s="39" t="s">
        <v>820</v>
      </c>
      <c r="Q3" s="39" t="s">
        <v>873</v>
      </c>
      <c r="R3" s="8"/>
      <c r="S3" s="41" t="s">
        <v>872</v>
      </c>
    </row>
    <row r="4" spans="1:20" x14ac:dyDescent="0.25">
      <c r="A4" s="39" t="s">
        <v>871</v>
      </c>
      <c r="B4" s="46" t="s">
        <v>871</v>
      </c>
      <c r="C4" s="49">
        <v>32.357150932800003</v>
      </c>
      <c r="D4" s="49">
        <v>-110.9341522144</v>
      </c>
      <c r="E4" s="51">
        <v>3580026.2030000002</v>
      </c>
      <c r="F4" s="51">
        <v>506195.446</v>
      </c>
      <c r="G4" s="39" t="s">
        <v>41</v>
      </c>
      <c r="H4" t="s">
        <v>26</v>
      </c>
      <c r="I4" s="8">
        <v>3579829</v>
      </c>
      <c r="J4" s="8">
        <v>506257</v>
      </c>
      <c r="K4" s="12">
        <v>37571</v>
      </c>
      <c r="L4" s="39" t="s">
        <v>880</v>
      </c>
      <c r="M4" s="39" t="s">
        <v>871</v>
      </c>
      <c r="N4" s="8">
        <v>251</v>
      </c>
      <c r="O4" s="8">
        <v>26.978735097888283</v>
      </c>
      <c r="P4" s="39" t="s">
        <v>798</v>
      </c>
      <c r="Q4" s="39" t="s">
        <v>873</v>
      </c>
      <c r="R4" s="8"/>
      <c r="S4" s="41" t="s">
        <v>872</v>
      </c>
    </row>
    <row r="5" spans="1:20" x14ac:dyDescent="0.25">
      <c r="A5" s="39" t="s">
        <v>871</v>
      </c>
      <c r="B5" s="46" t="s">
        <v>871</v>
      </c>
      <c r="C5" s="49">
        <v>32.357150932800003</v>
      </c>
      <c r="D5" s="49">
        <v>-110.9341522144</v>
      </c>
      <c r="E5" s="51">
        <v>3580026.2030000002</v>
      </c>
      <c r="F5" s="51">
        <v>506195.446</v>
      </c>
      <c r="G5" s="39" t="s">
        <v>41</v>
      </c>
      <c r="H5" t="s">
        <v>26</v>
      </c>
      <c r="I5" s="8">
        <v>3579829</v>
      </c>
      <c r="J5" s="8">
        <v>506257</v>
      </c>
      <c r="K5" s="12">
        <v>37571</v>
      </c>
      <c r="L5" s="39" t="s">
        <v>880</v>
      </c>
      <c r="M5" s="39" t="s">
        <v>871</v>
      </c>
      <c r="N5" s="8">
        <v>120</v>
      </c>
      <c r="O5" s="8">
        <v>34</v>
      </c>
      <c r="P5" s="39" t="s">
        <v>820</v>
      </c>
      <c r="Q5" s="39" t="s">
        <v>873</v>
      </c>
      <c r="R5" s="8"/>
      <c r="S5" s="41" t="s">
        <v>872</v>
      </c>
    </row>
    <row r="6" spans="1:20" x14ac:dyDescent="0.25">
      <c r="A6" s="39" t="s">
        <v>819</v>
      </c>
      <c r="B6" s="46" t="s">
        <v>819</v>
      </c>
      <c r="C6" s="49">
        <v>32.361299539999997</v>
      </c>
      <c r="D6" s="49">
        <v>-110.95116630779999</v>
      </c>
      <c r="E6" s="51">
        <v>3580485.213</v>
      </c>
      <c r="F6" s="51">
        <v>504594.424</v>
      </c>
      <c r="G6" s="39" t="s">
        <v>41</v>
      </c>
      <c r="H6" t="s">
        <v>26</v>
      </c>
      <c r="I6" s="8">
        <v>3580288</v>
      </c>
      <c r="J6" s="8">
        <v>504656</v>
      </c>
      <c r="K6" s="10">
        <v>37706</v>
      </c>
      <c r="L6" s="39" t="s">
        <v>880</v>
      </c>
      <c r="M6" s="39" t="s">
        <v>819</v>
      </c>
      <c r="N6" s="8">
        <v>233</v>
      </c>
      <c r="O6" s="8">
        <v>8</v>
      </c>
      <c r="P6" s="39" t="s">
        <v>798</v>
      </c>
      <c r="Q6" s="39" t="s">
        <v>873</v>
      </c>
      <c r="R6" s="8"/>
      <c r="S6" s="41" t="s">
        <v>872</v>
      </c>
    </row>
    <row r="7" spans="1:20" x14ac:dyDescent="0.25">
      <c r="A7" s="39" t="s">
        <v>819</v>
      </c>
      <c r="B7" s="46" t="s">
        <v>819</v>
      </c>
      <c r="C7" s="49">
        <v>32.361299539999997</v>
      </c>
      <c r="D7" s="49">
        <v>-110.95116630779999</v>
      </c>
      <c r="E7" s="51">
        <v>3580485.213</v>
      </c>
      <c r="F7" s="51">
        <v>504594.424</v>
      </c>
      <c r="G7" s="39" t="s">
        <v>41</v>
      </c>
      <c r="H7" t="s">
        <v>26</v>
      </c>
      <c r="I7" s="8">
        <v>3580288</v>
      </c>
      <c r="J7" s="8">
        <v>504656</v>
      </c>
      <c r="K7" s="10">
        <v>37706</v>
      </c>
      <c r="L7" s="39" t="s">
        <v>880</v>
      </c>
      <c r="M7" s="39" t="s">
        <v>819</v>
      </c>
      <c r="N7" s="8">
        <v>48</v>
      </c>
      <c r="O7" s="8">
        <v>22</v>
      </c>
      <c r="P7" s="39" t="s">
        <v>820</v>
      </c>
      <c r="Q7" s="39" t="s">
        <v>873</v>
      </c>
      <c r="R7" s="8"/>
      <c r="S7" s="41" t="s">
        <v>872</v>
      </c>
    </row>
    <row r="8" spans="1:20" x14ac:dyDescent="0.25">
      <c r="A8" s="39" t="s">
        <v>821</v>
      </c>
      <c r="B8" s="46" t="s">
        <v>821</v>
      </c>
      <c r="C8" s="49">
        <v>32.360811937699999</v>
      </c>
      <c r="D8" s="49">
        <v>-110.95003989280001</v>
      </c>
      <c r="E8" s="51">
        <v>3580431.2119999998</v>
      </c>
      <c r="F8" s="51">
        <v>504700.42599999998</v>
      </c>
      <c r="G8" s="39" t="s">
        <v>41</v>
      </c>
      <c r="H8" t="s">
        <v>26</v>
      </c>
      <c r="I8" s="8">
        <v>3580234</v>
      </c>
      <c r="J8" s="8">
        <v>504762</v>
      </c>
      <c r="K8" s="10">
        <v>37706</v>
      </c>
      <c r="L8" s="39" t="s">
        <v>880</v>
      </c>
      <c r="M8" s="39" t="s">
        <v>821</v>
      </c>
      <c r="N8" s="8">
        <v>284</v>
      </c>
      <c r="O8" s="8">
        <v>18</v>
      </c>
      <c r="P8" s="39" t="s">
        <v>798</v>
      </c>
      <c r="Q8" s="39" t="s">
        <v>873</v>
      </c>
      <c r="R8" s="8"/>
      <c r="S8" s="41" t="s">
        <v>872</v>
      </c>
    </row>
    <row r="9" spans="1:20" x14ac:dyDescent="0.25">
      <c r="A9" s="39" t="s">
        <v>821</v>
      </c>
      <c r="B9" s="46" t="s">
        <v>821</v>
      </c>
      <c r="C9" s="49">
        <v>32.360811937699999</v>
      </c>
      <c r="D9" s="49">
        <v>-110.95003989280001</v>
      </c>
      <c r="E9" s="51">
        <v>3580431.2119999998</v>
      </c>
      <c r="F9" s="51">
        <v>504700.42599999998</v>
      </c>
      <c r="G9" s="39" t="s">
        <v>41</v>
      </c>
      <c r="H9" t="s">
        <v>26</v>
      </c>
      <c r="I9" s="8">
        <v>3580234</v>
      </c>
      <c r="J9" s="8">
        <v>504762</v>
      </c>
      <c r="K9" s="10">
        <v>37706</v>
      </c>
      <c r="L9" s="39" t="s">
        <v>880</v>
      </c>
      <c r="M9" s="39" t="s">
        <v>821</v>
      </c>
      <c r="N9" s="8">
        <v>84</v>
      </c>
      <c r="O9" s="8">
        <v>39</v>
      </c>
      <c r="P9" s="39" t="s">
        <v>820</v>
      </c>
      <c r="Q9" s="39" t="s">
        <v>873</v>
      </c>
      <c r="R9" s="8"/>
      <c r="S9" s="41" t="s">
        <v>872</v>
      </c>
    </row>
    <row r="10" spans="1:20" x14ac:dyDescent="0.25">
      <c r="A10" s="39" t="s">
        <v>822</v>
      </c>
      <c r="B10" s="46" t="s">
        <v>822</v>
      </c>
      <c r="C10" s="49">
        <v>32.360044564799999</v>
      </c>
      <c r="D10" s="49">
        <v>-110.9486798061</v>
      </c>
      <c r="E10" s="51">
        <v>3580346.21</v>
      </c>
      <c r="F10" s="51">
        <v>504828.429</v>
      </c>
      <c r="G10" s="39" t="s">
        <v>41</v>
      </c>
      <c r="H10" t="s">
        <v>26</v>
      </c>
      <c r="I10" s="8">
        <v>3580149</v>
      </c>
      <c r="J10" s="8">
        <v>504890</v>
      </c>
      <c r="K10" s="10">
        <v>37706</v>
      </c>
      <c r="L10" s="39" t="s">
        <v>880</v>
      </c>
      <c r="M10" s="39" t="s">
        <v>822</v>
      </c>
      <c r="N10" s="8">
        <v>240</v>
      </c>
      <c r="O10" s="8">
        <v>18</v>
      </c>
      <c r="P10" s="39" t="s">
        <v>798</v>
      </c>
      <c r="Q10" s="39" t="s">
        <v>873</v>
      </c>
      <c r="R10" s="8"/>
      <c r="S10" s="41" t="s">
        <v>872</v>
      </c>
    </row>
    <row r="11" spans="1:20" x14ac:dyDescent="0.25">
      <c r="A11" s="39" t="s">
        <v>822</v>
      </c>
      <c r="B11" s="46" t="s">
        <v>822</v>
      </c>
      <c r="C11" s="49">
        <v>32.360044564799999</v>
      </c>
      <c r="D11" s="49">
        <v>-110.9486798061</v>
      </c>
      <c r="E11" s="51">
        <v>3580346.21</v>
      </c>
      <c r="F11" s="51">
        <v>504828.429</v>
      </c>
      <c r="G11" s="39" t="s">
        <v>41</v>
      </c>
      <c r="H11" t="s">
        <v>26</v>
      </c>
      <c r="I11" s="8">
        <v>3580149</v>
      </c>
      <c r="J11" s="8">
        <v>504890</v>
      </c>
      <c r="K11" s="10">
        <v>37706</v>
      </c>
      <c r="L11" s="39" t="s">
        <v>880</v>
      </c>
      <c r="M11" s="39" t="s">
        <v>822</v>
      </c>
      <c r="N11" s="8">
        <v>90</v>
      </c>
      <c r="O11" s="8">
        <v>25</v>
      </c>
      <c r="P11" s="39" t="s">
        <v>820</v>
      </c>
      <c r="Q11" s="39" t="s">
        <v>873</v>
      </c>
      <c r="R11" s="8"/>
      <c r="S11" s="41" t="s">
        <v>872</v>
      </c>
    </row>
    <row r="12" spans="1:20" x14ac:dyDescent="0.25">
      <c r="A12" s="39" t="s">
        <v>823</v>
      </c>
      <c r="B12" s="46" t="s">
        <v>823</v>
      </c>
      <c r="C12" s="49">
        <v>32.3609823233</v>
      </c>
      <c r="D12" s="49">
        <v>-110.947531373</v>
      </c>
      <c r="E12" s="51">
        <v>3580450.2119999998</v>
      </c>
      <c r="F12" s="51">
        <v>504936.42700000003</v>
      </c>
      <c r="G12" s="39" t="s">
        <v>41</v>
      </c>
      <c r="H12" t="s">
        <v>26</v>
      </c>
      <c r="I12" s="8">
        <v>3580253</v>
      </c>
      <c r="J12" s="8">
        <v>504998</v>
      </c>
      <c r="K12" s="10">
        <v>37706</v>
      </c>
      <c r="L12" s="39" t="s">
        <v>880</v>
      </c>
      <c r="M12" s="39" t="s">
        <v>823</v>
      </c>
      <c r="N12" s="8">
        <v>253</v>
      </c>
      <c r="O12" s="61">
        <v>28</v>
      </c>
      <c r="P12" s="39" t="s">
        <v>798</v>
      </c>
      <c r="Q12" s="39" t="s">
        <v>873</v>
      </c>
      <c r="R12" s="8"/>
      <c r="S12" s="41" t="s">
        <v>872</v>
      </c>
    </row>
    <row r="13" spans="1:20" x14ac:dyDescent="0.25">
      <c r="A13" s="39" t="s">
        <v>823</v>
      </c>
      <c r="B13" s="46" t="s">
        <v>823</v>
      </c>
      <c r="C13" s="49">
        <v>32.3609823233</v>
      </c>
      <c r="D13" s="49">
        <v>-110.947531373</v>
      </c>
      <c r="E13" s="51">
        <v>3580450.2119999998</v>
      </c>
      <c r="F13" s="51">
        <v>504936.42700000003</v>
      </c>
      <c r="G13" s="39" t="s">
        <v>41</v>
      </c>
      <c r="H13" t="s">
        <v>26</v>
      </c>
      <c r="I13" s="8">
        <v>3580253</v>
      </c>
      <c r="J13" s="8">
        <v>504998</v>
      </c>
      <c r="K13" s="10">
        <v>37706</v>
      </c>
      <c r="L13" s="39" t="s">
        <v>880</v>
      </c>
      <c r="M13" s="39" t="s">
        <v>823</v>
      </c>
      <c r="N13" s="8">
        <v>104</v>
      </c>
      <c r="O13" s="8">
        <v>38</v>
      </c>
      <c r="P13" s="39" t="s">
        <v>820</v>
      </c>
      <c r="Q13" s="39" t="s">
        <v>873</v>
      </c>
      <c r="R13" s="8"/>
      <c r="S13" s="41" t="s">
        <v>872</v>
      </c>
    </row>
    <row r="14" spans="1:20" x14ac:dyDescent="0.25">
      <c r="A14" s="39" t="s">
        <v>824</v>
      </c>
      <c r="B14" s="46" t="s">
        <v>824</v>
      </c>
      <c r="C14" s="49">
        <v>32.361920608799998</v>
      </c>
      <c r="D14" s="49">
        <v>-110.947658402</v>
      </c>
      <c r="E14" s="51">
        <v>3580554.2140000002</v>
      </c>
      <c r="F14" s="51">
        <v>504924.42499999999</v>
      </c>
      <c r="G14" s="39" t="s">
        <v>41</v>
      </c>
      <c r="H14" t="s">
        <v>26</v>
      </c>
      <c r="I14" s="8">
        <v>3580357</v>
      </c>
      <c r="J14" s="8">
        <v>504986</v>
      </c>
      <c r="K14" s="10">
        <v>37706</v>
      </c>
      <c r="L14" s="39" t="s">
        <v>880</v>
      </c>
      <c r="M14" s="39" t="s">
        <v>824</v>
      </c>
      <c r="N14" s="8">
        <v>247</v>
      </c>
      <c r="O14" s="8">
        <v>20</v>
      </c>
      <c r="P14" s="39" t="s">
        <v>798</v>
      </c>
      <c r="Q14" s="39" t="s">
        <v>873</v>
      </c>
      <c r="R14" s="8"/>
      <c r="S14" s="41" t="s">
        <v>872</v>
      </c>
    </row>
    <row r="15" spans="1:20" x14ac:dyDescent="0.25">
      <c r="A15" s="39" t="s">
        <v>824</v>
      </c>
      <c r="B15" s="46" t="s">
        <v>824</v>
      </c>
      <c r="C15" s="49">
        <v>32.361920608799998</v>
      </c>
      <c r="D15" s="49">
        <v>-110.947658402</v>
      </c>
      <c r="E15" s="51">
        <v>3580554.2140000002</v>
      </c>
      <c r="F15" s="51">
        <v>504924.42499999999</v>
      </c>
      <c r="G15" s="39" t="s">
        <v>41</v>
      </c>
      <c r="H15" t="s">
        <v>26</v>
      </c>
      <c r="I15" s="8">
        <v>3580357</v>
      </c>
      <c r="J15" s="8">
        <v>504986</v>
      </c>
      <c r="K15" s="10">
        <v>37706</v>
      </c>
      <c r="L15" s="39" t="s">
        <v>880</v>
      </c>
      <c r="M15" s="39" t="s">
        <v>824</v>
      </c>
      <c r="N15" s="8">
        <v>106</v>
      </c>
      <c r="O15" s="8">
        <v>34</v>
      </c>
      <c r="P15" s="39" t="s">
        <v>820</v>
      </c>
      <c r="Q15" s="39" t="s">
        <v>873</v>
      </c>
      <c r="R15" s="8"/>
      <c r="S15" s="41" t="s">
        <v>872</v>
      </c>
    </row>
    <row r="16" spans="1:20" x14ac:dyDescent="0.25">
      <c r="A16" s="39" t="s">
        <v>825</v>
      </c>
      <c r="B16" s="46" t="s">
        <v>825</v>
      </c>
      <c r="C16" s="49">
        <v>32.361034806600003</v>
      </c>
      <c r="D16" s="49">
        <v>-110.9437261807</v>
      </c>
      <c r="E16" s="51">
        <v>3580456.2110000001</v>
      </c>
      <c r="F16" s="51">
        <v>505294.43</v>
      </c>
      <c r="G16" s="39" t="s">
        <v>41</v>
      </c>
      <c r="H16" t="s">
        <v>26</v>
      </c>
      <c r="I16" s="8">
        <v>3580259</v>
      </c>
      <c r="J16" s="8">
        <v>505356</v>
      </c>
      <c r="K16" s="10">
        <v>37706</v>
      </c>
      <c r="L16" s="39" t="s">
        <v>880</v>
      </c>
      <c r="M16" s="39" t="s">
        <v>825</v>
      </c>
      <c r="N16" s="8">
        <v>244</v>
      </c>
      <c r="O16" s="8">
        <v>32</v>
      </c>
      <c r="P16" s="39" t="s">
        <v>798</v>
      </c>
      <c r="Q16" s="39" t="s">
        <v>873</v>
      </c>
      <c r="R16" s="8" t="s">
        <v>878</v>
      </c>
      <c r="S16" s="41" t="s">
        <v>872</v>
      </c>
    </row>
    <row r="17" spans="1:19" x14ac:dyDescent="0.25">
      <c r="A17" s="39" t="s">
        <v>825</v>
      </c>
      <c r="B17" s="46" t="s">
        <v>825</v>
      </c>
      <c r="C17" s="49">
        <v>32.361034806600003</v>
      </c>
      <c r="D17" s="49">
        <v>-110.9437261807</v>
      </c>
      <c r="E17" s="51">
        <v>3580456.2110000001</v>
      </c>
      <c r="F17" s="51">
        <v>505294.43</v>
      </c>
      <c r="G17" s="39" t="s">
        <v>41</v>
      </c>
      <c r="H17" t="s">
        <v>26</v>
      </c>
      <c r="I17" s="8">
        <v>3580259</v>
      </c>
      <c r="J17" s="8">
        <v>505356</v>
      </c>
      <c r="K17" s="10">
        <v>37706</v>
      </c>
      <c r="L17" s="39" t="s">
        <v>880</v>
      </c>
      <c r="M17" s="39" t="s">
        <v>825</v>
      </c>
      <c r="N17" s="8">
        <v>122</v>
      </c>
      <c r="O17" s="8">
        <v>36</v>
      </c>
      <c r="P17" s="39" t="s">
        <v>820</v>
      </c>
      <c r="Q17" s="39" t="s">
        <v>873</v>
      </c>
      <c r="R17" s="8"/>
      <c r="S17" s="41" t="s">
        <v>872</v>
      </c>
    </row>
    <row r="18" spans="1:19" x14ac:dyDescent="0.25">
      <c r="A18" s="39" t="s">
        <v>826</v>
      </c>
      <c r="B18" s="46" t="s">
        <v>826</v>
      </c>
      <c r="C18" s="49">
        <v>32.359862068600002</v>
      </c>
      <c r="D18" s="49">
        <v>-110.9438437955</v>
      </c>
      <c r="E18" s="51">
        <v>3580326.2089999998</v>
      </c>
      <c r="F18" s="51">
        <v>505283.43199999997</v>
      </c>
      <c r="G18" s="39" t="s">
        <v>41</v>
      </c>
      <c r="H18" t="s">
        <v>26</v>
      </c>
      <c r="I18" s="8">
        <v>3580129</v>
      </c>
      <c r="J18" s="8">
        <v>505345</v>
      </c>
      <c r="K18" s="10">
        <v>37706</v>
      </c>
      <c r="L18" s="39" t="s">
        <v>880</v>
      </c>
      <c r="M18" s="39" t="s">
        <v>826</v>
      </c>
      <c r="N18" s="8">
        <v>249</v>
      </c>
      <c r="O18" s="8">
        <v>18</v>
      </c>
      <c r="P18" s="39" t="s">
        <v>798</v>
      </c>
      <c r="Q18" s="39" t="s">
        <v>873</v>
      </c>
      <c r="R18" s="8"/>
      <c r="S18" s="41" t="s">
        <v>872</v>
      </c>
    </row>
    <row r="19" spans="1:19" x14ac:dyDescent="0.25">
      <c r="A19" s="39" t="s">
        <v>826</v>
      </c>
      <c r="B19" s="46" t="s">
        <v>826</v>
      </c>
      <c r="C19" s="49">
        <v>32.359862068600002</v>
      </c>
      <c r="D19" s="49">
        <v>-110.9438437955</v>
      </c>
      <c r="E19" s="51">
        <v>3580326.2089999998</v>
      </c>
      <c r="F19" s="51">
        <v>505283.43199999997</v>
      </c>
      <c r="G19" s="39" t="s">
        <v>41</v>
      </c>
      <c r="H19" t="s">
        <v>26</v>
      </c>
      <c r="I19" s="8">
        <v>3580129</v>
      </c>
      <c r="J19" s="8">
        <v>505345</v>
      </c>
      <c r="K19" s="10">
        <v>37706</v>
      </c>
      <c r="L19" s="39" t="s">
        <v>880</v>
      </c>
      <c r="M19" s="39" t="s">
        <v>826</v>
      </c>
      <c r="N19" s="8">
        <v>115</v>
      </c>
      <c r="O19" s="8">
        <v>28</v>
      </c>
      <c r="P19" s="39" t="s">
        <v>820</v>
      </c>
      <c r="Q19" s="39" t="s">
        <v>873</v>
      </c>
      <c r="R19" s="8"/>
      <c r="S19" s="41" t="s">
        <v>872</v>
      </c>
    </row>
    <row r="20" spans="1:19" x14ac:dyDescent="0.25">
      <c r="A20" s="39" t="s">
        <v>827</v>
      </c>
      <c r="B20" s="46" t="s">
        <v>827</v>
      </c>
      <c r="C20" s="49">
        <v>32.3596450163</v>
      </c>
      <c r="D20" s="49">
        <v>-110.9426535003</v>
      </c>
      <c r="E20" s="51">
        <v>3580302.2080000001</v>
      </c>
      <c r="F20" s="51">
        <v>505395.43400000001</v>
      </c>
      <c r="G20" s="39" t="s">
        <v>41</v>
      </c>
      <c r="H20" t="s">
        <v>26</v>
      </c>
      <c r="I20" s="8">
        <v>3580105</v>
      </c>
      <c r="J20" s="8">
        <v>505457</v>
      </c>
      <c r="K20" s="10">
        <v>37706</v>
      </c>
      <c r="L20" s="39" t="s">
        <v>880</v>
      </c>
      <c r="M20" s="39" t="s">
        <v>827</v>
      </c>
      <c r="N20" s="8">
        <v>235</v>
      </c>
      <c r="O20" s="8">
        <v>5</v>
      </c>
      <c r="P20" s="39" t="s">
        <v>798</v>
      </c>
      <c r="Q20" s="39" t="s">
        <v>874</v>
      </c>
      <c r="R20" s="8"/>
      <c r="S20" s="41" t="s">
        <v>872</v>
      </c>
    </row>
    <row r="21" spans="1:19" x14ac:dyDescent="0.25">
      <c r="A21" s="39" t="s">
        <v>827</v>
      </c>
      <c r="B21" s="46" t="s">
        <v>827</v>
      </c>
      <c r="C21" s="49">
        <v>32.3596450163</v>
      </c>
      <c r="D21" s="49">
        <v>-110.9426535003</v>
      </c>
      <c r="E21" s="51">
        <v>3580302.2080000001</v>
      </c>
      <c r="F21" s="51">
        <v>505395.43400000001</v>
      </c>
      <c r="G21" s="39" t="s">
        <v>41</v>
      </c>
      <c r="H21" t="s">
        <v>26</v>
      </c>
      <c r="I21" s="8">
        <v>3580105</v>
      </c>
      <c r="J21" s="8">
        <v>505457</v>
      </c>
      <c r="K21" s="10">
        <v>37706</v>
      </c>
      <c r="L21" s="39" t="s">
        <v>880</v>
      </c>
      <c r="M21" s="39" t="s">
        <v>827</v>
      </c>
      <c r="N21" s="8">
        <v>88</v>
      </c>
      <c r="O21" s="8">
        <v>22</v>
      </c>
      <c r="P21" s="39" t="s">
        <v>820</v>
      </c>
      <c r="Q21" s="39" t="s">
        <v>874</v>
      </c>
      <c r="R21" s="8"/>
      <c r="S21" s="41" t="s">
        <v>872</v>
      </c>
    </row>
    <row r="22" spans="1:19" x14ac:dyDescent="0.25">
      <c r="A22" s="39" t="s">
        <v>828</v>
      </c>
      <c r="B22" s="46" t="s">
        <v>828</v>
      </c>
      <c r="C22" s="49">
        <v>32.360844686199997</v>
      </c>
      <c r="D22" s="49">
        <v>-110.9422488732</v>
      </c>
      <c r="E22" s="51">
        <v>3580435.2110000001</v>
      </c>
      <c r="F22" s="51">
        <v>505433.43099999998</v>
      </c>
      <c r="G22" s="39" t="s">
        <v>41</v>
      </c>
      <c r="H22" t="s">
        <v>26</v>
      </c>
      <c r="I22" s="8">
        <v>3580238</v>
      </c>
      <c r="J22" s="8">
        <v>505495</v>
      </c>
      <c r="K22" s="10">
        <v>37706</v>
      </c>
      <c r="L22" s="39" t="s">
        <v>880</v>
      </c>
      <c r="M22" s="39" t="s">
        <v>828</v>
      </c>
      <c r="N22" s="8">
        <v>234</v>
      </c>
      <c r="O22" s="8">
        <v>23</v>
      </c>
      <c r="P22" s="39" t="s">
        <v>798</v>
      </c>
      <c r="Q22" s="39" t="s">
        <v>873</v>
      </c>
      <c r="R22" s="8"/>
      <c r="S22" s="41" t="s">
        <v>872</v>
      </c>
    </row>
    <row r="23" spans="1:19" x14ac:dyDescent="0.25">
      <c r="A23" s="39" t="s">
        <v>828</v>
      </c>
      <c r="B23" s="46" t="s">
        <v>828</v>
      </c>
      <c r="C23" s="49">
        <v>32.360844686199997</v>
      </c>
      <c r="D23" s="49">
        <v>-110.9422488732</v>
      </c>
      <c r="E23" s="51">
        <v>3580435.2110000001</v>
      </c>
      <c r="F23" s="51">
        <v>505433.43099999998</v>
      </c>
      <c r="G23" s="39" t="s">
        <v>41</v>
      </c>
      <c r="H23" t="s">
        <v>26</v>
      </c>
      <c r="I23" s="8">
        <v>3580238</v>
      </c>
      <c r="J23" s="8">
        <v>505495</v>
      </c>
      <c r="K23" s="10">
        <v>37706</v>
      </c>
      <c r="L23" s="39" t="s">
        <v>880</v>
      </c>
      <c r="M23" s="39" t="s">
        <v>828</v>
      </c>
      <c r="N23" s="8">
        <v>154</v>
      </c>
      <c r="O23" s="8">
        <v>23</v>
      </c>
      <c r="P23" s="39" t="s">
        <v>820</v>
      </c>
      <c r="Q23" s="39" t="s">
        <v>873</v>
      </c>
      <c r="R23" s="8"/>
      <c r="S23" s="41" t="s">
        <v>872</v>
      </c>
    </row>
    <row r="24" spans="1:19" x14ac:dyDescent="0.25">
      <c r="A24" s="39" t="s">
        <v>829</v>
      </c>
      <c r="B24" s="46" t="s">
        <v>829</v>
      </c>
      <c r="C24" s="49">
        <v>32.361268123099997</v>
      </c>
      <c r="D24" s="49">
        <v>-110.9410156533</v>
      </c>
      <c r="E24" s="51">
        <v>3580482.2119999998</v>
      </c>
      <c r="F24" s="51">
        <v>505549.43099999998</v>
      </c>
      <c r="G24" s="39" t="s">
        <v>41</v>
      </c>
      <c r="H24" t="s">
        <v>26</v>
      </c>
      <c r="I24" s="8">
        <v>3580285</v>
      </c>
      <c r="J24" s="8">
        <v>505611</v>
      </c>
      <c r="K24" s="10">
        <v>37706</v>
      </c>
      <c r="L24" s="39" t="s">
        <v>880</v>
      </c>
      <c r="M24" s="39" t="s">
        <v>829</v>
      </c>
      <c r="N24" s="8">
        <v>256</v>
      </c>
      <c r="O24" s="8">
        <v>6</v>
      </c>
      <c r="P24" s="39" t="s">
        <v>798</v>
      </c>
      <c r="Q24" s="39" t="s">
        <v>873</v>
      </c>
      <c r="R24" s="8"/>
      <c r="S24" s="41" t="s">
        <v>872</v>
      </c>
    </row>
    <row r="25" spans="1:19" x14ac:dyDescent="0.25">
      <c r="A25" s="39" t="s">
        <v>829</v>
      </c>
      <c r="B25" s="46" t="s">
        <v>829</v>
      </c>
      <c r="C25" s="49">
        <v>32.361268123099997</v>
      </c>
      <c r="D25" s="49">
        <v>-110.9410156533</v>
      </c>
      <c r="E25" s="51">
        <v>3580482.2119999998</v>
      </c>
      <c r="F25" s="51">
        <v>505549.43099999998</v>
      </c>
      <c r="G25" s="39" t="s">
        <v>41</v>
      </c>
      <c r="H25" t="s">
        <v>26</v>
      </c>
      <c r="I25" s="8">
        <v>3580285</v>
      </c>
      <c r="J25" s="8">
        <v>505611</v>
      </c>
      <c r="K25" s="10">
        <v>37706</v>
      </c>
      <c r="L25" s="39" t="s">
        <v>880</v>
      </c>
      <c r="M25" s="39" t="s">
        <v>829</v>
      </c>
      <c r="N25" s="8">
        <v>90</v>
      </c>
      <c r="O25" s="8">
        <v>35</v>
      </c>
      <c r="P25" s="39" t="s">
        <v>820</v>
      </c>
      <c r="Q25" s="39" t="s">
        <v>873</v>
      </c>
      <c r="R25" s="8"/>
      <c r="S25" s="41" t="s">
        <v>872</v>
      </c>
    </row>
    <row r="26" spans="1:19" x14ac:dyDescent="0.25">
      <c r="A26" s="39" t="s">
        <v>830</v>
      </c>
      <c r="B26" s="46" t="s">
        <v>830</v>
      </c>
      <c r="C26" s="49">
        <v>32.360960651399999</v>
      </c>
      <c r="D26" s="49">
        <v>-110.93945339130001</v>
      </c>
      <c r="E26" s="51">
        <v>3580448.2110000001</v>
      </c>
      <c r="F26" s="51">
        <v>505696.43300000002</v>
      </c>
      <c r="G26" s="39" t="s">
        <v>41</v>
      </c>
      <c r="H26" t="s">
        <v>26</v>
      </c>
      <c r="I26" s="8">
        <v>3580251</v>
      </c>
      <c r="J26" s="8">
        <v>505758</v>
      </c>
      <c r="K26" s="10">
        <v>37706</v>
      </c>
      <c r="L26" s="39" t="s">
        <v>881</v>
      </c>
      <c r="M26" s="39" t="s">
        <v>830</v>
      </c>
      <c r="N26" s="8">
        <v>254</v>
      </c>
      <c r="O26" s="8">
        <v>17</v>
      </c>
      <c r="P26" s="39" t="s">
        <v>798</v>
      </c>
      <c r="Q26" s="39" t="s">
        <v>873</v>
      </c>
      <c r="R26" s="8"/>
      <c r="S26" s="41" t="s">
        <v>872</v>
      </c>
    </row>
    <row r="27" spans="1:19" x14ac:dyDescent="0.25">
      <c r="A27" s="39" t="s">
        <v>830</v>
      </c>
      <c r="B27" s="46" t="s">
        <v>830</v>
      </c>
      <c r="C27" s="49">
        <v>32.360960651399999</v>
      </c>
      <c r="D27" s="49">
        <v>-110.93945339130001</v>
      </c>
      <c r="E27" s="51">
        <v>3580448.2110000001</v>
      </c>
      <c r="F27" s="51">
        <v>505696.43300000002</v>
      </c>
      <c r="G27" s="39" t="s">
        <v>41</v>
      </c>
      <c r="H27" t="s">
        <v>26</v>
      </c>
      <c r="I27" s="8">
        <v>3580251</v>
      </c>
      <c r="J27" s="8">
        <v>505758</v>
      </c>
      <c r="K27" s="10">
        <v>37706</v>
      </c>
      <c r="L27" s="39" t="s">
        <v>881</v>
      </c>
      <c r="M27" s="39" t="s">
        <v>830</v>
      </c>
      <c r="N27" s="8">
        <v>195</v>
      </c>
      <c r="O27" s="61">
        <v>28</v>
      </c>
      <c r="P27" s="39" t="s">
        <v>820</v>
      </c>
      <c r="Q27" s="39" t="s">
        <v>873</v>
      </c>
      <c r="R27" s="8"/>
      <c r="S27" s="41" t="s">
        <v>872</v>
      </c>
    </row>
    <row r="28" spans="1:19" x14ac:dyDescent="0.25">
      <c r="A28" s="39" t="s">
        <v>831</v>
      </c>
      <c r="B28" s="46" t="s">
        <v>831</v>
      </c>
      <c r="C28" s="49">
        <v>32.360726047299998</v>
      </c>
      <c r="D28" s="49">
        <v>-110.9393578816</v>
      </c>
      <c r="E28" s="51">
        <v>3580422.21</v>
      </c>
      <c r="F28" s="51">
        <v>505705.43400000001</v>
      </c>
      <c r="G28" s="39" t="s">
        <v>41</v>
      </c>
      <c r="H28" t="s">
        <v>26</v>
      </c>
      <c r="I28" s="8">
        <v>3580225</v>
      </c>
      <c r="J28" s="8">
        <v>505767</v>
      </c>
      <c r="K28" s="10">
        <v>37706</v>
      </c>
      <c r="L28" s="39" t="s">
        <v>881</v>
      </c>
      <c r="M28" s="39" t="s">
        <v>831</v>
      </c>
      <c r="N28" s="8">
        <v>245</v>
      </c>
      <c r="O28" s="8">
        <v>16</v>
      </c>
      <c r="P28" s="39" t="s">
        <v>798</v>
      </c>
      <c r="Q28" s="39" t="s">
        <v>873</v>
      </c>
      <c r="R28" s="8"/>
      <c r="S28" s="41" t="s">
        <v>872</v>
      </c>
    </row>
    <row r="29" spans="1:19" x14ac:dyDescent="0.25">
      <c r="A29" s="39" t="s">
        <v>831</v>
      </c>
      <c r="B29" s="46" t="s">
        <v>831</v>
      </c>
      <c r="C29" s="49">
        <v>32.360726047299998</v>
      </c>
      <c r="D29" s="49">
        <v>-110.9393578816</v>
      </c>
      <c r="E29" s="51">
        <v>3580422.21</v>
      </c>
      <c r="F29" s="51">
        <v>505705.43400000001</v>
      </c>
      <c r="G29" s="39" t="s">
        <v>41</v>
      </c>
      <c r="H29" t="s">
        <v>26</v>
      </c>
      <c r="I29" s="8">
        <v>3580225</v>
      </c>
      <c r="J29" s="8">
        <v>505767</v>
      </c>
      <c r="K29" s="10">
        <v>37706</v>
      </c>
      <c r="L29" s="39" t="s">
        <v>881</v>
      </c>
      <c r="M29" s="39" t="s">
        <v>831</v>
      </c>
      <c r="N29" s="8">
        <v>113</v>
      </c>
      <c r="O29" s="61">
        <v>26</v>
      </c>
      <c r="P29" s="39" t="s">
        <v>820</v>
      </c>
      <c r="Q29" s="39" t="s">
        <v>873</v>
      </c>
      <c r="R29" s="8"/>
      <c r="S29" s="41" t="s">
        <v>872</v>
      </c>
    </row>
    <row r="30" spans="1:19" x14ac:dyDescent="0.25">
      <c r="A30" s="39" t="s">
        <v>832</v>
      </c>
      <c r="B30" s="46" t="s">
        <v>832</v>
      </c>
      <c r="C30" s="49">
        <v>32.358543093000002</v>
      </c>
      <c r="D30" s="49">
        <v>-110.9398588314</v>
      </c>
      <c r="E30" s="51">
        <v>3580180.2059999998</v>
      </c>
      <c r="F30" s="51">
        <v>505658.43800000002</v>
      </c>
      <c r="G30" s="39" t="s">
        <v>41</v>
      </c>
      <c r="H30" t="s">
        <v>26</v>
      </c>
      <c r="I30" s="8">
        <v>3579983</v>
      </c>
      <c r="J30" s="8">
        <v>505720</v>
      </c>
      <c r="K30" s="10">
        <v>37706</v>
      </c>
      <c r="L30" s="39" t="s">
        <v>880</v>
      </c>
      <c r="M30" s="39" t="s">
        <v>832</v>
      </c>
      <c r="N30" s="8">
        <v>234</v>
      </c>
      <c r="O30" s="8">
        <v>15</v>
      </c>
      <c r="P30" s="39" t="s">
        <v>798</v>
      </c>
      <c r="Q30" s="39" t="s">
        <v>873</v>
      </c>
      <c r="R30" s="8"/>
      <c r="S30" s="41" t="s">
        <v>872</v>
      </c>
    </row>
    <row r="31" spans="1:19" x14ac:dyDescent="0.25">
      <c r="A31" s="53" t="s">
        <v>832</v>
      </c>
      <c r="B31" s="54" t="s">
        <v>832</v>
      </c>
      <c r="C31" s="55">
        <v>32.358543093000002</v>
      </c>
      <c r="D31" s="55">
        <v>-110.9398588314</v>
      </c>
      <c r="E31" s="56">
        <v>3580180.2059999998</v>
      </c>
      <c r="F31" s="56">
        <v>505658.43800000002</v>
      </c>
      <c r="G31" s="53" t="s">
        <v>41</v>
      </c>
      <c r="H31" s="27" t="s">
        <v>26</v>
      </c>
      <c r="I31" s="57">
        <v>3579983</v>
      </c>
      <c r="J31" s="57">
        <v>505720</v>
      </c>
      <c r="K31" s="58">
        <v>37706</v>
      </c>
      <c r="L31" s="39" t="s">
        <v>880</v>
      </c>
      <c r="M31" s="53" t="s">
        <v>832</v>
      </c>
      <c r="N31" s="57">
        <v>130</v>
      </c>
      <c r="O31" s="57">
        <v>10</v>
      </c>
      <c r="P31" s="53" t="s">
        <v>820</v>
      </c>
      <c r="Q31" s="53" t="s">
        <v>873</v>
      </c>
      <c r="R31" s="57"/>
      <c r="S31" s="59" t="s">
        <v>872</v>
      </c>
    </row>
    <row r="32" spans="1:19" x14ac:dyDescent="0.25">
      <c r="A32" s="39" t="s">
        <v>833</v>
      </c>
      <c r="B32" s="46" t="s">
        <v>833</v>
      </c>
      <c r="C32" s="49">
        <v>32.362124831199999</v>
      </c>
      <c r="D32" s="49">
        <v>-110.9403135993</v>
      </c>
      <c r="E32" s="51">
        <v>3580577.213</v>
      </c>
      <c r="F32" s="51">
        <v>505615.43</v>
      </c>
      <c r="G32" s="39" t="s">
        <v>41</v>
      </c>
      <c r="H32" t="s">
        <v>26</v>
      </c>
      <c r="I32" s="8">
        <v>3580380</v>
      </c>
      <c r="J32" s="8">
        <v>505677</v>
      </c>
      <c r="K32" s="12">
        <v>37718</v>
      </c>
      <c r="L32" s="39" t="s">
        <v>879</v>
      </c>
      <c r="M32" s="39" t="s">
        <v>833</v>
      </c>
      <c r="N32" s="8">
        <v>243</v>
      </c>
      <c r="O32" s="8">
        <v>27</v>
      </c>
      <c r="P32" s="39" t="s">
        <v>798</v>
      </c>
      <c r="Q32" s="39" t="s">
        <v>873</v>
      </c>
      <c r="R32" s="8"/>
      <c r="S32" s="41" t="s">
        <v>872</v>
      </c>
    </row>
    <row r="33" spans="1:19" x14ac:dyDescent="0.25">
      <c r="A33" s="39" t="s">
        <v>833</v>
      </c>
      <c r="B33" s="46" t="s">
        <v>833</v>
      </c>
      <c r="C33" s="49">
        <v>32.362124831199999</v>
      </c>
      <c r="D33" s="49">
        <v>-110.9403135993</v>
      </c>
      <c r="E33" s="51">
        <v>3580577.213</v>
      </c>
      <c r="F33" s="51">
        <v>505615.43</v>
      </c>
      <c r="G33" s="39" t="s">
        <v>41</v>
      </c>
      <c r="H33" t="s">
        <v>26</v>
      </c>
      <c r="I33" s="8">
        <v>3580380</v>
      </c>
      <c r="J33" s="8">
        <v>505677</v>
      </c>
      <c r="K33" s="12">
        <v>37718</v>
      </c>
      <c r="L33" s="39" t="s">
        <v>879</v>
      </c>
      <c r="M33" s="39" t="s">
        <v>833</v>
      </c>
      <c r="N33" s="8">
        <v>122</v>
      </c>
      <c r="O33" s="8">
        <v>35</v>
      </c>
      <c r="P33" s="39" t="s">
        <v>820</v>
      </c>
      <c r="Q33" s="39" t="s">
        <v>873</v>
      </c>
      <c r="R33" s="8"/>
      <c r="S33" s="41" t="s">
        <v>872</v>
      </c>
    </row>
    <row r="34" spans="1:19" x14ac:dyDescent="0.25">
      <c r="A34" s="39" t="s">
        <v>834</v>
      </c>
      <c r="B34" s="46" t="s">
        <v>834</v>
      </c>
      <c r="C34" s="49">
        <v>32.3628372887</v>
      </c>
      <c r="D34" s="49">
        <v>-110.93981357849999</v>
      </c>
      <c r="E34" s="51">
        <v>3580656.2149999999</v>
      </c>
      <c r="F34" s="51">
        <v>505662.42800000001</v>
      </c>
      <c r="G34" s="39" t="s">
        <v>41</v>
      </c>
      <c r="H34" t="s">
        <v>26</v>
      </c>
      <c r="I34" s="8">
        <v>3580459</v>
      </c>
      <c r="J34" s="8">
        <v>505724</v>
      </c>
      <c r="K34" s="12">
        <v>37718</v>
      </c>
      <c r="L34" s="39" t="s">
        <v>879</v>
      </c>
      <c r="M34" s="39" t="s">
        <v>834</v>
      </c>
      <c r="N34" s="8">
        <v>248</v>
      </c>
      <c r="O34" s="8">
        <v>16</v>
      </c>
      <c r="P34" s="39" t="s">
        <v>798</v>
      </c>
      <c r="Q34" s="39" t="s">
        <v>873</v>
      </c>
      <c r="R34" s="8"/>
      <c r="S34" s="41" t="s">
        <v>872</v>
      </c>
    </row>
    <row r="35" spans="1:19" x14ac:dyDescent="0.25">
      <c r="A35" s="39" t="s">
        <v>834</v>
      </c>
      <c r="B35" s="46" t="s">
        <v>834</v>
      </c>
      <c r="C35" s="49">
        <v>32.3628372887</v>
      </c>
      <c r="D35" s="49">
        <v>-110.93981357849999</v>
      </c>
      <c r="E35" s="51">
        <v>3580656.2149999999</v>
      </c>
      <c r="F35" s="51">
        <v>505662.42800000001</v>
      </c>
      <c r="G35" s="39" t="s">
        <v>41</v>
      </c>
      <c r="H35" t="s">
        <v>26</v>
      </c>
      <c r="I35" s="8">
        <v>3580459</v>
      </c>
      <c r="J35" s="8">
        <v>505724</v>
      </c>
      <c r="K35" s="12">
        <v>37718</v>
      </c>
      <c r="L35" s="39" t="s">
        <v>879</v>
      </c>
      <c r="M35" s="39" t="s">
        <v>834</v>
      </c>
      <c r="N35" s="8">
        <v>97</v>
      </c>
      <c r="O35" s="8">
        <v>29</v>
      </c>
      <c r="P35" s="39" t="s">
        <v>820</v>
      </c>
      <c r="Q35" s="39" t="s">
        <v>873</v>
      </c>
      <c r="R35" s="8"/>
      <c r="S35" s="41" t="s">
        <v>872</v>
      </c>
    </row>
    <row r="36" spans="1:19" x14ac:dyDescent="0.25">
      <c r="A36" s="39" t="s">
        <v>835</v>
      </c>
      <c r="B36" s="46" t="s">
        <v>835</v>
      </c>
      <c r="C36" s="49">
        <v>32.363116461899999</v>
      </c>
      <c r="D36" s="49">
        <v>-110.9387929983</v>
      </c>
      <c r="E36" s="51">
        <v>3580687.2149999999</v>
      </c>
      <c r="F36" s="51">
        <v>505758.42800000001</v>
      </c>
      <c r="G36" s="39" t="s">
        <v>41</v>
      </c>
      <c r="H36" t="s">
        <v>26</v>
      </c>
      <c r="I36" s="8">
        <v>3580490</v>
      </c>
      <c r="J36" s="8">
        <v>505820</v>
      </c>
      <c r="K36" s="12">
        <v>37718</v>
      </c>
      <c r="L36" s="39" t="s">
        <v>879</v>
      </c>
      <c r="M36" s="39" t="s">
        <v>835</v>
      </c>
      <c r="N36" s="8">
        <v>246</v>
      </c>
      <c r="O36" s="8">
        <v>16</v>
      </c>
      <c r="P36" s="39" t="s">
        <v>798</v>
      </c>
      <c r="Q36" s="39" t="s">
        <v>873</v>
      </c>
      <c r="R36" s="8"/>
      <c r="S36" s="41" t="s">
        <v>872</v>
      </c>
    </row>
    <row r="37" spans="1:19" x14ac:dyDescent="0.25">
      <c r="A37" s="39" t="s">
        <v>835</v>
      </c>
      <c r="B37" s="46" t="s">
        <v>835</v>
      </c>
      <c r="C37" s="49">
        <v>32.363116461899999</v>
      </c>
      <c r="D37" s="49">
        <v>-110.9387929983</v>
      </c>
      <c r="E37" s="51">
        <v>3580687.2149999999</v>
      </c>
      <c r="F37" s="51">
        <v>505758.42800000001</v>
      </c>
      <c r="G37" s="39" t="s">
        <v>41</v>
      </c>
      <c r="H37" t="s">
        <v>26</v>
      </c>
      <c r="I37" s="8">
        <v>3580490</v>
      </c>
      <c r="J37" s="8">
        <v>505820</v>
      </c>
      <c r="K37" s="12">
        <v>37718</v>
      </c>
      <c r="L37" s="39" t="s">
        <v>879</v>
      </c>
      <c r="M37" s="39" t="s">
        <v>835</v>
      </c>
      <c r="N37" s="8">
        <v>101</v>
      </c>
      <c r="O37" s="8">
        <v>20</v>
      </c>
      <c r="P37" s="39" t="s">
        <v>820</v>
      </c>
      <c r="Q37" s="39" t="s">
        <v>873</v>
      </c>
      <c r="R37" s="8"/>
      <c r="S37" s="41" t="s">
        <v>872</v>
      </c>
    </row>
    <row r="38" spans="1:19" x14ac:dyDescent="0.25">
      <c r="A38" s="39" t="s">
        <v>836</v>
      </c>
      <c r="B38" s="46" t="s">
        <v>836</v>
      </c>
      <c r="C38" s="49">
        <v>32.363468013099997</v>
      </c>
      <c r="D38" s="49">
        <v>-110.93820816260001</v>
      </c>
      <c r="E38" s="51">
        <v>3580726.216</v>
      </c>
      <c r="F38" s="51">
        <v>505813.42800000001</v>
      </c>
      <c r="G38" s="39" t="s">
        <v>41</v>
      </c>
      <c r="H38" t="s">
        <v>26</v>
      </c>
      <c r="I38" s="8">
        <v>3580529</v>
      </c>
      <c r="J38" s="8">
        <v>505875</v>
      </c>
      <c r="K38" s="12">
        <v>37718</v>
      </c>
      <c r="L38" s="39" t="s">
        <v>879</v>
      </c>
      <c r="M38" s="39" t="s">
        <v>836</v>
      </c>
      <c r="N38" s="8">
        <v>243</v>
      </c>
      <c r="O38" s="8">
        <v>20</v>
      </c>
      <c r="P38" s="39" t="s">
        <v>798</v>
      </c>
      <c r="Q38" s="39" t="s">
        <v>873</v>
      </c>
      <c r="R38" s="8"/>
      <c r="S38" s="41" t="s">
        <v>872</v>
      </c>
    </row>
    <row r="39" spans="1:19" x14ac:dyDescent="0.25">
      <c r="A39" s="39" t="s">
        <v>836</v>
      </c>
      <c r="B39" s="46" t="s">
        <v>836</v>
      </c>
      <c r="C39" s="49">
        <v>32.363468013099997</v>
      </c>
      <c r="D39" s="49">
        <v>-110.93820816260001</v>
      </c>
      <c r="E39" s="51">
        <v>3580726.216</v>
      </c>
      <c r="F39" s="51">
        <v>505813.42800000001</v>
      </c>
      <c r="G39" s="39" t="s">
        <v>41</v>
      </c>
      <c r="H39" t="s">
        <v>26</v>
      </c>
      <c r="I39" s="8">
        <v>3580529</v>
      </c>
      <c r="J39" s="8">
        <v>505875</v>
      </c>
      <c r="K39" s="12">
        <v>37718</v>
      </c>
      <c r="L39" s="39" t="s">
        <v>879</v>
      </c>
      <c r="M39" s="39" t="s">
        <v>836</v>
      </c>
      <c r="N39" s="8">
        <v>130</v>
      </c>
      <c r="O39" s="8">
        <v>25</v>
      </c>
      <c r="P39" s="39" t="s">
        <v>820</v>
      </c>
      <c r="Q39" s="39" t="s">
        <v>873</v>
      </c>
      <c r="R39" s="8"/>
      <c r="S39" s="41" t="s">
        <v>872</v>
      </c>
    </row>
    <row r="40" spans="1:19" x14ac:dyDescent="0.25">
      <c r="A40" s="39" t="s">
        <v>837</v>
      </c>
      <c r="B40" s="46" t="s">
        <v>837</v>
      </c>
      <c r="C40" s="49">
        <v>32.363711140500001</v>
      </c>
      <c r="D40" s="49">
        <v>-110.9372938871</v>
      </c>
      <c r="E40" s="51">
        <v>3580753.216</v>
      </c>
      <c r="F40" s="51">
        <v>505899.42800000001</v>
      </c>
      <c r="G40" s="39" t="s">
        <v>41</v>
      </c>
      <c r="H40" t="s">
        <v>26</v>
      </c>
      <c r="I40" s="8">
        <v>3580556</v>
      </c>
      <c r="J40" s="8">
        <v>505961</v>
      </c>
      <c r="K40" s="12">
        <v>37718</v>
      </c>
      <c r="L40" s="39" t="s">
        <v>879</v>
      </c>
      <c r="M40" s="39" t="s">
        <v>837</v>
      </c>
      <c r="N40" s="8">
        <v>237</v>
      </c>
      <c r="O40" s="8">
        <v>23</v>
      </c>
      <c r="P40" s="39" t="s">
        <v>798</v>
      </c>
      <c r="Q40" s="39" t="s">
        <v>873</v>
      </c>
      <c r="R40" s="8"/>
      <c r="S40" s="41" t="s">
        <v>872</v>
      </c>
    </row>
    <row r="41" spans="1:19" x14ac:dyDescent="0.25">
      <c r="A41" s="39" t="s">
        <v>837</v>
      </c>
      <c r="B41" s="46" t="s">
        <v>837</v>
      </c>
      <c r="C41" s="49">
        <v>32.363711140500001</v>
      </c>
      <c r="D41" s="49">
        <v>-110.9372938871</v>
      </c>
      <c r="E41" s="51">
        <v>3580753.216</v>
      </c>
      <c r="F41" s="51">
        <v>505899.42800000001</v>
      </c>
      <c r="G41" s="39" t="s">
        <v>41</v>
      </c>
      <c r="H41" t="s">
        <v>26</v>
      </c>
      <c r="I41" s="8">
        <v>3580556</v>
      </c>
      <c r="J41" s="8">
        <v>505961</v>
      </c>
      <c r="K41" s="12">
        <v>37718</v>
      </c>
      <c r="L41" s="39" t="s">
        <v>879</v>
      </c>
      <c r="M41" s="39" t="s">
        <v>837</v>
      </c>
      <c r="N41" s="8">
        <v>111</v>
      </c>
      <c r="O41" s="8">
        <v>27</v>
      </c>
      <c r="P41" s="39" t="s">
        <v>820</v>
      </c>
      <c r="Q41" s="39" t="s">
        <v>873</v>
      </c>
      <c r="R41" s="8"/>
      <c r="S41" s="41" t="s">
        <v>872</v>
      </c>
    </row>
    <row r="42" spans="1:19" x14ac:dyDescent="0.25">
      <c r="A42" s="39" t="s">
        <v>838</v>
      </c>
      <c r="B42" s="46" t="s">
        <v>838</v>
      </c>
      <c r="C42" s="49">
        <v>32.364189272499999</v>
      </c>
      <c r="D42" s="49">
        <v>-110.9372829397</v>
      </c>
      <c r="E42" s="51">
        <v>3580806.2170000002</v>
      </c>
      <c r="F42" s="51">
        <v>505900.42700000003</v>
      </c>
      <c r="G42" s="39" t="s">
        <v>41</v>
      </c>
      <c r="H42" t="s">
        <v>26</v>
      </c>
      <c r="I42" s="8">
        <v>3580609</v>
      </c>
      <c r="J42" s="8">
        <v>505962</v>
      </c>
      <c r="K42" s="12">
        <v>37718</v>
      </c>
      <c r="L42" s="39" t="s">
        <v>879</v>
      </c>
      <c r="M42" s="39" t="s">
        <v>838</v>
      </c>
      <c r="N42" s="8">
        <v>249</v>
      </c>
      <c r="O42" s="8">
        <v>21</v>
      </c>
      <c r="P42" s="39" t="s">
        <v>798</v>
      </c>
      <c r="Q42" s="39" t="s">
        <v>873</v>
      </c>
      <c r="R42" s="8"/>
      <c r="S42" s="41" t="s">
        <v>872</v>
      </c>
    </row>
    <row r="43" spans="1:19" x14ac:dyDescent="0.25">
      <c r="A43" s="39" t="s">
        <v>838</v>
      </c>
      <c r="B43" s="46" t="s">
        <v>838</v>
      </c>
      <c r="C43" s="49">
        <v>32.364189272499999</v>
      </c>
      <c r="D43" s="49">
        <v>-110.9372829397</v>
      </c>
      <c r="E43" s="51">
        <v>3580806.2170000002</v>
      </c>
      <c r="F43" s="51">
        <v>505900.42700000003</v>
      </c>
      <c r="G43" s="39" t="s">
        <v>41</v>
      </c>
      <c r="H43" t="s">
        <v>26</v>
      </c>
      <c r="I43" s="8">
        <v>3580609</v>
      </c>
      <c r="J43" s="8">
        <v>505962</v>
      </c>
      <c r="K43" s="12">
        <v>37718</v>
      </c>
      <c r="L43" s="39" t="s">
        <v>879</v>
      </c>
      <c r="M43" s="39" t="s">
        <v>838</v>
      </c>
      <c r="N43" s="8">
        <v>103</v>
      </c>
      <c r="O43" s="8">
        <v>31</v>
      </c>
      <c r="P43" s="39" t="s">
        <v>820</v>
      </c>
      <c r="Q43" s="39" t="s">
        <v>873</v>
      </c>
      <c r="R43" s="8"/>
      <c r="S43" s="41" t="s">
        <v>872</v>
      </c>
    </row>
    <row r="44" spans="1:19" x14ac:dyDescent="0.25">
      <c r="A44" s="39" t="s">
        <v>839</v>
      </c>
      <c r="B44" s="46" t="s">
        <v>839</v>
      </c>
      <c r="C44" s="49">
        <v>32.365145120500003</v>
      </c>
      <c r="D44" s="49">
        <v>-110.9364319499</v>
      </c>
      <c r="E44" s="51">
        <v>3580912.219</v>
      </c>
      <c r="F44" s="51">
        <v>505980.42499999999</v>
      </c>
      <c r="G44" s="39" t="s">
        <v>41</v>
      </c>
      <c r="H44" t="s">
        <v>26</v>
      </c>
      <c r="I44" s="8">
        <v>3580715</v>
      </c>
      <c r="J44" s="8">
        <v>506042</v>
      </c>
      <c r="K44" s="12">
        <v>37718</v>
      </c>
      <c r="L44" s="39" t="s">
        <v>879</v>
      </c>
      <c r="M44" s="39" t="s">
        <v>839</v>
      </c>
      <c r="N44" s="8">
        <v>245</v>
      </c>
      <c r="O44" s="8">
        <v>22</v>
      </c>
      <c r="P44" s="39" t="s">
        <v>798</v>
      </c>
      <c r="Q44" s="39" t="s">
        <v>873</v>
      </c>
      <c r="R44" s="8"/>
      <c r="S44" s="41" t="s">
        <v>872</v>
      </c>
    </row>
    <row r="45" spans="1:19" x14ac:dyDescent="0.25">
      <c r="A45" s="39" t="s">
        <v>839</v>
      </c>
      <c r="B45" s="46" t="s">
        <v>839</v>
      </c>
      <c r="C45" s="49">
        <v>32.365145120500003</v>
      </c>
      <c r="D45" s="49">
        <v>-110.9364319499</v>
      </c>
      <c r="E45" s="51">
        <v>3580912.219</v>
      </c>
      <c r="F45" s="51">
        <v>505980.42499999999</v>
      </c>
      <c r="G45" s="39" t="s">
        <v>41</v>
      </c>
      <c r="H45" t="s">
        <v>26</v>
      </c>
      <c r="I45" s="8">
        <v>3580715</v>
      </c>
      <c r="J45" s="8">
        <v>506042</v>
      </c>
      <c r="K45" s="12">
        <v>37718</v>
      </c>
      <c r="L45" s="39" t="s">
        <v>879</v>
      </c>
      <c r="M45" s="39" t="s">
        <v>839</v>
      </c>
      <c r="N45" s="8">
        <v>95</v>
      </c>
      <c r="O45" s="8">
        <v>41</v>
      </c>
      <c r="P45" s="39" t="s">
        <v>820</v>
      </c>
      <c r="Q45" s="39" t="s">
        <v>873</v>
      </c>
      <c r="R45" s="8"/>
      <c r="S45" s="41" t="s">
        <v>872</v>
      </c>
    </row>
    <row r="46" spans="1:19" x14ac:dyDescent="0.25">
      <c r="A46" s="39" t="s">
        <v>840</v>
      </c>
      <c r="B46" s="46" t="s">
        <v>840</v>
      </c>
      <c r="C46" s="49">
        <v>32.365496779799997</v>
      </c>
      <c r="D46" s="49">
        <v>-110.9360809403</v>
      </c>
      <c r="E46" s="51">
        <v>3580951.22</v>
      </c>
      <c r="F46" s="51">
        <v>506013.424</v>
      </c>
      <c r="G46" s="39" t="s">
        <v>41</v>
      </c>
      <c r="H46" t="s">
        <v>26</v>
      </c>
      <c r="I46" s="8">
        <v>3580754</v>
      </c>
      <c r="J46" s="8">
        <v>506075</v>
      </c>
      <c r="K46" s="12">
        <v>37718</v>
      </c>
      <c r="L46" s="39" t="s">
        <v>879</v>
      </c>
      <c r="M46" s="39" t="s">
        <v>840</v>
      </c>
      <c r="N46" s="8">
        <v>247</v>
      </c>
      <c r="O46" s="8">
        <v>32</v>
      </c>
      <c r="P46" s="39" t="s">
        <v>798</v>
      </c>
      <c r="Q46" s="39" t="s">
        <v>873</v>
      </c>
      <c r="R46" s="8"/>
      <c r="S46" s="41" t="s">
        <v>872</v>
      </c>
    </row>
    <row r="47" spans="1:19" x14ac:dyDescent="0.25">
      <c r="A47" s="39" t="s">
        <v>840</v>
      </c>
      <c r="B47" s="46" t="s">
        <v>840</v>
      </c>
      <c r="C47" s="49">
        <v>32.365496779799997</v>
      </c>
      <c r="D47" s="49">
        <v>-110.9360809403</v>
      </c>
      <c r="E47" s="51">
        <v>3580951.22</v>
      </c>
      <c r="F47" s="51">
        <v>506013.424</v>
      </c>
      <c r="G47" s="39" t="s">
        <v>41</v>
      </c>
      <c r="H47" t="s">
        <v>26</v>
      </c>
      <c r="I47" s="8">
        <v>3580754</v>
      </c>
      <c r="J47" s="8">
        <v>506075</v>
      </c>
      <c r="K47" s="12">
        <v>37718</v>
      </c>
      <c r="L47" s="39" t="s">
        <v>879</v>
      </c>
      <c r="M47" s="39" t="s">
        <v>840</v>
      </c>
      <c r="N47" s="8">
        <v>124</v>
      </c>
      <c r="O47" s="8">
        <v>38</v>
      </c>
      <c r="P47" s="39" t="s">
        <v>820</v>
      </c>
      <c r="Q47" s="39" t="s">
        <v>873</v>
      </c>
      <c r="R47" s="8"/>
      <c r="S47" s="41" t="s">
        <v>872</v>
      </c>
    </row>
    <row r="48" spans="1:19" x14ac:dyDescent="0.25">
      <c r="A48" s="39" t="s">
        <v>841</v>
      </c>
      <c r="B48" s="46" t="s">
        <v>841</v>
      </c>
      <c r="C48" s="49">
        <v>32.3662632618</v>
      </c>
      <c r="D48" s="49">
        <v>-110.9354107585</v>
      </c>
      <c r="E48" s="51">
        <v>3581036.2209999999</v>
      </c>
      <c r="F48" s="51">
        <v>506076.42300000001</v>
      </c>
      <c r="G48" s="39" t="s">
        <v>41</v>
      </c>
      <c r="H48" t="s">
        <v>26</v>
      </c>
      <c r="I48" s="8">
        <v>3580839</v>
      </c>
      <c r="J48" s="8">
        <v>506138</v>
      </c>
      <c r="K48" s="12">
        <v>37718</v>
      </c>
      <c r="L48" s="39" t="s">
        <v>879</v>
      </c>
      <c r="M48" s="39" t="s">
        <v>841</v>
      </c>
      <c r="N48" s="8">
        <v>247</v>
      </c>
      <c r="O48" s="8">
        <v>26</v>
      </c>
      <c r="P48" s="39" t="s">
        <v>798</v>
      </c>
      <c r="Q48" s="39" t="s">
        <v>873</v>
      </c>
      <c r="R48" s="8"/>
      <c r="S48" s="41" t="s">
        <v>872</v>
      </c>
    </row>
    <row r="49" spans="1:21" x14ac:dyDescent="0.25">
      <c r="A49" s="39" t="s">
        <v>841</v>
      </c>
      <c r="B49" s="46" t="s">
        <v>841</v>
      </c>
      <c r="C49" s="49">
        <v>32.3662632618</v>
      </c>
      <c r="D49" s="49">
        <v>-110.9354107585</v>
      </c>
      <c r="E49" s="51">
        <v>3581036.2209999999</v>
      </c>
      <c r="F49" s="51">
        <v>506076.42300000001</v>
      </c>
      <c r="G49" s="39" t="s">
        <v>41</v>
      </c>
      <c r="H49" t="s">
        <v>26</v>
      </c>
      <c r="I49" s="8">
        <v>3580839</v>
      </c>
      <c r="J49" s="8">
        <v>506138</v>
      </c>
      <c r="K49" s="12">
        <v>37718</v>
      </c>
      <c r="L49" s="39" t="s">
        <v>879</v>
      </c>
      <c r="M49" s="39" t="s">
        <v>841</v>
      </c>
      <c r="N49" s="8">
        <v>111</v>
      </c>
      <c r="O49" s="8">
        <v>40</v>
      </c>
      <c r="P49" s="39" t="s">
        <v>820</v>
      </c>
      <c r="Q49" s="39" t="s">
        <v>873</v>
      </c>
      <c r="R49" s="8"/>
      <c r="S49" s="41" t="s">
        <v>872</v>
      </c>
    </row>
    <row r="50" spans="1:21" x14ac:dyDescent="0.25">
      <c r="A50" s="39" t="s">
        <v>842</v>
      </c>
      <c r="B50" s="46" t="s">
        <v>842</v>
      </c>
      <c r="C50" s="49">
        <v>32.367833293899999</v>
      </c>
      <c r="D50" s="49">
        <v>-110.9359943171</v>
      </c>
      <c r="E50" s="51">
        <v>3581210.2250000001</v>
      </c>
      <c r="F50" s="51">
        <v>506021.41899999999</v>
      </c>
      <c r="G50" s="39" t="s">
        <v>41</v>
      </c>
      <c r="H50" t="s">
        <v>26</v>
      </c>
      <c r="I50" s="8">
        <v>3581013</v>
      </c>
      <c r="J50" s="8">
        <v>506083</v>
      </c>
      <c r="K50" s="12">
        <v>37718</v>
      </c>
      <c r="L50" s="39" t="s">
        <v>879</v>
      </c>
      <c r="M50" s="39" t="s">
        <v>842</v>
      </c>
      <c r="N50" s="8">
        <v>249</v>
      </c>
      <c r="O50" s="8">
        <v>38</v>
      </c>
      <c r="P50" s="39" t="s">
        <v>798</v>
      </c>
      <c r="Q50" s="39" t="s">
        <v>873</v>
      </c>
      <c r="R50" s="8"/>
      <c r="S50" s="41" t="s">
        <v>872</v>
      </c>
    </row>
    <row r="51" spans="1:21" x14ac:dyDescent="0.25">
      <c r="A51" s="39" t="s">
        <v>842</v>
      </c>
      <c r="B51" s="46" t="s">
        <v>842</v>
      </c>
      <c r="C51" s="49">
        <v>32.367833293899999</v>
      </c>
      <c r="D51" s="49">
        <v>-110.9359943171</v>
      </c>
      <c r="E51" s="51">
        <v>3581210.2250000001</v>
      </c>
      <c r="F51" s="51">
        <v>506021.41899999999</v>
      </c>
      <c r="G51" s="39" t="s">
        <v>41</v>
      </c>
      <c r="H51" t="s">
        <v>26</v>
      </c>
      <c r="I51" s="8">
        <v>3581013</v>
      </c>
      <c r="J51" s="8">
        <v>506083</v>
      </c>
      <c r="K51" s="12">
        <v>37718</v>
      </c>
      <c r="L51" s="39" t="s">
        <v>879</v>
      </c>
      <c r="M51" s="39" t="s">
        <v>842</v>
      </c>
      <c r="N51" s="8">
        <v>128</v>
      </c>
      <c r="O51" s="8">
        <v>41</v>
      </c>
      <c r="P51" s="39" t="s">
        <v>820</v>
      </c>
      <c r="Q51" s="39" t="s">
        <v>873</v>
      </c>
      <c r="R51" s="8"/>
      <c r="S51" s="41" t="s">
        <v>872</v>
      </c>
    </row>
    <row r="52" spans="1:21" x14ac:dyDescent="0.25">
      <c r="A52" s="39" t="s">
        <v>843</v>
      </c>
      <c r="B52" s="46" t="s">
        <v>843</v>
      </c>
      <c r="C52" s="49">
        <v>32.368726649700001</v>
      </c>
      <c r="D52" s="49">
        <v>-110.93645079300001</v>
      </c>
      <c r="E52" s="51">
        <v>3581309.227</v>
      </c>
      <c r="F52" s="51">
        <v>505978.41700000002</v>
      </c>
      <c r="G52" s="39" t="s">
        <v>41</v>
      </c>
      <c r="H52" t="s">
        <v>26</v>
      </c>
      <c r="I52" s="8">
        <v>3581112</v>
      </c>
      <c r="J52" s="8">
        <v>506040</v>
      </c>
      <c r="K52" s="12">
        <v>37718</v>
      </c>
      <c r="L52" s="39" t="s">
        <v>879</v>
      </c>
      <c r="M52" s="39" t="s">
        <v>843</v>
      </c>
      <c r="N52" s="8">
        <v>244</v>
      </c>
      <c r="O52" s="8">
        <v>22</v>
      </c>
      <c r="P52" s="39" t="s">
        <v>798</v>
      </c>
      <c r="Q52" s="39" t="s">
        <v>875</v>
      </c>
      <c r="R52" s="8"/>
      <c r="S52" s="41" t="s">
        <v>872</v>
      </c>
    </row>
    <row r="53" spans="1:21" x14ac:dyDescent="0.25">
      <c r="A53" s="39" t="s">
        <v>843</v>
      </c>
      <c r="B53" s="46" t="s">
        <v>843</v>
      </c>
      <c r="C53" s="49">
        <v>32.368726649700001</v>
      </c>
      <c r="D53" s="49">
        <v>-110.93645079300001</v>
      </c>
      <c r="E53" s="51">
        <v>3581309.227</v>
      </c>
      <c r="F53" s="51">
        <v>505978.41700000002</v>
      </c>
      <c r="G53" s="39" t="s">
        <v>41</v>
      </c>
      <c r="H53" t="s">
        <v>26</v>
      </c>
      <c r="I53" s="8">
        <v>3581112</v>
      </c>
      <c r="J53" s="8">
        <v>506040</v>
      </c>
      <c r="K53" s="12">
        <v>37718</v>
      </c>
      <c r="L53" s="39" t="s">
        <v>879</v>
      </c>
      <c r="M53" s="39" t="s">
        <v>843</v>
      </c>
      <c r="N53" s="8">
        <v>151</v>
      </c>
      <c r="O53" s="8">
        <v>20</v>
      </c>
      <c r="P53" s="39" t="s">
        <v>820</v>
      </c>
      <c r="Q53" s="39" t="s">
        <v>875</v>
      </c>
      <c r="R53" s="8"/>
      <c r="S53" s="41" t="s">
        <v>872</v>
      </c>
    </row>
    <row r="54" spans="1:21" x14ac:dyDescent="0.25">
      <c r="A54" s="39" t="s">
        <v>844</v>
      </c>
      <c r="B54" s="46" t="s">
        <v>844</v>
      </c>
      <c r="C54" s="49">
        <v>32.369773443100001</v>
      </c>
      <c r="D54" s="49">
        <v>-110.9370559944</v>
      </c>
      <c r="E54" s="51">
        <v>3581425.2289999998</v>
      </c>
      <c r="F54" s="51">
        <v>505921.41399999999</v>
      </c>
      <c r="G54" s="39" t="s">
        <v>41</v>
      </c>
      <c r="H54" t="s">
        <v>26</v>
      </c>
      <c r="I54" s="8">
        <v>3581228</v>
      </c>
      <c r="J54" s="8">
        <v>505983</v>
      </c>
      <c r="K54" s="12">
        <v>37718</v>
      </c>
      <c r="L54" s="39" t="s">
        <v>879</v>
      </c>
      <c r="M54" s="39" t="s">
        <v>844</v>
      </c>
      <c r="N54" s="8">
        <v>242</v>
      </c>
      <c r="O54" s="8">
        <v>18</v>
      </c>
      <c r="P54" s="39" t="s">
        <v>798</v>
      </c>
      <c r="Q54" s="39" t="s">
        <v>873</v>
      </c>
      <c r="R54" s="8"/>
      <c r="S54" s="41" t="s">
        <v>872</v>
      </c>
    </row>
    <row r="55" spans="1:21" x14ac:dyDescent="0.25">
      <c r="A55" s="39" t="s">
        <v>845</v>
      </c>
      <c r="B55" s="46" t="s">
        <v>845</v>
      </c>
      <c r="C55" s="49">
        <v>32.370495281700002</v>
      </c>
      <c r="D55" s="49">
        <v>-110.93730000310001</v>
      </c>
      <c r="E55" s="51">
        <v>3581505.2310000001</v>
      </c>
      <c r="F55" s="51">
        <v>505898.41200000001</v>
      </c>
      <c r="G55" s="39" t="s">
        <v>41</v>
      </c>
      <c r="H55" t="s">
        <v>26</v>
      </c>
      <c r="I55" s="8">
        <v>3581308</v>
      </c>
      <c r="J55" s="8">
        <v>505960</v>
      </c>
      <c r="K55" s="12">
        <v>37718</v>
      </c>
      <c r="L55" s="39" t="s">
        <v>879</v>
      </c>
      <c r="M55" s="39" t="s">
        <v>845</v>
      </c>
      <c r="N55" s="8">
        <v>245</v>
      </c>
      <c r="O55" s="8">
        <v>23</v>
      </c>
      <c r="P55" s="39" t="s">
        <v>798</v>
      </c>
      <c r="Q55" s="39" t="s">
        <v>873</v>
      </c>
      <c r="R55" s="8"/>
      <c r="S55" s="41" t="s">
        <v>872</v>
      </c>
    </row>
    <row r="56" spans="1:21" x14ac:dyDescent="0.25">
      <c r="A56" s="40" t="s">
        <v>845</v>
      </c>
      <c r="B56" s="46" t="s">
        <v>845</v>
      </c>
      <c r="C56" s="49">
        <v>32.370495281700002</v>
      </c>
      <c r="D56" s="49">
        <v>-110.93730000310001</v>
      </c>
      <c r="E56" s="51">
        <v>3581505.2310000001</v>
      </c>
      <c r="F56" s="51">
        <v>505898.41200000001</v>
      </c>
      <c r="G56" s="39" t="s">
        <v>41</v>
      </c>
      <c r="H56" t="s">
        <v>26</v>
      </c>
      <c r="I56" s="17">
        <v>3581308</v>
      </c>
      <c r="J56" s="17">
        <v>505960</v>
      </c>
      <c r="K56" s="12">
        <v>37718</v>
      </c>
      <c r="L56" s="39" t="s">
        <v>879</v>
      </c>
      <c r="M56" s="40" t="s">
        <v>845</v>
      </c>
      <c r="N56" s="17">
        <v>106</v>
      </c>
      <c r="O56" s="17">
        <v>29</v>
      </c>
      <c r="P56" s="40" t="s">
        <v>846</v>
      </c>
      <c r="Q56" s="39" t="s">
        <v>873</v>
      </c>
      <c r="R56" s="17"/>
      <c r="S56" s="41" t="s">
        <v>872</v>
      </c>
    </row>
    <row r="57" spans="1:21" x14ac:dyDescent="0.25">
      <c r="A57" s="39" t="s">
        <v>847</v>
      </c>
      <c r="B57" s="46" t="s">
        <v>847</v>
      </c>
      <c r="C57" s="49">
        <v>32.3713434991</v>
      </c>
      <c r="D57" s="49">
        <v>-110.937703384</v>
      </c>
      <c r="E57" s="51">
        <v>3581599.233</v>
      </c>
      <c r="F57" s="51">
        <v>505860.41</v>
      </c>
      <c r="G57" s="39" t="s">
        <v>41</v>
      </c>
      <c r="H57" t="s">
        <v>26</v>
      </c>
      <c r="I57" s="8">
        <v>3581402</v>
      </c>
      <c r="J57" s="8">
        <v>505922</v>
      </c>
      <c r="K57" s="12">
        <v>37718</v>
      </c>
      <c r="L57" s="39" t="s">
        <v>879</v>
      </c>
      <c r="M57" s="39" t="s">
        <v>847</v>
      </c>
      <c r="N57" s="8">
        <v>239</v>
      </c>
      <c r="O57" s="8">
        <v>18</v>
      </c>
      <c r="P57" s="39" t="s">
        <v>798</v>
      </c>
      <c r="Q57" s="39" t="s">
        <v>873</v>
      </c>
      <c r="R57" s="8"/>
      <c r="S57" s="41" t="s">
        <v>872</v>
      </c>
    </row>
    <row r="58" spans="1:21" x14ac:dyDescent="0.25">
      <c r="A58" s="40" t="s">
        <v>847</v>
      </c>
      <c r="B58" s="46" t="s">
        <v>847</v>
      </c>
      <c r="C58" s="49">
        <v>32.3713434991</v>
      </c>
      <c r="D58" s="49">
        <v>-110.937703384</v>
      </c>
      <c r="E58" s="51">
        <v>3581599.233</v>
      </c>
      <c r="F58" s="51">
        <v>505860.41</v>
      </c>
      <c r="G58" s="39" t="s">
        <v>41</v>
      </c>
      <c r="H58" t="s">
        <v>26</v>
      </c>
      <c r="I58" s="17">
        <v>3581402</v>
      </c>
      <c r="J58" s="17">
        <v>505922</v>
      </c>
      <c r="K58" s="12">
        <v>37718</v>
      </c>
      <c r="L58" s="39" t="s">
        <v>879</v>
      </c>
      <c r="M58" s="40" t="s">
        <v>847</v>
      </c>
      <c r="N58" s="17">
        <v>84</v>
      </c>
      <c r="O58" s="17">
        <v>29</v>
      </c>
      <c r="P58" s="40" t="s">
        <v>846</v>
      </c>
      <c r="Q58" s="39" t="s">
        <v>873</v>
      </c>
      <c r="R58" s="17"/>
      <c r="S58" s="41" t="s">
        <v>872</v>
      </c>
    </row>
    <row r="59" spans="1:21" x14ac:dyDescent="0.25">
      <c r="A59" s="39" t="s">
        <v>848</v>
      </c>
      <c r="B59" s="46" t="s">
        <v>848</v>
      </c>
      <c r="C59" s="49">
        <v>32.371867265799999</v>
      </c>
      <c r="D59" s="49">
        <v>-110.93876605769999</v>
      </c>
      <c r="E59" s="51">
        <v>3581657.2340000002</v>
      </c>
      <c r="F59" s="51">
        <v>505760.408</v>
      </c>
      <c r="G59" s="39" t="s">
        <v>41</v>
      </c>
      <c r="H59" t="s">
        <v>26</v>
      </c>
      <c r="I59" s="8">
        <v>3581460</v>
      </c>
      <c r="J59" s="8">
        <v>505822</v>
      </c>
      <c r="K59" s="12">
        <v>37718</v>
      </c>
      <c r="L59" s="39" t="s">
        <v>879</v>
      </c>
      <c r="M59" s="39" t="s">
        <v>848</v>
      </c>
      <c r="N59" s="8">
        <v>239</v>
      </c>
      <c r="O59" s="8">
        <v>15</v>
      </c>
      <c r="P59" s="39" t="s">
        <v>798</v>
      </c>
      <c r="Q59" s="39" t="s">
        <v>873</v>
      </c>
      <c r="R59" s="8"/>
      <c r="S59" s="41" t="s">
        <v>872</v>
      </c>
    </row>
    <row r="60" spans="1:21" x14ac:dyDescent="0.25">
      <c r="A60" s="39" t="s">
        <v>849</v>
      </c>
      <c r="B60" s="46" t="s">
        <v>849</v>
      </c>
      <c r="C60" s="49">
        <v>32.372237290000001</v>
      </c>
      <c r="D60" s="49">
        <v>-110.9390634642</v>
      </c>
      <c r="E60" s="51">
        <v>3581698.2349999999</v>
      </c>
      <c r="F60" s="51">
        <v>505732.40700000001</v>
      </c>
      <c r="G60" s="39" t="s">
        <v>41</v>
      </c>
      <c r="H60" t="s">
        <v>26</v>
      </c>
      <c r="I60" s="8">
        <v>3581501</v>
      </c>
      <c r="J60" s="8">
        <v>505794</v>
      </c>
      <c r="K60" s="12">
        <v>37718</v>
      </c>
      <c r="L60" s="39" t="s">
        <v>884</v>
      </c>
      <c r="M60" s="39" t="s">
        <v>849</v>
      </c>
      <c r="N60" s="8">
        <v>250</v>
      </c>
      <c r="O60" s="8">
        <v>6</v>
      </c>
      <c r="P60" s="39" t="s">
        <v>798</v>
      </c>
      <c r="Q60" s="39" t="s">
        <v>875</v>
      </c>
      <c r="R60" s="8"/>
      <c r="S60" s="41" t="s">
        <v>872</v>
      </c>
      <c r="U60" t="s">
        <v>883</v>
      </c>
    </row>
    <row r="61" spans="1:21" x14ac:dyDescent="0.25">
      <c r="A61" s="39" t="s">
        <v>850</v>
      </c>
      <c r="B61" s="46" t="s">
        <v>850</v>
      </c>
      <c r="C61" s="49">
        <v>32.370642317799998</v>
      </c>
      <c r="D61" s="49">
        <v>-110.9429550966</v>
      </c>
      <c r="E61" s="51">
        <v>3581521.2319999998</v>
      </c>
      <c r="F61" s="51">
        <v>505366.408</v>
      </c>
      <c r="G61" s="39" t="s">
        <v>41</v>
      </c>
      <c r="H61" t="s">
        <v>26</v>
      </c>
      <c r="I61" s="8">
        <v>3581324</v>
      </c>
      <c r="J61" s="8">
        <v>505428</v>
      </c>
      <c r="K61" s="12">
        <v>37718</v>
      </c>
      <c r="L61" s="39" t="s">
        <v>885</v>
      </c>
      <c r="M61" s="39" t="s">
        <v>850</v>
      </c>
      <c r="N61" s="8">
        <v>255</v>
      </c>
      <c r="O61" s="8">
        <v>30</v>
      </c>
      <c r="P61" s="39" t="s">
        <v>798</v>
      </c>
      <c r="Q61" s="39" t="s">
        <v>873</v>
      </c>
      <c r="R61" s="8"/>
      <c r="S61" s="41" t="s">
        <v>872</v>
      </c>
    </row>
    <row r="62" spans="1:21" x14ac:dyDescent="0.25">
      <c r="A62" s="39" t="s">
        <v>851</v>
      </c>
      <c r="B62" s="46" t="s">
        <v>851</v>
      </c>
      <c r="C62" s="49">
        <v>32.369281575499997</v>
      </c>
      <c r="D62" s="49">
        <v>-110.946357487</v>
      </c>
      <c r="E62" s="51">
        <v>3581370.23</v>
      </c>
      <c r="F62" s="51">
        <v>505046.41</v>
      </c>
      <c r="G62" s="39" t="s">
        <v>41</v>
      </c>
      <c r="H62" t="s">
        <v>26</v>
      </c>
      <c r="I62" s="8">
        <v>3581173</v>
      </c>
      <c r="J62" s="8">
        <v>505108</v>
      </c>
      <c r="K62" s="12">
        <v>37718</v>
      </c>
      <c r="L62" s="39" t="s">
        <v>885</v>
      </c>
      <c r="M62" s="39" t="s">
        <v>851</v>
      </c>
      <c r="N62" s="8">
        <v>251</v>
      </c>
      <c r="O62" s="8">
        <v>28</v>
      </c>
      <c r="P62" s="39" t="s">
        <v>798</v>
      </c>
      <c r="Q62" s="39" t="s">
        <v>875</v>
      </c>
      <c r="R62" s="8"/>
      <c r="S62" s="41" t="s">
        <v>872</v>
      </c>
    </row>
    <row r="63" spans="1:21" x14ac:dyDescent="0.25">
      <c r="A63" s="53" t="s">
        <v>852</v>
      </c>
      <c r="B63" s="54" t="s">
        <v>852</v>
      </c>
      <c r="C63" s="55">
        <v>32.371438095899997</v>
      </c>
      <c r="D63" s="55">
        <v>-110.94728108779999</v>
      </c>
      <c r="E63" s="56">
        <v>3581609.2340000002</v>
      </c>
      <c r="F63" s="56">
        <v>504959.40399999998</v>
      </c>
      <c r="G63" s="53" t="s">
        <v>41</v>
      </c>
      <c r="H63" s="27" t="s">
        <v>26</v>
      </c>
      <c r="I63" s="57">
        <v>3581412</v>
      </c>
      <c r="J63" s="57">
        <v>505021</v>
      </c>
      <c r="K63" s="60">
        <v>37718</v>
      </c>
      <c r="L63" s="39" t="s">
        <v>885</v>
      </c>
      <c r="M63" s="53" t="s">
        <v>852</v>
      </c>
      <c r="N63" s="57">
        <v>237</v>
      </c>
      <c r="O63" s="57">
        <v>33</v>
      </c>
      <c r="P63" s="53" t="s">
        <v>798</v>
      </c>
      <c r="Q63" s="53" t="s">
        <v>873</v>
      </c>
      <c r="R63" s="57"/>
      <c r="S63" s="41" t="s">
        <v>872</v>
      </c>
    </row>
    <row r="64" spans="1:21" x14ac:dyDescent="0.25">
      <c r="A64" s="39" t="s">
        <v>853</v>
      </c>
      <c r="B64" s="46" t="s">
        <v>853</v>
      </c>
      <c r="C64" s="49">
        <v>32.358783566500001</v>
      </c>
      <c r="D64" s="49">
        <v>-110.9336727819</v>
      </c>
      <c r="E64" s="51">
        <v>3580207.2059999998</v>
      </c>
      <c r="F64" s="51">
        <v>506240.44199999998</v>
      </c>
      <c r="G64" s="39" t="s">
        <v>41</v>
      </c>
      <c r="H64" t="s">
        <v>26</v>
      </c>
      <c r="I64" s="8">
        <v>3580010</v>
      </c>
      <c r="J64" s="8">
        <v>506302</v>
      </c>
      <c r="K64" s="12">
        <v>37726</v>
      </c>
      <c r="L64" s="39" t="s">
        <v>882</v>
      </c>
      <c r="M64" s="39" t="s">
        <v>853</v>
      </c>
      <c r="N64" s="8">
        <v>254</v>
      </c>
      <c r="O64" s="8">
        <v>28</v>
      </c>
      <c r="P64" s="39" t="s">
        <v>798</v>
      </c>
      <c r="Q64" s="39" t="s">
        <v>873</v>
      </c>
      <c r="R64" s="8"/>
      <c r="S64" s="41" t="s">
        <v>872</v>
      </c>
    </row>
    <row r="65" spans="1:19" x14ac:dyDescent="0.25">
      <c r="A65" s="39" t="s">
        <v>853</v>
      </c>
      <c r="B65" s="46" t="s">
        <v>853</v>
      </c>
      <c r="C65" s="49">
        <v>32.358783566500001</v>
      </c>
      <c r="D65" s="49">
        <v>-110.9336727819</v>
      </c>
      <c r="E65" s="51">
        <v>3580207.2059999998</v>
      </c>
      <c r="F65" s="51">
        <v>506240.44199999998</v>
      </c>
      <c r="G65" s="39" t="s">
        <v>41</v>
      </c>
      <c r="H65" t="s">
        <v>26</v>
      </c>
      <c r="I65" s="8">
        <v>3580010</v>
      </c>
      <c r="J65" s="8">
        <v>506302</v>
      </c>
      <c r="K65" s="12">
        <v>37726</v>
      </c>
      <c r="L65" s="39" t="s">
        <v>882</v>
      </c>
      <c r="M65" s="39" t="s">
        <v>853</v>
      </c>
      <c r="N65" s="8">
        <v>113</v>
      </c>
      <c r="O65" s="8">
        <v>37</v>
      </c>
      <c r="P65" s="39" t="s">
        <v>820</v>
      </c>
      <c r="Q65" s="39" t="s">
        <v>873</v>
      </c>
      <c r="R65" s="8"/>
      <c r="S65" s="41" t="s">
        <v>872</v>
      </c>
    </row>
    <row r="66" spans="1:19" x14ac:dyDescent="0.25">
      <c r="A66" s="39" t="s">
        <v>854</v>
      </c>
      <c r="B66" s="46" t="s">
        <v>854</v>
      </c>
      <c r="C66" s="49">
        <v>32.359116807900001</v>
      </c>
      <c r="D66" s="49">
        <v>-110.932630932</v>
      </c>
      <c r="E66" s="51">
        <v>3580244.2059999998</v>
      </c>
      <c r="F66" s="51">
        <v>506338.44199999998</v>
      </c>
      <c r="G66" s="39" t="s">
        <v>41</v>
      </c>
      <c r="H66" t="s">
        <v>26</v>
      </c>
      <c r="I66" s="8">
        <v>3580047</v>
      </c>
      <c r="J66" s="8">
        <v>506400</v>
      </c>
      <c r="K66" s="12">
        <v>37726</v>
      </c>
      <c r="L66" s="39" t="s">
        <v>882</v>
      </c>
      <c r="M66" s="39" t="s">
        <v>854</v>
      </c>
      <c r="N66" s="8">
        <v>250</v>
      </c>
      <c r="O66" s="8">
        <v>23</v>
      </c>
      <c r="P66" s="39" t="s">
        <v>798</v>
      </c>
      <c r="Q66" s="39" t="s">
        <v>873</v>
      </c>
      <c r="R66" s="8"/>
      <c r="S66" s="41" t="s">
        <v>872</v>
      </c>
    </row>
    <row r="67" spans="1:19" x14ac:dyDescent="0.25">
      <c r="A67" s="39" t="s">
        <v>854</v>
      </c>
      <c r="B67" s="46" t="s">
        <v>854</v>
      </c>
      <c r="C67" s="49">
        <v>32.359116807900001</v>
      </c>
      <c r="D67" s="49">
        <v>-110.932630932</v>
      </c>
      <c r="E67" s="51">
        <v>3580244.2059999998</v>
      </c>
      <c r="F67" s="51">
        <v>506338.44199999998</v>
      </c>
      <c r="G67" s="39" t="s">
        <v>41</v>
      </c>
      <c r="H67" t="s">
        <v>26</v>
      </c>
      <c r="I67" s="8">
        <v>3580047</v>
      </c>
      <c r="J67" s="8">
        <v>506400</v>
      </c>
      <c r="K67" s="12">
        <v>37726</v>
      </c>
      <c r="L67" s="39" t="s">
        <v>882</v>
      </c>
      <c r="M67" s="39" t="s">
        <v>854</v>
      </c>
      <c r="N67" s="8">
        <v>135</v>
      </c>
      <c r="O67" s="8">
        <v>27</v>
      </c>
      <c r="P67" s="39" t="s">
        <v>820</v>
      </c>
      <c r="Q67" s="39" t="s">
        <v>873</v>
      </c>
      <c r="R67" s="8"/>
      <c r="S67" s="41" t="s">
        <v>872</v>
      </c>
    </row>
    <row r="68" spans="1:19" x14ac:dyDescent="0.25">
      <c r="A68" s="39" t="s">
        <v>855</v>
      </c>
      <c r="B68" s="46" t="s">
        <v>855</v>
      </c>
      <c r="C68" s="49">
        <v>32.359458568400001</v>
      </c>
      <c r="D68" s="49">
        <v>-110.9306856231</v>
      </c>
      <c r="E68" s="51">
        <v>3580282.2069999999</v>
      </c>
      <c r="F68" s="51">
        <v>506521.44300000003</v>
      </c>
      <c r="G68" s="39" t="s">
        <v>41</v>
      </c>
      <c r="H68" t="s">
        <v>26</v>
      </c>
      <c r="I68" s="8">
        <v>3580085</v>
      </c>
      <c r="J68" s="8">
        <v>506583</v>
      </c>
      <c r="K68" s="12">
        <v>37726</v>
      </c>
      <c r="L68" s="39" t="s">
        <v>882</v>
      </c>
      <c r="M68" s="39" t="s">
        <v>855</v>
      </c>
      <c r="N68" s="8">
        <v>247</v>
      </c>
      <c r="O68" s="8">
        <v>20</v>
      </c>
      <c r="P68" s="39" t="s">
        <v>798</v>
      </c>
      <c r="Q68" s="39" t="s">
        <v>873</v>
      </c>
      <c r="R68" s="8"/>
      <c r="S68" s="41" t="s">
        <v>872</v>
      </c>
    </row>
    <row r="69" spans="1:19" x14ac:dyDescent="0.25">
      <c r="A69" s="39" t="s">
        <v>855</v>
      </c>
      <c r="B69" s="46" t="s">
        <v>855</v>
      </c>
      <c r="C69" s="49">
        <v>32.359458568400001</v>
      </c>
      <c r="D69" s="49">
        <v>-110.9306856231</v>
      </c>
      <c r="E69" s="51">
        <v>3580282.2069999999</v>
      </c>
      <c r="F69" s="51">
        <v>506521.44300000003</v>
      </c>
      <c r="G69" s="39" t="s">
        <v>41</v>
      </c>
      <c r="H69" t="s">
        <v>26</v>
      </c>
      <c r="I69" s="8">
        <v>3580085</v>
      </c>
      <c r="J69" s="8">
        <v>506583</v>
      </c>
      <c r="K69" s="12">
        <v>37726</v>
      </c>
      <c r="L69" s="39" t="s">
        <v>882</v>
      </c>
      <c r="M69" s="39" t="s">
        <v>855</v>
      </c>
      <c r="N69" s="8">
        <v>130</v>
      </c>
      <c r="O69" s="8">
        <v>22</v>
      </c>
      <c r="P69" s="39" t="s">
        <v>820</v>
      </c>
      <c r="Q69" s="39" t="s">
        <v>873</v>
      </c>
      <c r="R69" s="8"/>
      <c r="S69" s="41" t="s">
        <v>872</v>
      </c>
    </row>
    <row r="70" spans="1:19" x14ac:dyDescent="0.25">
      <c r="A70" s="39" t="s">
        <v>856</v>
      </c>
      <c r="B70" s="46" t="s">
        <v>856</v>
      </c>
      <c r="C70" s="49">
        <v>32.360963904499997</v>
      </c>
      <c r="D70" s="49">
        <v>-110.9284524365</v>
      </c>
      <c r="E70" s="51">
        <v>3580449.21</v>
      </c>
      <c r="F70" s="51">
        <v>506731.44</v>
      </c>
      <c r="G70" s="39" t="s">
        <v>41</v>
      </c>
      <c r="H70" t="s">
        <v>26</v>
      </c>
      <c r="I70" s="8">
        <v>3580252</v>
      </c>
      <c r="J70" s="8">
        <v>506793</v>
      </c>
      <c r="K70" s="12">
        <v>37726</v>
      </c>
      <c r="L70" s="39" t="s">
        <v>882</v>
      </c>
      <c r="M70" s="39" t="s">
        <v>856</v>
      </c>
      <c r="N70" s="8">
        <v>250</v>
      </c>
      <c r="O70" s="8">
        <v>17</v>
      </c>
      <c r="P70" s="39" t="s">
        <v>798</v>
      </c>
      <c r="Q70" s="39" t="s">
        <v>876</v>
      </c>
      <c r="R70" s="8"/>
      <c r="S70" s="41" t="s">
        <v>872</v>
      </c>
    </row>
    <row r="71" spans="1:19" x14ac:dyDescent="0.25">
      <c r="A71" s="39" t="s">
        <v>856</v>
      </c>
      <c r="B71" s="46" t="s">
        <v>856</v>
      </c>
      <c r="C71" s="49">
        <v>32.360963904499997</v>
      </c>
      <c r="D71" s="49">
        <v>-110.9284524365</v>
      </c>
      <c r="E71" s="51">
        <v>3580449.21</v>
      </c>
      <c r="F71" s="51">
        <v>506731.44</v>
      </c>
      <c r="G71" s="39" t="s">
        <v>41</v>
      </c>
      <c r="H71" t="s">
        <v>26</v>
      </c>
      <c r="I71" s="8">
        <v>3580252</v>
      </c>
      <c r="J71" s="8">
        <v>506793</v>
      </c>
      <c r="K71" s="12">
        <v>37726</v>
      </c>
      <c r="L71" s="39" t="s">
        <v>882</v>
      </c>
      <c r="M71" s="39" t="s">
        <v>856</v>
      </c>
      <c r="N71" s="8">
        <v>128</v>
      </c>
      <c r="O71" s="8">
        <v>22</v>
      </c>
      <c r="P71" s="39" t="s">
        <v>820</v>
      </c>
      <c r="Q71" s="39" t="s">
        <v>876</v>
      </c>
      <c r="R71" s="8"/>
      <c r="S71" s="41" t="s">
        <v>872</v>
      </c>
    </row>
    <row r="72" spans="1:19" x14ac:dyDescent="0.25">
      <c r="A72" s="39" t="s">
        <v>858</v>
      </c>
      <c r="B72" s="46" t="s">
        <v>858</v>
      </c>
      <c r="C72" s="49">
        <v>32.361847067299998</v>
      </c>
      <c r="D72" s="49">
        <v>-110.9268148917</v>
      </c>
      <c r="E72" s="51">
        <v>3580547.2119999998</v>
      </c>
      <c r="F72" s="51">
        <v>506885.43900000001</v>
      </c>
      <c r="G72" s="39" t="s">
        <v>41</v>
      </c>
      <c r="H72" t="s">
        <v>26</v>
      </c>
      <c r="I72" s="8">
        <v>3580350</v>
      </c>
      <c r="J72" s="8">
        <v>506947</v>
      </c>
      <c r="K72" s="12">
        <v>37726</v>
      </c>
      <c r="L72" s="39" t="s">
        <v>882</v>
      </c>
      <c r="M72" s="39" t="s">
        <v>858</v>
      </c>
      <c r="N72" s="8">
        <v>250</v>
      </c>
      <c r="O72" s="8">
        <v>18</v>
      </c>
      <c r="P72" s="39" t="s">
        <v>798</v>
      </c>
      <c r="Q72" s="39" t="s">
        <v>876</v>
      </c>
      <c r="R72" s="8"/>
      <c r="S72" s="41" t="s">
        <v>872</v>
      </c>
    </row>
    <row r="73" spans="1:19" x14ac:dyDescent="0.25">
      <c r="A73" s="39" t="s">
        <v>859</v>
      </c>
      <c r="B73" s="46" t="s">
        <v>859</v>
      </c>
      <c r="C73" s="49">
        <v>32.363127341499997</v>
      </c>
      <c r="D73" s="49">
        <v>-110.92549587489999</v>
      </c>
      <c r="E73" s="51">
        <v>3580689.2140000002</v>
      </c>
      <c r="F73" s="51">
        <v>507009.43699999998</v>
      </c>
      <c r="G73" s="39" t="s">
        <v>41</v>
      </c>
      <c r="H73" t="s">
        <v>26</v>
      </c>
      <c r="I73" s="8">
        <v>3580492</v>
      </c>
      <c r="J73" s="8">
        <v>507071</v>
      </c>
      <c r="K73" s="12">
        <v>37726</v>
      </c>
      <c r="L73" s="39" t="s">
        <v>882</v>
      </c>
      <c r="M73" s="39" t="s">
        <v>859</v>
      </c>
      <c r="N73" s="8">
        <v>251</v>
      </c>
      <c r="O73" s="8">
        <v>20</v>
      </c>
      <c r="P73" s="39" t="s">
        <v>798</v>
      </c>
      <c r="Q73" s="39" t="s">
        <v>876</v>
      </c>
      <c r="R73" s="8"/>
      <c r="S73" s="41" t="s">
        <v>872</v>
      </c>
    </row>
    <row r="74" spans="1:19" x14ac:dyDescent="0.25">
      <c r="A74" s="39" t="s">
        <v>860</v>
      </c>
      <c r="B74" s="46" t="s">
        <v>860</v>
      </c>
      <c r="C74" s="49">
        <v>32.363875471500002</v>
      </c>
      <c r="D74" s="49">
        <v>-110.9243048024</v>
      </c>
      <c r="E74" s="51">
        <v>3580772.2220000001</v>
      </c>
      <c r="F74" s="51">
        <v>507121.43599999999</v>
      </c>
      <c r="G74" s="39" t="s">
        <v>41</v>
      </c>
      <c r="H74" t="s">
        <v>26</v>
      </c>
      <c r="I74" s="8">
        <v>3580575</v>
      </c>
      <c r="J74" s="8">
        <v>507183</v>
      </c>
      <c r="K74" s="12">
        <v>37726</v>
      </c>
      <c r="L74" s="39" t="s">
        <v>882</v>
      </c>
      <c r="M74" s="39" t="s">
        <v>860</v>
      </c>
      <c r="N74" s="8">
        <v>253</v>
      </c>
      <c r="O74" s="8">
        <v>18</v>
      </c>
      <c r="P74" s="39" t="s">
        <v>798</v>
      </c>
      <c r="Q74" s="39" t="s">
        <v>876</v>
      </c>
      <c r="R74" s="8"/>
      <c r="S74" s="41" t="s">
        <v>872</v>
      </c>
    </row>
    <row r="75" spans="1:19" x14ac:dyDescent="0.25">
      <c r="A75" s="39" t="s">
        <v>861</v>
      </c>
      <c r="B75" s="46" t="s">
        <v>861</v>
      </c>
      <c r="C75" s="49">
        <v>32.365318717000001</v>
      </c>
      <c r="D75" s="49">
        <v>-110.9239953869</v>
      </c>
      <c r="E75" s="51">
        <v>3580932.2250000001</v>
      </c>
      <c r="F75" s="51">
        <v>507150.43199999997</v>
      </c>
      <c r="G75" s="39" t="s">
        <v>41</v>
      </c>
      <c r="H75" t="s">
        <v>26</v>
      </c>
      <c r="I75" s="8">
        <v>3580735</v>
      </c>
      <c r="J75" s="8">
        <v>507212</v>
      </c>
      <c r="K75" s="12">
        <v>37726</v>
      </c>
      <c r="L75" s="39" t="s">
        <v>882</v>
      </c>
      <c r="M75" s="39" t="s">
        <v>861</v>
      </c>
      <c r="N75" s="8">
        <v>260</v>
      </c>
      <c r="O75" s="8">
        <v>18</v>
      </c>
      <c r="P75" s="39" t="s">
        <v>798</v>
      </c>
      <c r="Q75" s="39" t="s">
        <v>876</v>
      </c>
      <c r="R75" s="8"/>
      <c r="S75" s="41" t="s">
        <v>872</v>
      </c>
    </row>
    <row r="76" spans="1:19" x14ac:dyDescent="0.25">
      <c r="A76" s="39" t="s">
        <v>861</v>
      </c>
      <c r="B76" s="46" t="s">
        <v>861</v>
      </c>
      <c r="C76" s="49">
        <v>32.365318717000001</v>
      </c>
      <c r="D76" s="49">
        <v>-110.9239953869</v>
      </c>
      <c r="E76" s="51">
        <v>3580932.2250000001</v>
      </c>
      <c r="F76" s="51">
        <v>507150.43199999997</v>
      </c>
      <c r="G76" s="39" t="s">
        <v>41</v>
      </c>
      <c r="H76" t="s">
        <v>26</v>
      </c>
      <c r="I76" s="8">
        <v>3580735</v>
      </c>
      <c r="J76" s="8">
        <v>507212</v>
      </c>
      <c r="K76" s="12">
        <v>37726</v>
      </c>
      <c r="L76" s="39" t="s">
        <v>882</v>
      </c>
      <c r="M76" s="39" t="s">
        <v>861</v>
      </c>
      <c r="N76" s="8">
        <v>167</v>
      </c>
      <c r="O76" s="8">
        <v>18</v>
      </c>
      <c r="P76" s="39" t="s">
        <v>820</v>
      </c>
      <c r="Q76" s="39" t="s">
        <v>876</v>
      </c>
      <c r="R76" s="8"/>
      <c r="S76" s="41" t="s">
        <v>872</v>
      </c>
    </row>
    <row r="77" spans="1:19" x14ac:dyDescent="0.25">
      <c r="A77" s="39" t="s">
        <v>862</v>
      </c>
      <c r="B77" s="46" t="s">
        <v>862</v>
      </c>
      <c r="C77" s="49">
        <v>32.366754464700001</v>
      </c>
      <c r="D77" s="49">
        <v>-110.9263433659</v>
      </c>
      <c r="E77" s="51">
        <v>3581091.2220000001</v>
      </c>
      <c r="F77" s="51">
        <v>506929.42700000003</v>
      </c>
      <c r="G77" s="39" t="s">
        <v>41</v>
      </c>
      <c r="H77" t="s">
        <v>26</v>
      </c>
      <c r="I77" s="8">
        <v>3580894</v>
      </c>
      <c r="J77" s="8">
        <v>506991</v>
      </c>
      <c r="K77" s="12">
        <v>37726</v>
      </c>
      <c r="L77" s="39" t="s">
        <v>882</v>
      </c>
      <c r="M77" s="39" t="s">
        <v>862</v>
      </c>
      <c r="N77" s="8">
        <v>241</v>
      </c>
      <c r="O77" s="8">
        <v>27</v>
      </c>
      <c r="P77" s="39" t="s">
        <v>798</v>
      </c>
      <c r="Q77" s="39" t="s">
        <v>857</v>
      </c>
      <c r="R77" s="8"/>
      <c r="S77" s="41" t="s">
        <v>872</v>
      </c>
    </row>
    <row r="78" spans="1:19" x14ac:dyDescent="0.25">
      <c r="A78" s="39" t="s">
        <v>863</v>
      </c>
      <c r="B78" s="46" t="s">
        <v>863</v>
      </c>
      <c r="C78" s="49">
        <v>32.367178930400001</v>
      </c>
      <c r="D78" s="49">
        <v>-110.9271296276</v>
      </c>
      <c r="E78" s="51">
        <v>3581138.2230000002</v>
      </c>
      <c r="F78" s="51">
        <v>506855.42599999998</v>
      </c>
      <c r="G78" s="39" t="s">
        <v>41</v>
      </c>
      <c r="H78" t="s">
        <v>26</v>
      </c>
      <c r="I78" s="8">
        <v>3580941</v>
      </c>
      <c r="J78" s="8">
        <v>506917</v>
      </c>
      <c r="K78" s="12">
        <v>37726</v>
      </c>
      <c r="L78" s="39" t="s">
        <v>882</v>
      </c>
      <c r="M78" s="39" t="s">
        <v>863</v>
      </c>
      <c r="N78" s="8">
        <v>254</v>
      </c>
      <c r="O78" s="8">
        <v>21</v>
      </c>
      <c r="P78" s="39" t="s">
        <v>798</v>
      </c>
      <c r="Q78" s="39" t="s">
        <v>876</v>
      </c>
      <c r="R78" s="8"/>
      <c r="S78" s="41" t="s">
        <v>872</v>
      </c>
    </row>
    <row r="79" spans="1:19" x14ac:dyDescent="0.25">
      <c r="A79" s="39" t="s">
        <v>863</v>
      </c>
      <c r="B79" s="46" t="s">
        <v>863</v>
      </c>
      <c r="C79" s="49">
        <v>32.367178930400001</v>
      </c>
      <c r="D79" s="49">
        <v>-110.9271296276</v>
      </c>
      <c r="E79" s="51">
        <v>3581138.2230000002</v>
      </c>
      <c r="F79" s="51">
        <v>506855.42599999998</v>
      </c>
      <c r="G79" s="39" t="s">
        <v>41</v>
      </c>
      <c r="H79" t="s">
        <v>26</v>
      </c>
      <c r="I79" s="8">
        <v>3580941</v>
      </c>
      <c r="J79" s="8">
        <v>506917</v>
      </c>
      <c r="K79" s="12">
        <v>37726</v>
      </c>
      <c r="L79" s="39" t="s">
        <v>882</v>
      </c>
      <c r="M79" s="39" t="s">
        <v>863</v>
      </c>
      <c r="N79" s="8">
        <v>109</v>
      </c>
      <c r="O79" s="8">
        <v>34</v>
      </c>
      <c r="P79" s="39" t="s">
        <v>820</v>
      </c>
      <c r="Q79" s="39" t="s">
        <v>876</v>
      </c>
      <c r="R79" s="8"/>
      <c r="S79" s="41" t="s">
        <v>872</v>
      </c>
    </row>
    <row r="80" spans="1:19" x14ac:dyDescent="0.25">
      <c r="A80" s="39" t="s">
        <v>864</v>
      </c>
      <c r="B80" s="46" t="s">
        <v>864</v>
      </c>
      <c r="C80" s="49">
        <v>32.367657440599999</v>
      </c>
      <c r="D80" s="49">
        <v>-110.92777766890001</v>
      </c>
      <c r="E80" s="51">
        <v>3581191.2239999999</v>
      </c>
      <c r="F80" s="51">
        <v>506794.424</v>
      </c>
      <c r="G80" s="39" t="s">
        <v>41</v>
      </c>
      <c r="H80" t="s">
        <v>26</v>
      </c>
      <c r="I80" s="8">
        <v>3580994</v>
      </c>
      <c r="J80" s="8">
        <v>506856</v>
      </c>
      <c r="K80" s="12">
        <v>37726</v>
      </c>
      <c r="L80" s="39" t="s">
        <v>882</v>
      </c>
      <c r="M80" s="39" t="s">
        <v>864</v>
      </c>
      <c r="N80" s="8">
        <v>256</v>
      </c>
      <c r="O80" s="8">
        <v>15</v>
      </c>
      <c r="P80" s="39" t="s">
        <v>798</v>
      </c>
      <c r="Q80" s="39" t="s">
        <v>873</v>
      </c>
      <c r="R80" s="8"/>
      <c r="S80" s="41" t="s">
        <v>872</v>
      </c>
    </row>
    <row r="81" spans="1:19" x14ac:dyDescent="0.25">
      <c r="A81" s="39" t="s">
        <v>864</v>
      </c>
      <c r="B81" s="46" t="s">
        <v>864</v>
      </c>
      <c r="C81" s="49">
        <v>32.367657440599999</v>
      </c>
      <c r="D81" s="49">
        <v>-110.92777766890001</v>
      </c>
      <c r="E81" s="51">
        <v>3581191.2239999999</v>
      </c>
      <c r="F81" s="51">
        <v>506794.424</v>
      </c>
      <c r="G81" s="39" t="s">
        <v>41</v>
      </c>
      <c r="H81" t="s">
        <v>26</v>
      </c>
      <c r="I81" s="8">
        <v>3580994</v>
      </c>
      <c r="J81" s="8">
        <v>506856</v>
      </c>
      <c r="K81" s="12">
        <v>37726</v>
      </c>
      <c r="L81" s="39" t="s">
        <v>882</v>
      </c>
      <c r="M81" s="39" t="s">
        <v>864</v>
      </c>
      <c r="N81" s="8">
        <v>117</v>
      </c>
      <c r="O81" s="8">
        <v>22</v>
      </c>
      <c r="P81" s="39" t="s">
        <v>820</v>
      </c>
      <c r="Q81" s="39" t="s">
        <v>873</v>
      </c>
      <c r="R81" s="8"/>
      <c r="S81" s="41" t="s">
        <v>872</v>
      </c>
    </row>
    <row r="82" spans="1:19" x14ac:dyDescent="0.25">
      <c r="A82" s="39" t="s">
        <v>865</v>
      </c>
      <c r="B82" s="46" t="s">
        <v>865</v>
      </c>
      <c r="C82" s="49">
        <v>32.367414418499997</v>
      </c>
      <c r="D82" s="49">
        <v>-110.92875578650001</v>
      </c>
      <c r="E82" s="51">
        <v>3581164.2230000002</v>
      </c>
      <c r="F82" s="51">
        <v>506702.424</v>
      </c>
      <c r="G82" s="39" t="s">
        <v>41</v>
      </c>
      <c r="H82" t="s">
        <v>26</v>
      </c>
      <c r="I82" s="8">
        <v>3580967</v>
      </c>
      <c r="J82" s="8">
        <v>506764</v>
      </c>
      <c r="K82" s="12">
        <v>37726</v>
      </c>
      <c r="L82" s="39" t="s">
        <v>882</v>
      </c>
      <c r="M82" s="39" t="s">
        <v>865</v>
      </c>
      <c r="N82" s="8">
        <v>250</v>
      </c>
      <c r="O82" s="8">
        <v>25</v>
      </c>
      <c r="P82" s="39" t="s">
        <v>798</v>
      </c>
      <c r="Q82" s="39" t="s">
        <v>876</v>
      </c>
      <c r="R82" s="8"/>
      <c r="S82" s="41" t="s">
        <v>872</v>
      </c>
    </row>
    <row r="83" spans="1:19" x14ac:dyDescent="0.25">
      <c r="A83" s="39" t="s">
        <v>865</v>
      </c>
      <c r="B83" s="46" t="s">
        <v>865</v>
      </c>
      <c r="C83" s="49">
        <v>32.367414418499997</v>
      </c>
      <c r="D83" s="49">
        <v>-110.92875578650001</v>
      </c>
      <c r="E83" s="51">
        <v>3581164.2230000002</v>
      </c>
      <c r="F83" s="51">
        <v>506702.424</v>
      </c>
      <c r="G83" s="39" t="s">
        <v>41</v>
      </c>
      <c r="H83" t="s">
        <v>26</v>
      </c>
      <c r="I83" s="8">
        <v>3580967</v>
      </c>
      <c r="J83" s="8">
        <v>506764</v>
      </c>
      <c r="K83" s="12">
        <v>37726</v>
      </c>
      <c r="L83" s="39" t="s">
        <v>882</v>
      </c>
      <c r="M83" s="39" t="s">
        <v>865</v>
      </c>
      <c r="N83" s="8">
        <v>135</v>
      </c>
      <c r="O83" s="8">
        <v>30</v>
      </c>
      <c r="P83" s="39" t="s">
        <v>820</v>
      </c>
      <c r="Q83" s="39" t="s">
        <v>876</v>
      </c>
      <c r="R83" s="8"/>
      <c r="S83" s="41" t="s">
        <v>872</v>
      </c>
    </row>
    <row r="84" spans="1:19" x14ac:dyDescent="0.25">
      <c r="A84" s="39" t="s">
        <v>866</v>
      </c>
      <c r="B84" s="46" t="s">
        <v>866</v>
      </c>
      <c r="C84" s="49">
        <v>32.368397894700003</v>
      </c>
      <c r="D84" s="49">
        <v>-110.9289995263</v>
      </c>
      <c r="E84" s="51">
        <v>3581273.2250000001</v>
      </c>
      <c r="F84" s="51">
        <v>506679.42200000002</v>
      </c>
      <c r="G84" s="39" t="s">
        <v>41</v>
      </c>
      <c r="H84" t="s">
        <v>26</v>
      </c>
      <c r="I84" s="8">
        <v>3581076</v>
      </c>
      <c r="J84" s="8">
        <v>506741</v>
      </c>
      <c r="K84" s="12">
        <v>37726</v>
      </c>
      <c r="L84" s="39" t="s">
        <v>882</v>
      </c>
      <c r="M84" s="39" t="s">
        <v>866</v>
      </c>
      <c r="N84" s="8">
        <v>253</v>
      </c>
      <c r="O84" s="8">
        <v>17</v>
      </c>
      <c r="P84" s="39" t="s">
        <v>798</v>
      </c>
      <c r="Q84" s="39" t="s">
        <v>873</v>
      </c>
      <c r="R84" s="8"/>
      <c r="S84" s="41" t="s">
        <v>872</v>
      </c>
    </row>
    <row r="85" spans="1:19" x14ac:dyDescent="0.25">
      <c r="A85" s="39" t="s">
        <v>866</v>
      </c>
      <c r="B85" s="46" t="s">
        <v>866</v>
      </c>
      <c r="C85" s="49">
        <v>32.368397894700003</v>
      </c>
      <c r="D85" s="49">
        <v>-110.9289995263</v>
      </c>
      <c r="E85" s="51">
        <v>3581273.2250000001</v>
      </c>
      <c r="F85" s="51">
        <v>506679.42200000002</v>
      </c>
      <c r="G85" s="39" t="s">
        <v>41</v>
      </c>
      <c r="H85" t="s">
        <v>26</v>
      </c>
      <c r="I85" s="8">
        <v>3581076</v>
      </c>
      <c r="J85" s="8">
        <v>506741</v>
      </c>
      <c r="K85" s="12">
        <v>37726</v>
      </c>
      <c r="L85" s="39" t="s">
        <v>882</v>
      </c>
      <c r="M85" s="39" t="s">
        <v>866</v>
      </c>
      <c r="N85" s="8">
        <v>142</v>
      </c>
      <c r="O85" s="8">
        <v>27</v>
      </c>
      <c r="P85" s="39" t="s">
        <v>820</v>
      </c>
      <c r="Q85" s="39" t="s">
        <v>873</v>
      </c>
      <c r="R85" s="8"/>
      <c r="S85" s="41" t="s">
        <v>872</v>
      </c>
    </row>
    <row r="86" spans="1:19" x14ac:dyDescent="0.25">
      <c r="A86" s="39" t="s">
        <v>867</v>
      </c>
      <c r="B86" s="46" t="s">
        <v>867</v>
      </c>
      <c r="C86" s="49">
        <v>32.369552867499998</v>
      </c>
      <c r="D86" s="49">
        <v>-110.9294025912</v>
      </c>
      <c r="E86" s="51">
        <v>3581401.2280000001</v>
      </c>
      <c r="F86" s="51">
        <v>506641.41899999999</v>
      </c>
      <c r="G86" s="39" t="s">
        <v>41</v>
      </c>
      <c r="H86" t="s">
        <v>26</v>
      </c>
      <c r="I86" s="8">
        <v>3581204</v>
      </c>
      <c r="J86" s="8">
        <v>506703</v>
      </c>
      <c r="K86" s="12">
        <v>37726</v>
      </c>
      <c r="L86" s="39" t="s">
        <v>882</v>
      </c>
      <c r="M86" s="39" t="s">
        <v>867</v>
      </c>
      <c r="N86" s="8">
        <v>258</v>
      </c>
      <c r="O86" s="8">
        <v>23</v>
      </c>
      <c r="P86" s="39" t="s">
        <v>798</v>
      </c>
      <c r="Q86" s="39" t="s">
        <v>873</v>
      </c>
      <c r="R86" s="8"/>
      <c r="S86" s="41" t="s">
        <v>872</v>
      </c>
    </row>
    <row r="87" spans="1:19" x14ac:dyDescent="0.25">
      <c r="A87" s="39" t="s">
        <v>867</v>
      </c>
      <c r="B87" s="46" t="s">
        <v>867</v>
      </c>
      <c r="C87" s="49">
        <v>32.369552867499998</v>
      </c>
      <c r="D87" s="49">
        <v>-110.9294025912</v>
      </c>
      <c r="E87" s="51">
        <v>3581401.2280000001</v>
      </c>
      <c r="F87" s="51">
        <v>506641.41899999999</v>
      </c>
      <c r="G87" s="39" t="s">
        <v>41</v>
      </c>
      <c r="H87" t="s">
        <v>26</v>
      </c>
      <c r="I87" s="8">
        <v>3581204</v>
      </c>
      <c r="J87" s="8">
        <v>506703</v>
      </c>
      <c r="K87" s="12">
        <v>37726</v>
      </c>
      <c r="L87" s="39" t="s">
        <v>882</v>
      </c>
      <c r="M87" s="39" t="s">
        <v>867</v>
      </c>
      <c r="N87" s="8">
        <v>119</v>
      </c>
      <c r="O87" s="8">
        <v>30</v>
      </c>
      <c r="P87" s="39" t="s">
        <v>820</v>
      </c>
      <c r="Q87" s="39" t="s">
        <v>873</v>
      </c>
      <c r="R87" s="8"/>
      <c r="S87" s="41" t="s">
        <v>872</v>
      </c>
    </row>
    <row r="88" spans="1:19" x14ac:dyDescent="0.25">
      <c r="A88" s="39" t="s">
        <v>868</v>
      </c>
      <c r="B88" s="46" t="s">
        <v>868</v>
      </c>
      <c r="C88" s="49">
        <v>32.363679585200003</v>
      </c>
      <c r="D88" s="49">
        <v>-110.9288436515</v>
      </c>
      <c r="E88" s="51">
        <v>3580750.216</v>
      </c>
      <c r="F88" s="51">
        <v>506694.43400000001</v>
      </c>
      <c r="G88" s="39" t="s">
        <v>41</v>
      </c>
      <c r="H88" t="s">
        <v>26</v>
      </c>
      <c r="I88" s="8">
        <v>3580553</v>
      </c>
      <c r="J88" s="8">
        <v>506756</v>
      </c>
      <c r="K88" s="12">
        <v>37726</v>
      </c>
      <c r="L88" s="39" t="s">
        <v>882</v>
      </c>
      <c r="M88" s="39" t="s">
        <v>868</v>
      </c>
      <c r="N88" s="8">
        <v>246</v>
      </c>
      <c r="O88" s="8">
        <v>20</v>
      </c>
      <c r="P88" s="39" t="s">
        <v>798</v>
      </c>
      <c r="Q88" s="39" t="s">
        <v>876</v>
      </c>
      <c r="R88" s="8"/>
      <c r="S88" s="41" t="s">
        <v>872</v>
      </c>
    </row>
    <row r="89" spans="1:19" x14ac:dyDescent="0.25">
      <c r="A89" s="39" t="s">
        <v>868</v>
      </c>
      <c r="B89" s="46" t="s">
        <v>868</v>
      </c>
      <c r="C89" s="49">
        <v>32.363679585200003</v>
      </c>
      <c r="D89" s="49">
        <v>-110.9288436515</v>
      </c>
      <c r="E89" s="51">
        <v>3580750.216</v>
      </c>
      <c r="F89" s="51">
        <v>506694.43400000001</v>
      </c>
      <c r="G89" s="39" t="s">
        <v>41</v>
      </c>
      <c r="H89" t="s">
        <v>26</v>
      </c>
      <c r="I89" s="8">
        <v>3580553</v>
      </c>
      <c r="J89" s="8">
        <v>506756</v>
      </c>
      <c r="K89" s="12">
        <v>37726</v>
      </c>
      <c r="L89" s="39" t="s">
        <v>882</v>
      </c>
      <c r="M89" s="39" t="s">
        <v>868</v>
      </c>
      <c r="N89" s="8">
        <v>139</v>
      </c>
      <c r="O89" s="8">
        <v>23</v>
      </c>
      <c r="P89" s="39" t="s">
        <v>820</v>
      </c>
      <c r="Q89" s="39" t="s">
        <v>876</v>
      </c>
      <c r="R89" s="8"/>
      <c r="S89" s="41" t="s">
        <v>872</v>
      </c>
    </row>
    <row r="90" spans="1:19" x14ac:dyDescent="0.25">
      <c r="A90" s="39" t="s">
        <v>869</v>
      </c>
      <c r="B90" s="46" t="s">
        <v>869</v>
      </c>
      <c r="C90" s="49">
        <v>32.362506705999998</v>
      </c>
      <c r="D90" s="49">
        <v>-110.9286851026</v>
      </c>
      <c r="E90" s="51">
        <v>3580620.213</v>
      </c>
      <c r="F90" s="51">
        <v>506709.43699999998</v>
      </c>
      <c r="G90" s="39" t="s">
        <v>41</v>
      </c>
      <c r="H90" t="s">
        <v>26</v>
      </c>
      <c r="I90" s="8">
        <v>3580423</v>
      </c>
      <c r="J90" s="8">
        <v>506771</v>
      </c>
      <c r="K90" s="12">
        <v>37726</v>
      </c>
      <c r="L90" s="39" t="s">
        <v>882</v>
      </c>
      <c r="M90" s="39" t="s">
        <v>869</v>
      </c>
      <c r="N90" s="8">
        <v>243</v>
      </c>
      <c r="O90" s="8">
        <v>22</v>
      </c>
      <c r="P90" s="39" t="s">
        <v>798</v>
      </c>
      <c r="Q90" s="39" t="s">
        <v>876</v>
      </c>
      <c r="R90" s="8"/>
      <c r="S90" s="41" t="s">
        <v>872</v>
      </c>
    </row>
    <row r="91" spans="1:19" x14ac:dyDescent="0.25">
      <c r="A91" s="39" t="s">
        <v>869</v>
      </c>
      <c r="B91" s="46" t="s">
        <v>869</v>
      </c>
      <c r="C91" s="49">
        <v>32.362506705999998</v>
      </c>
      <c r="D91" s="49">
        <v>-110.9286851026</v>
      </c>
      <c r="E91" s="51">
        <v>3580620.213</v>
      </c>
      <c r="F91" s="51">
        <v>506709.43699999998</v>
      </c>
      <c r="G91" s="39" t="s">
        <v>41</v>
      </c>
      <c r="H91" t="s">
        <v>26</v>
      </c>
      <c r="I91" s="8">
        <v>3580423</v>
      </c>
      <c r="J91" s="8">
        <v>506771</v>
      </c>
      <c r="K91" s="12">
        <v>37726</v>
      </c>
      <c r="L91" s="39" t="s">
        <v>882</v>
      </c>
      <c r="M91" s="39" t="s">
        <v>869</v>
      </c>
      <c r="N91" s="8">
        <v>144</v>
      </c>
      <c r="O91" s="8">
        <v>23</v>
      </c>
      <c r="P91" s="39" t="s">
        <v>820</v>
      </c>
      <c r="Q91" s="39" t="s">
        <v>876</v>
      </c>
      <c r="R91" s="8"/>
      <c r="S91" s="41" t="s">
        <v>872</v>
      </c>
    </row>
  </sheetData>
  <sortState xmlns:xlrd2="http://schemas.microsoft.com/office/spreadsheetml/2017/richdata2" ref="A2:R91">
    <sortCondition ref="K2:K9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97619-7815-4BFA-80E6-518F05AE9F90}">
  <sheetPr codeName="Sheet6">
    <tabColor rgb="FFC00000"/>
  </sheetPr>
  <dimension ref="A1:T990"/>
  <sheetViews>
    <sheetView workbookViewId="0">
      <selection activeCell="T1" sqref="T1"/>
    </sheetView>
  </sheetViews>
  <sheetFormatPr defaultColWidth="9.140625" defaultRowHeight="15" x14ac:dyDescent="0.25"/>
  <cols>
    <col min="1" max="2" width="11.28515625" style="1" customWidth="1"/>
    <col min="3" max="3" width="13.140625" style="15" customWidth="1"/>
    <col min="4" max="4" width="14.140625" style="15" customWidth="1"/>
    <col min="5" max="5" width="10.140625" style="88" customWidth="1"/>
    <col min="6" max="6" width="16.28515625" style="88" bestFit="1" customWidth="1"/>
    <col min="7" max="7" width="9.5703125" style="1" bestFit="1" customWidth="1"/>
    <col min="8" max="8" width="10.7109375" style="1" bestFit="1" customWidth="1"/>
    <col min="9" max="10" width="10.7109375" style="66" customWidth="1"/>
    <col min="11" max="11" width="13.7109375" style="1" customWidth="1"/>
    <col min="12" max="12" width="31.7109375" style="31" customWidth="1"/>
    <col min="13" max="13" width="14.28515625" style="1" customWidth="1"/>
    <col min="14" max="14" width="13.28515625" style="1" customWidth="1"/>
    <col min="15" max="15" width="10.7109375" style="1" customWidth="1"/>
    <col min="16" max="16" width="34.7109375" style="1" customWidth="1"/>
    <col min="17" max="17" width="36.140625" style="1" customWidth="1"/>
    <col min="18" max="18" width="13.42578125" style="1" customWidth="1"/>
    <col min="19" max="19" width="23" style="1" customWidth="1"/>
    <col min="20" max="20" width="10.140625" style="1" customWidth="1"/>
    <col min="21" max="16384" width="9.140625" style="1"/>
  </cols>
  <sheetData>
    <row r="1" spans="1:20" customFormat="1" ht="15.75" thickBot="1" x14ac:dyDescent="0.3">
      <c r="A1" s="2" t="s">
        <v>5</v>
      </c>
      <c r="B1" s="2" t="s">
        <v>877</v>
      </c>
      <c r="C1" s="48" t="s">
        <v>10</v>
      </c>
      <c r="D1" s="48" t="s">
        <v>11</v>
      </c>
      <c r="E1" s="76" t="s">
        <v>2</v>
      </c>
      <c r="F1" s="76" t="s">
        <v>3</v>
      </c>
      <c r="G1" s="2" t="s">
        <v>12</v>
      </c>
      <c r="H1" s="2" t="s">
        <v>1</v>
      </c>
      <c r="I1" s="64" t="s">
        <v>818</v>
      </c>
      <c r="J1" s="64" t="s">
        <v>817</v>
      </c>
      <c r="K1" s="2" t="s">
        <v>0</v>
      </c>
      <c r="L1" s="29" t="s">
        <v>120</v>
      </c>
      <c r="M1" s="23" t="s">
        <v>265</v>
      </c>
      <c r="N1" s="23" t="s">
        <v>266</v>
      </c>
      <c r="O1" s="23" t="s">
        <v>267</v>
      </c>
      <c r="P1" s="23" t="s">
        <v>8</v>
      </c>
      <c r="Q1" s="23" t="s">
        <v>268</v>
      </c>
      <c r="R1" s="23" t="s">
        <v>269</v>
      </c>
      <c r="S1" s="23" t="s">
        <v>811</v>
      </c>
      <c r="T1" s="23" t="s">
        <v>9</v>
      </c>
    </row>
    <row r="2" spans="1:20" customFormat="1" ht="15.75" thickTop="1" x14ac:dyDescent="0.25">
      <c r="A2" t="s">
        <v>116</v>
      </c>
      <c r="C2" s="14">
        <v>32.318398000000002</v>
      </c>
      <c r="D2" s="14">
        <v>-110.784358</v>
      </c>
      <c r="E2" s="80">
        <v>3575749.0295830001</v>
      </c>
      <c r="F2" s="80">
        <v>520297.893828</v>
      </c>
      <c r="G2" s="8" t="s">
        <v>41</v>
      </c>
      <c r="H2" s="1" t="s">
        <v>26</v>
      </c>
      <c r="I2" s="66"/>
      <c r="J2" s="66"/>
      <c r="K2" s="12">
        <v>37254</v>
      </c>
      <c r="L2" s="30" t="s">
        <v>115</v>
      </c>
      <c r="M2" t="s">
        <v>116</v>
      </c>
      <c r="N2" s="1">
        <v>247</v>
      </c>
      <c r="O2" s="1">
        <v>8</v>
      </c>
      <c r="P2" s="1" t="s">
        <v>13</v>
      </c>
      <c r="Q2" s="1" t="s">
        <v>43</v>
      </c>
      <c r="R2" s="1"/>
      <c r="S2" s="1" t="s">
        <v>814</v>
      </c>
      <c r="T2" s="1"/>
    </row>
    <row r="3" spans="1:20" customFormat="1" x14ac:dyDescent="0.25">
      <c r="A3" t="s">
        <v>117</v>
      </c>
      <c r="C3" s="14">
        <v>32.319567999999997</v>
      </c>
      <c r="D3" s="14">
        <v>-110.782814</v>
      </c>
      <c r="E3" s="80">
        <v>3575879.033671</v>
      </c>
      <c r="F3" s="80">
        <v>520442.89015400002</v>
      </c>
      <c r="G3" s="8" t="s">
        <v>41</v>
      </c>
      <c r="H3" s="1" t="s">
        <v>26</v>
      </c>
      <c r="I3" s="66"/>
      <c r="J3" s="66"/>
      <c r="K3" s="12">
        <v>37254</v>
      </c>
      <c r="L3" s="30" t="s">
        <v>115</v>
      </c>
      <c r="M3" t="s">
        <v>117</v>
      </c>
      <c r="N3" s="1">
        <v>67</v>
      </c>
      <c r="O3" s="1">
        <v>3</v>
      </c>
      <c r="P3" s="1" t="s">
        <v>13</v>
      </c>
      <c r="Q3" s="1" t="s">
        <v>43</v>
      </c>
      <c r="R3" s="1"/>
      <c r="S3" s="1" t="s">
        <v>814</v>
      </c>
      <c r="T3" s="1"/>
    </row>
    <row r="4" spans="1:20" customFormat="1" x14ac:dyDescent="0.25">
      <c r="A4" t="s">
        <v>118</v>
      </c>
      <c r="C4" s="14">
        <v>32.321520999999997</v>
      </c>
      <c r="D4" s="14">
        <v>-110.780101</v>
      </c>
      <c r="E4" s="80">
        <v>3576096.0405600001</v>
      </c>
      <c r="F4" s="80">
        <v>520697.88417199999</v>
      </c>
      <c r="G4" s="8" t="s">
        <v>41</v>
      </c>
      <c r="H4" s="1" t="s">
        <v>26</v>
      </c>
      <c r="I4" s="66"/>
      <c r="J4" s="66"/>
      <c r="K4" s="12">
        <v>37254</v>
      </c>
      <c r="L4" s="30" t="s">
        <v>115</v>
      </c>
      <c r="M4" t="s">
        <v>118</v>
      </c>
      <c r="N4" s="1">
        <v>240</v>
      </c>
      <c r="O4" s="1">
        <v>7</v>
      </c>
      <c r="P4" s="1" t="s">
        <v>13</v>
      </c>
      <c r="Q4" s="1" t="s">
        <v>43</v>
      </c>
      <c r="R4" s="1"/>
      <c r="S4" s="1" t="s">
        <v>814</v>
      </c>
      <c r="T4" s="1"/>
    </row>
    <row r="5" spans="1:20" customFormat="1" x14ac:dyDescent="0.25">
      <c r="A5" t="s">
        <v>119</v>
      </c>
      <c r="C5" s="14">
        <v>32.323264999999999</v>
      </c>
      <c r="D5" s="14">
        <v>-110.77618699999999</v>
      </c>
      <c r="E5" s="80">
        <v>3576290.0468660002</v>
      </c>
      <c r="F5" s="80">
        <v>521065.88067400001</v>
      </c>
      <c r="G5" s="8" t="s">
        <v>41</v>
      </c>
      <c r="H5" s="1" t="s">
        <v>26</v>
      </c>
      <c r="I5" s="66"/>
      <c r="J5" s="66"/>
      <c r="K5" s="12">
        <v>37254</v>
      </c>
      <c r="L5" s="30" t="s">
        <v>115</v>
      </c>
      <c r="M5" t="s">
        <v>119</v>
      </c>
      <c r="N5" s="1">
        <v>247</v>
      </c>
      <c r="O5" s="1">
        <v>6</v>
      </c>
      <c r="P5" s="1" t="s">
        <v>13</v>
      </c>
      <c r="Q5" s="1" t="s">
        <v>43</v>
      </c>
      <c r="R5" s="1"/>
      <c r="S5" s="1" t="s">
        <v>814</v>
      </c>
      <c r="T5" s="1"/>
    </row>
    <row r="6" spans="1:20" customFormat="1" x14ac:dyDescent="0.25">
      <c r="A6" s="39" t="s">
        <v>819</v>
      </c>
      <c r="B6" s="46" t="s">
        <v>819</v>
      </c>
      <c r="C6" s="49">
        <v>32.361299539999997</v>
      </c>
      <c r="D6" s="49">
        <v>-110.95116630779999</v>
      </c>
      <c r="E6" s="77">
        <v>3580485.213</v>
      </c>
      <c r="F6" s="77">
        <v>504594.424</v>
      </c>
      <c r="G6" s="39"/>
      <c r="H6" t="s">
        <v>26</v>
      </c>
      <c r="I6" s="85">
        <v>3580288</v>
      </c>
      <c r="J6" s="85">
        <v>504656</v>
      </c>
      <c r="K6" s="8"/>
      <c r="L6" s="41" t="s">
        <v>872</v>
      </c>
      <c r="M6" s="39" t="s">
        <v>819</v>
      </c>
      <c r="N6" s="8">
        <v>233</v>
      </c>
      <c r="O6" s="8">
        <v>8</v>
      </c>
      <c r="P6" s="39" t="s">
        <v>798</v>
      </c>
      <c r="Q6" s="39" t="s">
        <v>873</v>
      </c>
      <c r="R6" s="8"/>
      <c r="S6" s="39" t="s">
        <v>664</v>
      </c>
      <c r="T6" s="1"/>
    </row>
    <row r="7" spans="1:20" customFormat="1" x14ac:dyDescent="0.25">
      <c r="A7" s="39" t="s">
        <v>819</v>
      </c>
      <c r="B7" s="46" t="s">
        <v>819</v>
      </c>
      <c r="C7" s="49">
        <v>32.361299539999997</v>
      </c>
      <c r="D7" s="49">
        <v>-110.95116630779999</v>
      </c>
      <c r="E7" s="77">
        <v>3580485.213</v>
      </c>
      <c r="F7" s="77">
        <v>504594.424</v>
      </c>
      <c r="G7" s="39"/>
      <c r="H7" t="s">
        <v>26</v>
      </c>
      <c r="I7" s="85">
        <v>3580288</v>
      </c>
      <c r="J7" s="85">
        <v>504656</v>
      </c>
      <c r="K7" s="8"/>
      <c r="L7" s="41" t="s">
        <v>872</v>
      </c>
      <c r="M7" s="39" t="s">
        <v>819</v>
      </c>
      <c r="N7" s="8">
        <v>48</v>
      </c>
      <c r="O7" s="8">
        <v>22</v>
      </c>
      <c r="P7" s="39" t="s">
        <v>820</v>
      </c>
      <c r="Q7" s="39" t="s">
        <v>873</v>
      </c>
      <c r="R7" s="8"/>
      <c r="S7" s="39" t="s">
        <v>664</v>
      </c>
      <c r="T7" s="1"/>
    </row>
    <row r="8" spans="1:20" customFormat="1" x14ac:dyDescent="0.25">
      <c r="A8" s="39" t="s">
        <v>821</v>
      </c>
      <c r="B8" s="46" t="s">
        <v>821</v>
      </c>
      <c r="C8" s="49">
        <v>32.360811937699999</v>
      </c>
      <c r="D8" s="49">
        <v>-110.95003989280001</v>
      </c>
      <c r="E8" s="77">
        <v>3580431.2119999998</v>
      </c>
      <c r="F8" s="77">
        <v>504700.42599999998</v>
      </c>
      <c r="G8" s="39"/>
      <c r="H8" t="s">
        <v>26</v>
      </c>
      <c r="I8" s="85">
        <v>3580234</v>
      </c>
      <c r="J8" s="85">
        <v>504762</v>
      </c>
      <c r="K8" s="8"/>
      <c r="L8" s="41" t="s">
        <v>872</v>
      </c>
      <c r="M8" s="39" t="s">
        <v>821</v>
      </c>
      <c r="N8" s="8">
        <v>284</v>
      </c>
      <c r="O8" s="8">
        <v>18</v>
      </c>
      <c r="P8" s="39" t="s">
        <v>798</v>
      </c>
      <c r="Q8" s="39" t="s">
        <v>873</v>
      </c>
      <c r="R8" s="8"/>
      <c r="S8" s="39" t="s">
        <v>664</v>
      </c>
      <c r="T8" s="1"/>
    </row>
    <row r="9" spans="1:20" customFormat="1" x14ac:dyDescent="0.25">
      <c r="A9" s="39" t="s">
        <v>821</v>
      </c>
      <c r="B9" s="46" t="s">
        <v>821</v>
      </c>
      <c r="C9" s="49">
        <v>32.360811937699999</v>
      </c>
      <c r="D9" s="49">
        <v>-110.95003989280001</v>
      </c>
      <c r="E9" s="77">
        <v>3580431.2119999998</v>
      </c>
      <c r="F9" s="77">
        <v>504700.42599999998</v>
      </c>
      <c r="G9" s="39"/>
      <c r="H9" t="s">
        <v>26</v>
      </c>
      <c r="I9" s="85">
        <v>3580234</v>
      </c>
      <c r="J9" s="85">
        <v>504762</v>
      </c>
      <c r="K9" s="8"/>
      <c r="L9" s="41" t="s">
        <v>872</v>
      </c>
      <c r="M9" s="39" t="s">
        <v>821</v>
      </c>
      <c r="N9" s="8">
        <v>84</v>
      </c>
      <c r="O9" s="8">
        <v>39</v>
      </c>
      <c r="P9" s="39" t="s">
        <v>820</v>
      </c>
      <c r="Q9" s="39" t="s">
        <v>873</v>
      </c>
      <c r="R9" s="8"/>
      <c r="S9" s="39" t="s">
        <v>664</v>
      </c>
      <c r="T9" s="1"/>
    </row>
    <row r="10" spans="1:20" x14ac:dyDescent="0.25">
      <c r="A10" s="39" t="s">
        <v>822</v>
      </c>
      <c r="B10" s="46" t="s">
        <v>822</v>
      </c>
      <c r="C10" s="49">
        <v>32.360044564799999</v>
      </c>
      <c r="D10" s="49">
        <v>-110.9486798061</v>
      </c>
      <c r="E10" s="77">
        <v>3580346.21</v>
      </c>
      <c r="F10" s="77">
        <v>504828.429</v>
      </c>
      <c r="G10" s="39"/>
      <c r="H10" t="s">
        <v>26</v>
      </c>
      <c r="I10" s="85">
        <v>3580149</v>
      </c>
      <c r="J10" s="85">
        <v>504890</v>
      </c>
      <c r="K10" s="8"/>
      <c r="L10" s="41" t="s">
        <v>872</v>
      </c>
      <c r="M10" s="39" t="s">
        <v>822</v>
      </c>
      <c r="N10" s="8">
        <v>240</v>
      </c>
      <c r="O10" s="8">
        <v>18</v>
      </c>
      <c r="P10" s="39" t="s">
        <v>798</v>
      </c>
      <c r="Q10" s="39" t="s">
        <v>873</v>
      </c>
      <c r="R10" s="8"/>
      <c r="S10" s="39" t="s">
        <v>664</v>
      </c>
    </row>
    <row r="11" spans="1:20" x14ac:dyDescent="0.25">
      <c r="A11" s="39" t="s">
        <v>822</v>
      </c>
      <c r="B11" s="46" t="s">
        <v>822</v>
      </c>
      <c r="C11" s="49">
        <v>32.360044564799999</v>
      </c>
      <c r="D11" s="49">
        <v>-110.9486798061</v>
      </c>
      <c r="E11" s="77">
        <v>3580346.21</v>
      </c>
      <c r="F11" s="77">
        <v>504828.429</v>
      </c>
      <c r="G11" s="39"/>
      <c r="H11" t="s">
        <v>26</v>
      </c>
      <c r="I11" s="85">
        <v>3580149</v>
      </c>
      <c r="J11" s="85">
        <v>504890</v>
      </c>
      <c r="K11" s="8"/>
      <c r="L11" s="41" t="s">
        <v>872</v>
      </c>
      <c r="M11" s="39" t="s">
        <v>822</v>
      </c>
      <c r="N11" s="8">
        <v>90</v>
      </c>
      <c r="O11" s="8">
        <v>25</v>
      </c>
      <c r="P11" s="39" t="s">
        <v>820</v>
      </c>
      <c r="Q11" s="39" t="s">
        <v>873</v>
      </c>
      <c r="R11" s="8"/>
      <c r="S11" s="39" t="s">
        <v>664</v>
      </c>
    </row>
    <row r="12" spans="1:20" x14ac:dyDescent="0.25">
      <c r="A12" s="39" t="s">
        <v>823</v>
      </c>
      <c r="B12" s="46" t="s">
        <v>823</v>
      </c>
      <c r="C12" s="49">
        <v>32.3609823233</v>
      </c>
      <c r="D12" s="49">
        <v>-110.947531373</v>
      </c>
      <c r="E12" s="77">
        <v>3580450.2119999998</v>
      </c>
      <c r="F12" s="77">
        <v>504936.42700000003</v>
      </c>
      <c r="G12" s="39"/>
      <c r="H12" t="s">
        <v>26</v>
      </c>
      <c r="I12" s="85">
        <v>3580253</v>
      </c>
      <c r="J12" s="85">
        <v>504998</v>
      </c>
      <c r="K12" s="8"/>
      <c r="L12" s="41" t="s">
        <v>872</v>
      </c>
      <c r="M12" s="39" t="s">
        <v>823</v>
      </c>
      <c r="N12" s="8">
        <v>253</v>
      </c>
      <c r="O12" s="8">
        <v>28</v>
      </c>
      <c r="P12" s="39" t="s">
        <v>798</v>
      </c>
      <c r="Q12" s="39" t="s">
        <v>873</v>
      </c>
      <c r="R12" s="8"/>
      <c r="S12" s="39" t="s">
        <v>664</v>
      </c>
    </row>
    <row r="13" spans="1:20" x14ac:dyDescent="0.25">
      <c r="A13" s="39" t="s">
        <v>823</v>
      </c>
      <c r="B13" s="46" t="s">
        <v>823</v>
      </c>
      <c r="C13" s="49">
        <v>32.3609823233</v>
      </c>
      <c r="D13" s="49">
        <v>-110.947531373</v>
      </c>
      <c r="E13" s="77">
        <v>3580450.2119999998</v>
      </c>
      <c r="F13" s="77">
        <v>504936.42700000003</v>
      </c>
      <c r="G13" s="39"/>
      <c r="H13" t="s">
        <v>26</v>
      </c>
      <c r="I13" s="85">
        <v>3580253</v>
      </c>
      <c r="J13" s="85">
        <v>504998</v>
      </c>
      <c r="K13" s="8"/>
      <c r="L13" s="41" t="s">
        <v>872</v>
      </c>
      <c r="M13" s="39" t="s">
        <v>823</v>
      </c>
      <c r="N13" s="8">
        <v>104</v>
      </c>
      <c r="O13" s="8">
        <v>38</v>
      </c>
      <c r="P13" s="39" t="s">
        <v>820</v>
      </c>
      <c r="Q13" s="39" t="s">
        <v>873</v>
      </c>
      <c r="R13" s="8"/>
      <c r="S13" s="39" t="s">
        <v>664</v>
      </c>
    </row>
    <row r="14" spans="1:20" x14ac:dyDescent="0.25">
      <c r="A14" s="39" t="s">
        <v>824</v>
      </c>
      <c r="B14" s="46" t="s">
        <v>824</v>
      </c>
      <c r="C14" s="49">
        <v>32.361920608799998</v>
      </c>
      <c r="D14" s="49">
        <v>-110.947658402</v>
      </c>
      <c r="E14" s="77">
        <v>3580554.2140000002</v>
      </c>
      <c r="F14" s="77">
        <v>504924.42499999999</v>
      </c>
      <c r="G14" s="39"/>
      <c r="H14" t="s">
        <v>26</v>
      </c>
      <c r="I14" s="85">
        <v>3580357</v>
      </c>
      <c r="J14" s="85">
        <v>504986</v>
      </c>
      <c r="K14" s="8"/>
      <c r="L14" s="41" t="s">
        <v>872</v>
      </c>
      <c r="M14" s="39" t="s">
        <v>824</v>
      </c>
      <c r="N14" s="8">
        <v>247</v>
      </c>
      <c r="O14" s="8">
        <v>20</v>
      </c>
      <c r="P14" s="39" t="s">
        <v>798</v>
      </c>
      <c r="Q14" s="39" t="s">
        <v>873</v>
      </c>
      <c r="R14" s="8"/>
      <c r="S14" s="39" t="s">
        <v>664</v>
      </c>
    </row>
    <row r="15" spans="1:20" x14ac:dyDescent="0.25">
      <c r="A15" s="39" t="s">
        <v>824</v>
      </c>
      <c r="B15" s="46" t="s">
        <v>824</v>
      </c>
      <c r="C15" s="49">
        <v>32.361920608799998</v>
      </c>
      <c r="D15" s="49">
        <v>-110.947658402</v>
      </c>
      <c r="E15" s="77">
        <v>3580554.2140000002</v>
      </c>
      <c r="F15" s="77">
        <v>504924.42499999999</v>
      </c>
      <c r="G15" s="39"/>
      <c r="H15" t="s">
        <v>26</v>
      </c>
      <c r="I15" s="85">
        <v>3580357</v>
      </c>
      <c r="J15" s="85">
        <v>504986</v>
      </c>
      <c r="K15" s="8"/>
      <c r="L15" s="41" t="s">
        <v>872</v>
      </c>
      <c r="M15" s="39" t="s">
        <v>824</v>
      </c>
      <c r="N15" s="8">
        <v>106</v>
      </c>
      <c r="O15" s="8">
        <v>34</v>
      </c>
      <c r="P15" s="39" t="s">
        <v>820</v>
      </c>
      <c r="Q15" s="39" t="s">
        <v>873</v>
      </c>
      <c r="R15" s="8"/>
      <c r="S15" s="39" t="s">
        <v>664</v>
      </c>
    </row>
    <row r="16" spans="1:20" x14ac:dyDescent="0.25">
      <c r="A16" s="39" t="s">
        <v>825</v>
      </c>
      <c r="B16" s="46" t="s">
        <v>825</v>
      </c>
      <c r="C16" s="49">
        <v>32.361034806600003</v>
      </c>
      <c r="D16" s="49">
        <v>-110.9437261807</v>
      </c>
      <c r="E16" s="77">
        <v>3580456.2110000001</v>
      </c>
      <c r="F16" s="77">
        <v>505294.43</v>
      </c>
      <c r="G16" s="39"/>
      <c r="H16" t="s">
        <v>26</v>
      </c>
      <c r="I16" s="85">
        <v>3580259</v>
      </c>
      <c r="J16" s="85">
        <v>505356</v>
      </c>
      <c r="K16" s="8"/>
      <c r="L16" s="41" t="s">
        <v>872</v>
      </c>
      <c r="M16" s="39" t="s">
        <v>825</v>
      </c>
      <c r="N16" s="8">
        <v>244</v>
      </c>
      <c r="O16" s="8">
        <v>32</v>
      </c>
      <c r="P16" s="39" t="s">
        <v>798</v>
      </c>
      <c r="Q16" s="39" t="s">
        <v>873</v>
      </c>
      <c r="R16" s="8"/>
      <c r="S16" s="39" t="s">
        <v>664</v>
      </c>
    </row>
    <row r="17" spans="1:19" x14ac:dyDescent="0.25">
      <c r="A17" s="39" t="s">
        <v>825</v>
      </c>
      <c r="B17" s="46" t="s">
        <v>825</v>
      </c>
      <c r="C17" s="49">
        <v>32.361034806600003</v>
      </c>
      <c r="D17" s="49">
        <v>-110.9437261807</v>
      </c>
      <c r="E17" s="77">
        <v>3580456.2110000001</v>
      </c>
      <c r="F17" s="77">
        <v>505294.43</v>
      </c>
      <c r="G17" s="39"/>
      <c r="H17" t="s">
        <v>26</v>
      </c>
      <c r="I17" s="85">
        <v>3580259</v>
      </c>
      <c r="J17" s="85">
        <v>505356</v>
      </c>
      <c r="K17" s="8"/>
      <c r="L17" s="41" t="s">
        <v>872</v>
      </c>
      <c r="M17" s="39" t="s">
        <v>825</v>
      </c>
      <c r="N17" s="8">
        <v>122</v>
      </c>
      <c r="O17" s="8">
        <v>36</v>
      </c>
      <c r="P17" s="39" t="s">
        <v>820</v>
      </c>
      <c r="Q17" s="39" t="s">
        <v>873</v>
      </c>
      <c r="R17" s="8"/>
      <c r="S17" s="39" t="s">
        <v>664</v>
      </c>
    </row>
    <row r="18" spans="1:19" x14ac:dyDescent="0.25">
      <c r="A18" s="39" t="s">
        <v>826</v>
      </c>
      <c r="B18" s="46" t="s">
        <v>826</v>
      </c>
      <c r="C18" s="49">
        <v>32.359862068600002</v>
      </c>
      <c r="D18" s="49">
        <v>-110.9438437955</v>
      </c>
      <c r="E18" s="77">
        <v>3580326.2089999998</v>
      </c>
      <c r="F18" s="77">
        <v>505283.43199999997</v>
      </c>
      <c r="G18" s="39"/>
      <c r="H18" t="s">
        <v>26</v>
      </c>
      <c r="I18" s="85">
        <v>3580129</v>
      </c>
      <c r="J18" s="85">
        <v>505345</v>
      </c>
      <c r="K18" s="8"/>
      <c r="L18" s="41" t="s">
        <v>872</v>
      </c>
      <c r="M18" s="39" t="s">
        <v>826</v>
      </c>
      <c r="N18" s="8">
        <v>249</v>
      </c>
      <c r="O18" s="8">
        <v>18</v>
      </c>
      <c r="P18" s="39" t="s">
        <v>798</v>
      </c>
      <c r="Q18" s="39" t="s">
        <v>873</v>
      </c>
      <c r="R18" s="8"/>
      <c r="S18" s="39" t="s">
        <v>664</v>
      </c>
    </row>
    <row r="19" spans="1:19" x14ac:dyDescent="0.25">
      <c r="A19" s="39" t="s">
        <v>826</v>
      </c>
      <c r="B19" s="46" t="s">
        <v>826</v>
      </c>
      <c r="C19" s="49">
        <v>32.359862068600002</v>
      </c>
      <c r="D19" s="49">
        <v>-110.9438437955</v>
      </c>
      <c r="E19" s="77">
        <v>3580326.2089999998</v>
      </c>
      <c r="F19" s="77">
        <v>505283.43199999997</v>
      </c>
      <c r="G19" s="39"/>
      <c r="H19" t="s">
        <v>26</v>
      </c>
      <c r="I19" s="85">
        <v>3580129</v>
      </c>
      <c r="J19" s="85">
        <v>505345</v>
      </c>
      <c r="K19" s="8"/>
      <c r="L19" s="41" t="s">
        <v>872</v>
      </c>
      <c r="M19" s="39" t="s">
        <v>826</v>
      </c>
      <c r="N19" s="8">
        <v>115</v>
      </c>
      <c r="O19" s="8">
        <v>28</v>
      </c>
      <c r="P19" s="39" t="s">
        <v>820</v>
      </c>
      <c r="Q19" s="39" t="s">
        <v>873</v>
      </c>
      <c r="R19" s="8"/>
      <c r="S19" s="39" t="s">
        <v>664</v>
      </c>
    </row>
    <row r="20" spans="1:19" x14ac:dyDescent="0.25">
      <c r="A20" s="39" t="s">
        <v>827</v>
      </c>
      <c r="B20" s="46" t="s">
        <v>827</v>
      </c>
      <c r="C20" s="49">
        <v>32.3596450163</v>
      </c>
      <c r="D20" s="49">
        <v>-110.9426535003</v>
      </c>
      <c r="E20" s="77">
        <v>3580302.2080000001</v>
      </c>
      <c r="F20" s="77">
        <v>505395.43400000001</v>
      </c>
      <c r="G20" s="39"/>
      <c r="H20" t="s">
        <v>26</v>
      </c>
      <c r="I20" s="85">
        <v>3580105</v>
      </c>
      <c r="J20" s="85">
        <v>505457</v>
      </c>
      <c r="K20" s="8"/>
      <c r="L20" s="41" t="s">
        <v>872</v>
      </c>
      <c r="M20" s="39" t="s">
        <v>827</v>
      </c>
      <c r="N20" s="8">
        <v>235</v>
      </c>
      <c r="O20" s="8">
        <v>5</v>
      </c>
      <c r="P20" s="39" t="s">
        <v>798</v>
      </c>
      <c r="Q20" s="39" t="s">
        <v>874</v>
      </c>
      <c r="R20" s="8"/>
      <c r="S20" s="39" t="s">
        <v>664</v>
      </c>
    </row>
    <row r="21" spans="1:19" x14ac:dyDescent="0.25">
      <c r="A21" s="39" t="s">
        <v>827</v>
      </c>
      <c r="B21" s="46" t="s">
        <v>827</v>
      </c>
      <c r="C21" s="49">
        <v>32.3596450163</v>
      </c>
      <c r="D21" s="49">
        <v>-110.9426535003</v>
      </c>
      <c r="E21" s="77">
        <v>3580302.2080000001</v>
      </c>
      <c r="F21" s="77">
        <v>505395.43400000001</v>
      </c>
      <c r="G21" s="39"/>
      <c r="H21" t="s">
        <v>26</v>
      </c>
      <c r="I21" s="85">
        <v>3580105</v>
      </c>
      <c r="J21" s="85">
        <v>505457</v>
      </c>
      <c r="K21" s="8"/>
      <c r="L21" s="41" t="s">
        <v>872</v>
      </c>
      <c r="M21" s="39" t="s">
        <v>827</v>
      </c>
      <c r="N21" s="8">
        <v>88</v>
      </c>
      <c r="O21" s="8">
        <v>22</v>
      </c>
      <c r="P21" s="39" t="s">
        <v>820</v>
      </c>
      <c r="Q21" s="39" t="s">
        <v>874</v>
      </c>
      <c r="R21" s="8"/>
      <c r="S21" s="39" t="s">
        <v>664</v>
      </c>
    </row>
    <row r="22" spans="1:19" x14ac:dyDescent="0.25">
      <c r="A22" s="39" t="s">
        <v>828</v>
      </c>
      <c r="B22" s="46" t="s">
        <v>828</v>
      </c>
      <c r="C22" s="49">
        <v>32.360844686199997</v>
      </c>
      <c r="D22" s="49">
        <v>-110.9422488732</v>
      </c>
      <c r="E22" s="77">
        <v>3580435.2110000001</v>
      </c>
      <c r="F22" s="77">
        <v>505433.43099999998</v>
      </c>
      <c r="G22" s="39"/>
      <c r="H22" t="s">
        <v>26</v>
      </c>
      <c r="I22" s="85">
        <v>3580238</v>
      </c>
      <c r="J22" s="85">
        <v>505495</v>
      </c>
      <c r="K22" s="8"/>
      <c r="L22" s="41" t="s">
        <v>872</v>
      </c>
      <c r="M22" s="39" t="s">
        <v>828</v>
      </c>
      <c r="N22" s="8">
        <v>234</v>
      </c>
      <c r="O22" s="8">
        <v>23</v>
      </c>
      <c r="P22" s="39" t="s">
        <v>798</v>
      </c>
      <c r="Q22" s="39" t="s">
        <v>873</v>
      </c>
      <c r="R22" s="8"/>
      <c r="S22" s="39" t="s">
        <v>664</v>
      </c>
    </row>
    <row r="23" spans="1:19" x14ac:dyDescent="0.25">
      <c r="A23" s="39" t="s">
        <v>828</v>
      </c>
      <c r="B23" s="46" t="s">
        <v>828</v>
      </c>
      <c r="C23" s="49">
        <v>32.360844686199997</v>
      </c>
      <c r="D23" s="49">
        <v>-110.9422488732</v>
      </c>
      <c r="E23" s="77">
        <v>3580435.2110000001</v>
      </c>
      <c r="F23" s="77">
        <v>505433.43099999998</v>
      </c>
      <c r="G23" s="39"/>
      <c r="H23" t="s">
        <v>26</v>
      </c>
      <c r="I23" s="85">
        <v>3580238</v>
      </c>
      <c r="J23" s="85">
        <v>505495</v>
      </c>
      <c r="K23" s="8"/>
      <c r="L23" s="41" t="s">
        <v>872</v>
      </c>
      <c r="M23" s="39" t="s">
        <v>828</v>
      </c>
      <c r="N23" s="8">
        <v>154</v>
      </c>
      <c r="O23" s="8">
        <v>23</v>
      </c>
      <c r="P23" s="39" t="s">
        <v>820</v>
      </c>
      <c r="Q23" s="39" t="s">
        <v>873</v>
      </c>
      <c r="R23" s="8"/>
      <c r="S23" s="39" t="s">
        <v>664</v>
      </c>
    </row>
    <row r="24" spans="1:19" x14ac:dyDescent="0.25">
      <c r="A24" s="39" t="s">
        <v>829</v>
      </c>
      <c r="B24" s="46" t="s">
        <v>829</v>
      </c>
      <c r="C24" s="49">
        <v>32.361268123099997</v>
      </c>
      <c r="D24" s="49">
        <v>-110.9410156533</v>
      </c>
      <c r="E24" s="77">
        <v>3580482.2119999998</v>
      </c>
      <c r="F24" s="77">
        <v>505549.43099999998</v>
      </c>
      <c r="G24" s="39"/>
      <c r="H24" t="s">
        <v>26</v>
      </c>
      <c r="I24" s="85">
        <v>3580285</v>
      </c>
      <c r="J24" s="85">
        <v>505611</v>
      </c>
      <c r="K24" s="8"/>
      <c r="L24" s="41" t="s">
        <v>872</v>
      </c>
      <c r="M24" s="39" t="s">
        <v>829</v>
      </c>
      <c r="N24" s="8">
        <v>256</v>
      </c>
      <c r="O24" s="8">
        <v>6</v>
      </c>
      <c r="P24" s="39" t="s">
        <v>798</v>
      </c>
      <c r="Q24" s="39" t="s">
        <v>873</v>
      </c>
      <c r="R24" s="8"/>
      <c r="S24" s="39" t="s">
        <v>664</v>
      </c>
    </row>
    <row r="25" spans="1:19" x14ac:dyDescent="0.25">
      <c r="A25" s="39" t="s">
        <v>829</v>
      </c>
      <c r="B25" s="46" t="s">
        <v>829</v>
      </c>
      <c r="C25" s="49">
        <v>32.361268123099997</v>
      </c>
      <c r="D25" s="49">
        <v>-110.9410156533</v>
      </c>
      <c r="E25" s="77">
        <v>3580482.2119999998</v>
      </c>
      <c r="F25" s="77">
        <v>505549.43099999998</v>
      </c>
      <c r="G25" s="39"/>
      <c r="H25" t="s">
        <v>26</v>
      </c>
      <c r="I25" s="85">
        <v>3580285</v>
      </c>
      <c r="J25" s="85">
        <v>505611</v>
      </c>
      <c r="K25" s="8"/>
      <c r="L25" s="41" t="s">
        <v>872</v>
      </c>
      <c r="M25" s="39" t="s">
        <v>829</v>
      </c>
      <c r="N25" s="8">
        <v>90</v>
      </c>
      <c r="O25" s="8">
        <v>35</v>
      </c>
      <c r="P25" s="39" t="s">
        <v>820</v>
      </c>
      <c r="Q25" s="39" t="s">
        <v>873</v>
      </c>
      <c r="R25" s="8"/>
      <c r="S25" s="39" t="s">
        <v>664</v>
      </c>
    </row>
    <row r="26" spans="1:19" x14ac:dyDescent="0.25">
      <c r="A26" s="39" t="s">
        <v>830</v>
      </c>
      <c r="B26" s="46" t="s">
        <v>830</v>
      </c>
      <c r="C26" s="49">
        <v>32.360960651399999</v>
      </c>
      <c r="D26" s="49">
        <v>-110.93945339130001</v>
      </c>
      <c r="E26" s="77">
        <v>3580448.2110000001</v>
      </c>
      <c r="F26" s="77">
        <v>505696.43300000002</v>
      </c>
      <c r="G26" s="39"/>
      <c r="H26" t="s">
        <v>26</v>
      </c>
      <c r="I26" s="85">
        <v>3580251</v>
      </c>
      <c r="J26" s="85">
        <v>505758</v>
      </c>
      <c r="K26" s="8"/>
      <c r="L26" s="41" t="s">
        <v>872</v>
      </c>
      <c r="M26" s="39" t="s">
        <v>830</v>
      </c>
      <c r="N26" s="8">
        <v>254</v>
      </c>
      <c r="O26" s="8">
        <v>17</v>
      </c>
      <c r="P26" s="39" t="s">
        <v>798</v>
      </c>
      <c r="Q26" s="39" t="s">
        <v>873</v>
      </c>
      <c r="R26" s="8"/>
      <c r="S26" s="39" t="s">
        <v>664</v>
      </c>
    </row>
    <row r="27" spans="1:19" x14ac:dyDescent="0.25">
      <c r="A27" s="39" t="s">
        <v>830</v>
      </c>
      <c r="B27" s="46" t="s">
        <v>830</v>
      </c>
      <c r="C27" s="49">
        <v>32.360960651399999</v>
      </c>
      <c r="D27" s="49">
        <v>-110.93945339130001</v>
      </c>
      <c r="E27" s="77">
        <v>3580448.2110000001</v>
      </c>
      <c r="F27" s="77">
        <v>505696.43300000002</v>
      </c>
      <c r="G27" s="39"/>
      <c r="H27" t="s">
        <v>26</v>
      </c>
      <c r="I27" s="85">
        <v>3580251</v>
      </c>
      <c r="J27" s="85">
        <v>505758</v>
      </c>
      <c r="K27" s="8"/>
      <c r="L27" s="41" t="s">
        <v>872</v>
      </c>
      <c r="M27" s="39" t="s">
        <v>830</v>
      </c>
      <c r="N27" s="8">
        <v>195</v>
      </c>
      <c r="O27" s="8">
        <v>28</v>
      </c>
      <c r="P27" s="39" t="s">
        <v>820</v>
      </c>
      <c r="Q27" s="39" t="s">
        <v>873</v>
      </c>
      <c r="R27" s="8"/>
      <c r="S27" s="39" t="s">
        <v>664</v>
      </c>
    </row>
    <row r="28" spans="1:19" x14ac:dyDescent="0.25">
      <c r="A28" s="39" t="s">
        <v>831</v>
      </c>
      <c r="B28" s="46" t="s">
        <v>831</v>
      </c>
      <c r="C28" s="49">
        <v>32.360726047299998</v>
      </c>
      <c r="D28" s="49">
        <v>-110.9393578816</v>
      </c>
      <c r="E28" s="77">
        <v>3580422.21</v>
      </c>
      <c r="F28" s="77">
        <v>505705.43400000001</v>
      </c>
      <c r="G28" s="39"/>
      <c r="H28" t="s">
        <v>26</v>
      </c>
      <c r="I28" s="85">
        <v>3580225</v>
      </c>
      <c r="J28" s="85">
        <v>505767</v>
      </c>
      <c r="K28" s="8"/>
      <c r="L28" s="41" t="s">
        <v>872</v>
      </c>
      <c r="M28" s="39" t="s">
        <v>831</v>
      </c>
      <c r="N28" s="8">
        <v>245</v>
      </c>
      <c r="O28" s="8">
        <v>16</v>
      </c>
      <c r="P28" s="39" t="s">
        <v>798</v>
      </c>
      <c r="Q28" s="39" t="s">
        <v>873</v>
      </c>
      <c r="R28" s="8"/>
      <c r="S28" s="39" t="s">
        <v>664</v>
      </c>
    </row>
    <row r="29" spans="1:19" x14ac:dyDescent="0.25">
      <c r="A29" s="39" t="s">
        <v>831</v>
      </c>
      <c r="B29" s="46" t="s">
        <v>831</v>
      </c>
      <c r="C29" s="49">
        <v>32.360726047299998</v>
      </c>
      <c r="D29" s="49">
        <v>-110.9393578816</v>
      </c>
      <c r="E29" s="77">
        <v>3580422.21</v>
      </c>
      <c r="F29" s="77">
        <v>505705.43400000001</v>
      </c>
      <c r="G29" s="39"/>
      <c r="H29" t="s">
        <v>26</v>
      </c>
      <c r="I29" s="85">
        <v>3580225</v>
      </c>
      <c r="J29" s="85">
        <v>505767</v>
      </c>
      <c r="K29" s="8"/>
      <c r="L29" s="41" t="s">
        <v>872</v>
      </c>
      <c r="M29" s="39" t="s">
        <v>831</v>
      </c>
      <c r="N29" s="8">
        <v>113</v>
      </c>
      <c r="O29" s="8">
        <v>26</v>
      </c>
      <c r="P29" s="39" t="s">
        <v>820</v>
      </c>
      <c r="Q29" s="39" t="s">
        <v>873</v>
      </c>
      <c r="R29" s="8"/>
      <c r="S29" s="39" t="s">
        <v>664</v>
      </c>
    </row>
    <row r="30" spans="1:19" x14ac:dyDescent="0.25">
      <c r="A30" s="39" t="s">
        <v>832</v>
      </c>
      <c r="B30" s="46" t="s">
        <v>832</v>
      </c>
      <c r="C30" s="49">
        <v>32.358543093000002</v>
      </c>
      <c r="D30" s="49">
        <v>-110.9398588314</v>
      </c>
      <c r="E30" s="77">
        <v>3580180.2059999998</v>
      </c>
      <c r="F30" s="77">
        <v>505658.43800000002</v>
      </c>
      <c r="G30" s="39"/>
      <c r="H30" t="s">
        <v>26</v>
      </c>
      <c r="I30" s="85">
        <v>3579983</v>
      </c>
      <c r="J30" s="85">
        <v>505720</v>
      </c>
      <c r="K30" s="8"/>
      <c r="L30" s="41" t="s">
        <v>872</v>
      </c>
      <c r="M30" s="39" t="s">
        <v>832</v>
      </c>
      <c r="N30" s="8">
        <v>234</v>
      </c>
      <c r="O30" s="8">
        <v>15</v>
      </c>
      <c r="P30" s="39" t="s">
        <v>798</v>
      </c>
      <c r="Q30" s="39" t="s">
        <v>873</v>
      </c>
      <c r="R30" s="8"/>
      <c r="S30" s="39" t="s">
        <v>664</v>
      </c>
    </row>
    <row r="31" spans="1:19" x14ac:dyDescent="0.25">
      <c r="A31" s="39" t="s">
        <v>832</v>
      </c>
      <c r="B31" s="46" t="s">
        <v>832</v>
      </c>
      <c r="C31" s="49">
        <v>32.358543093000002</v>
      </c>
      <c r="D31" s="49">
        <v>-110.9398588314</v>
      </c>
      <c r="E31" s="77">
        <v>3580180.2059999998</v>
      </c>
      <c r="F31" s="77">
        <v>505658.43800000002</v>
      </c>
      <c r="G31" s="39"/>
      <c r="H31" t="s">
        <v>26</v>
      </c>
      <c r="I31" s="85">
        <v>3579983</v>
      </c>
      <c r="J31" s="85">
        <v>505720</v>
      </c>
      <c r="K31" s="8"/>
      <c r="L31" s="41" t="s">
        <v>872</v>
      </c>
      <c r="M31" s="39" t="s">
        <v>832</v>
      </c>
      <c r="N31" s="8">
        <v>130</v>
      </c>
      <c r="O31" s="8">
        <v>10</v>
      </c>
      <c r="P31" s="39" t="s">
        <v>820</v>
      </c>
      <c r="Q31" s="39" t="s">
        <v>873</v>
      </c>
      <c r="R31" s="8"/>
      <c r="S31" s="39" t="s">
        <v>664</v>
      </c>
    </row>
    <row r="32" spans="1:19" x14ac:dyDescent="0.25">
      <c r="A32" s="39" t="s">
        <v>833</v>
      </c>
      <c r="B32" s="46" t="s">
        <v>833</v>
      </c>
      <c r="C32" s="49">
        <v>32.362124831199999</v>
      </c>
      <c r="D32" s="49">
        <v>-110.9403135993</v>
      </c>
      <c r="E32" s="77">
        <v>3580577.213</v>
      </c>
      <c r="F32" s="77">
        <v>505615.43</v>
      </c>
      <c r="G32" s="39"/>
      <c r="H32" t="s">
        <v>26</v>
      </c>
      <c r="I32" s="85">
        <v>3580380</v>
      </c>
      <c r="J32" s="85">
        <v>505677</v>
      </c>
      <c r="K32" s="8"/>
      <c r="L32" s="41" t="s">
        <v>872</v>
      </c>
      <c r="M32" s="39" t="s">
        <v>833</v>
      </c>
      <c r="N32" s="8">
        <v>243</v>
      </c>
      <c r="O32" s="8">
        <v>27</v>
      </c>
      <c r="P32" s="39" t="s">
        <v>798</v>
      </c>
      <c r="Q32" s="39" t="s">
        <v>873</v>
      </c>
      <c r="R32" s="8"/>
      <c r="S32" s="39" t="s">
        <v>664</v>
      </c>
    </row>
    <row r="33" spans="1:20" x14ac:dyDescent="0.25">
      <c r="A33" s="39" t="s">
        <v>833</v>
      </c>
      <c r="B33" s="46" t="s">
        <v>833</v>
      </c>
      <c r="C33" s="49">
        <v>32.362124831199999</v>
      </c>
      <c r="D33" s="49">
        <v>-110.9403135993</v>
      </c>
      <c r="E33" s="77">
        <v>3580577.213</v>
      </c>
      <c r="F33" s="77">
        <v>505615.43</v>
      </c>
      <c r="G33" s="39"/>
      <c r="H33" t="s">
        <v>26</v>
      </c>
      <c r="I33" s="85">
        <v>3580380</v>
      </c>
      <c r="J33" s="85">
        <v>505677</v>
      </c>
      <c r="K33" s="8"/>
      <c r="L33" s="41" t="s">
        <v>872</v>
      </c>
      <c r="M33" s="39" t="s">
        <v>833</v>
      </c>
      <c r="N33" s="8">
        <v>122</v>
      </c>
      <c r="O33" s="8">
        <v>35</v>
      </c>
      <c r="P33" s="39" t="s">
        <v>820</v>
      </c>
      <c r="Q33" s="39" t="s">
        <v>873</v>
      </c>
      <c r="R33" s="8"/>
      <c r="S33" s="39" t="s">
        <v>664</v>
      </c>
    </row>
    <row r="34" spans="1:20" x14ac:dyDescent="0.25">
      <c r="A34" s="39" t="s">
        <v>834</v>
      </c>
      <c r="B34" s="46" t="s">
        <v>834</v>
      </c>
      <c r="C34" s="49">
        <v>32.3628372887</v>
      </c>
      <c r="D34" s="49">
        <v>-110.93981357849999</v>
      </c>
      <c r="E34" s="77">
        <v>3580656.2149999999</v>
      </c>
      <c r="F34" s="77">
        <v>505662.42800000001</v>
      </c>
      <c r="G34" s="39"/>
      <c r="H34" t="s">
        <v>26</v>
      </c>
      <c r="I34" s="85">
        <v>3580459</v>
      </c>
      <c r="J34" s="85">
        <v>505724</v>
      </c>
      <c r="K34" s="8"/>
      <c r="L34" s="41" t="s">
        <v>872</v>
      </c>
      <c r="M34" s="39" t="s">
        <v>834</v>
      </c>
      <c r="N34" s="8">
        <v>248</v>
      </c>
      <c r="O34" s="8">
        <v>16</v>
      </c>
      <c r="P34" s="39" t="s">
        <v>798</v>
      </c>
      <c r="Q34" s="39" t="s">
        <v>873</v>
      </c>
      <c r="R34" s="8"/>
      <c r="S34" s="39" t="s">
        <v>664</v>
      </c>
    </row>
    <row r="35" spans="1:20" x14ac:dyDescent="0.25">
      <c r="A35" s="39" t="s">
        <v>834</v>
      </c>
      <c r="B35" s="46" t="s">
        <v>834</v>
      </c>
      <c r="C35" s="49">
        <v>32.3628372887</v>
      </c>
      <c r="D35" s="49">
        <v>-110.93981357849999</v>
      </c>
      <c r="E35" s="77">
        <v>3580656.2149999999</v>
      </c>
      <c r="F35" s="77">
        <v>505662.42800000001</v>
      </c>
      <c r="G35" s="39"/>
      <c r="H35" t="s">
        <v>26</v>
      </c>
      <c r="I35" s="85">
        <v>3580459</v>
      </c>
      <c r="J35" s="85">
        <v>505724</v>
      </c>
      <c r="K35" s="8"/>
      <c r="L35" s="41" t="s">
        <v>872</v>
      </c>
      <c r="M35" s="39" t="s">
        <v>834</v>
      </c>
      <c r="N35" s="8">
        <v>97</v>
      </c>
      <c r="O35" s="8">
        <v>29</v>
      </c>
      <c r="P35" s="39" t="s">
        <v>820</v>
      </c>
      <c r="Q35" s="39" t="s">
        <v>873</v>
      </c>
      <c r="R35" s="8"/>
      <c r="S35" s="39" t="s">
        <v>664</v>
      </c>
    </row>
    <row r="36" spans="1:20" x14ac:dyDescent="0.25">
      <c r="A36" s="39" t="s">
        <v>835</v>
      </c>
      <c r="B36" s="46" t="s">
        <v>835</v>
      </c>
      <c r="C36" s="49">
        <v>32.363116461899999</v>
      </c>
      <c r="D36" s="49">
        <v>-110.9387929983</v>
      </c>
      <c r="E36" s="77">
        <v>3580687.2149999999</v>
      </c>
      <c r="F36" s="77">
        <v>505758.42800000001</v>
      </c>
      <c r="G36" s="39"/>
      <c r="H36" t="s">
        <v>26</v>
      </c>
      <c r="I36" s="85">
        <v>3580490</v>
      </c>
      <c r="J36" s="85">
        <v>505820</v>
      </c>
      <c r="K36" s="8"/>
      <c r="L36" s="41" t="s">
        <v>872</v>
      </c>
      <c r="M36" s="39" t="s">
        <v>835</v>
      </c>
      <c r="N36" s="8">
        <v>246</v>
      </c>
      <c r="O36" s="8">
        <v>16</v>
      </c>
      <c r="P36" s="39" t="s">
        <v>798</v>
      </c>
      <c r="Q36" s="39" t="s">
        <v>873</v>
      </c>
      <c r="R36" s="8"/>
      <c r="S36" s="39" t="s">
        <v>664</v>
      </c>
    </row>
    <row r="37" spans="1:20" x14ac:dyDescent="0.25">
      <c r="A37" s="39" t="s">
        <v>835</v>
      </c>
      <c r="B37" s="46" t="s">
        <v>835</v>
      </c>
      <c r="C37" s="49">
        <v>32.363116461899999</v>
      </c>
      <c r="D37" s="49">
        <v>-110.9387929983</v>
      </c>
      <c r="E37" s="77">
        <v>3580687.2149999999</v>
      </c>
      <c r="F37" s="77">
        <v>505758.42800000001</v>
      </c>
      <c r="G37" s="39"/>
      <c r="H37" t="s">
        <v>26</v>
      </c>
      <c r="I37" s="85">
        <v>3580490</v>
      </c>
      <c r="J37" s="85">
        <v>505820</v>
      </c>
      <c r="K37" s="8"/>
      <c r="L37" s="41" t="s">
        <v>872</v>
      </c>
      <c r="M37" s="39" t="s">
        <v>835</v>
      </c>
      <c r="N37" s="8">
        <v>101</v>
      </c>
      <c r="O37" s="8">
        <v>20</v>
      </c>
      <c r="P37" s="39" t="s">
        <v>820</v>
      </c>
      <c r="Q37" s="39" t="s">
        <v>873</v>
      </c>
      <c r="R37" s="8"/>
      <c r="S37" s="39" t="s">
        <v>664</v>
      </c>
    </row>
    <row r="38" spans="1:20" s="5" customFormat="1" x14ac:dyDescent="0.25">
      <c r="A38" s="39" t="s">
        <v>836</v>
      </c>
      <c r="B38" s="46" t="s">
        <v>836</v>
      </c>
      <c r="C38" s="49">
        <v>32.363468013099997</v>
      </c>
      <c r="D38" s="49">
        <v>-110.93820816260001</v>
      </c>
      <c r="E38" s="77">
        <v>3580726.216</v>
      </c>
      <c r="F38" s="77">
        <v>505813.42800000001</v>
      </c>
      <c r="G38" s="39"/>
      <c r="H38" t="s">
        <v>26</v>
      </c>
      <c r="I38" s="85">
        <v>3580529</v>
      </c>
      <c r="J38" s="85">
        <v>505875</v>
      </c>
      <c r="K38" s="8"/>
      <c r="L38" s="41" t="s">
        <v>872</v>
      </c>
      <c r="M38" s="39" t="s">
        <v>836</v>
      </c>
      <c r="N38" s="8">
        <v>243</v>
      </c>
      <c r="O38" s="8">
        <v>20</v>
      </c>
      <c r="P38" s="39" t="s">
        <v>798</v>
      </c>
      <c r="Q38" s="39" t="s">
        <v>873</v>
      </c>
      <c r="R38" s="8"/>
      <c r="S38" s="39" t="s">
        <v>664</v>
      </c>
      <c r="T38" s="1"/>
    </row>
    <row r="39" spans="1:20" x14ac:dyDescent="0.25">
      <c r="A39" s="39" t="s">
        <v>836</v>
      </c>
      <c r="B39" s="46" t="s">
        <v>836</v>
      </c>
      <c r="C39" s="49">
        <v>32.363468013099997</v>
      </c>
      <c r="D39" s="49">
        <v>-110.93820816260001</v>
      </c>
      <c r="E39" s="77">
        <v>3580726.216</v>
      </c>
      <c r="F39" s="77">
        <v>505813.42800000001</v>
      </c>
      <c r="G39" s="39"/>
      <c r="H39" t="s">
        <v>26</v>
      </c>
      <c r="I39" s="85">
        <v>3580529</v>
      </c>
      <c r="J39" s="85">
        <v>505875</v>
      </c>
      <c r="K39" s="8"/>
      <c r="L39" s="41" t="s">
        <v>872</v>
      </c>
      <c r="M39" s="39" t="s">
        <v>836</v>
      </c>
      <c r="N39" s="8">
        <v>130</v>
      </c>
      <c r="O39" s="8">
        <v>25</v>
      </c>
      <c r="P39" s="39" t="s">
        <v>820</v>
      </c>
      <c r="Q39" s="39" t="s">
        <v>873</v>
      </c>
      <c r="R39" s="8"/>
      <c r="S39" s="39" t="s">
        <v>664</v>
      </c>
    </row>
    <row r="40" spans="1:20" x14ac:dyDescent="0.25">
      <c r="A40" s="39" t="s">
        <v>837</v>
      </c>
      <c r="B40" s="46" t="s">
        <v>837</v>
      </c>
      <c r="C40" s="49">
        <v>32.363711140500001</v>
      </c>
      <c r="D40" s="49">
        <v>-110.9372938871</v>
      </c>
      <c r="E40" s="77">
        <v>3580753.216</v>
      </c>
      <c r="F40" s="77">
        <v>505899.42800000001</v>
      </c>
      <c r="G40" s="39"/>
      <c r="H40" t="s">
        <v>26</v>
      </c>
      <c r="I40" s="85">
        <v>3580556</v>
      </c>
      <c r="J40" s="85">
        <v>505961</v>
      </c>
      <c r="K40" s="8"/>
      <c r="L40" s="41" t="s">
        <v>872</v>
      </c>
      <c r="M40" s="39" t="s">
        <v>837</v>
      </c>
      <c r="N40" s="8">
        <v>237</v>
      </c>
      <c r="O40" s="8">
        <v>23</v>
      </c>
      <c r="P40" s="39" t="s">
        <v>798</v>
      </c>
      <c r="Q40" s="39" t="s">
        <v>873</v>
      </c>
      <c r="R40" s="8"/>
      <c r="S40" s="39" t="s">
        <v>664</v>
      </c>
    </row>
    <row r="41" spans="1:20" x14ac:dyDescent="0.25">
      <c r="A41" s="39" t="s">
        <v>837</v>
      </c>
      <c r="B41" s="46" t="s">
        <v>837</v>
      </c>
      <c r="C41" s="49">
        <v>32.363711140500001</v>
      </c>
      <c r="D41" s="49">
        <v>-110.9372938871</v>
      </c>
      <c r="E41" s="77">
        <v>3580753.216</v>
      </c>
      <c r="F41" s="77">
        <v>505899.42800000001</v>
      </c>
      <c r="G41" s="39"/>
      <c r="H41" t="s">
        <v>26</v>
      </c>
      <c r="I41" s="85">
        <v>3580556</v>
      </c>
      <c r="J41" s="85">
        <v>505961</v>
      </c>
      <c r="K41" s="8"/>
      <c r="L41" s="41" t="s">
        <v>872</v>
      </c>
      <c r="M41" s="39" t="s">
        <v>837</v>
      </c>
      <c r="N41" s="8">
        <v>111</v>
      </c>
      <c r="O41" s="8">
        <v>27</v>
      </c>
      <c r="P41" s="39" t="s">
        <v>820</v>
      </c>
      <c r="Q41" s="39" t="s">
        <v>873</v>
      </c>
      <c r="R41" s="8"/>
      <c r="S41" s="39" t="s">
        <v>664</v>
      </c>
    </row>
    <row r="42" spans="1:20" x14ac:dyDescent="0.25">
      <c r="A42" s="39" t="s">
        <v>838</v>
      </c>
      <c r="B42" s="46" t="s">
        <v>838</v>
      </c>
      <c r="C42" s="49">
        <v>32.364189272499999</v>
      </c>
      <c r="D42" s="49">
        <v>-110.9372829397</v>
      </c>
      <c r="E42" s="77">
        <v>3580806.2170000002</v>
      </c>
      <c r="F42" s="77">
        <v>505900.42700000003</v>
      </c>
      <c r="G42" s="39"/>
      <c r="H42" t="s">
        <v>26</v>
      </c>
      <c r="I42" s="85">
        <v>3580609</v>
      </c>
      <c r="J42" s="85">
        <v>505962</v>
      </c>
      <c r="K42" s="8"/>
      <c r="L42" s="41" t="s">
        <v>872</v>
      </c>
      <c r="M42" s="39" t="s">
        <v>838</v>
      </c>
      <c r="N42" s="8">
        <v>249</v>
      </c>
      <c r="O42" s="8">
        <v>21</v>
      </c>
      <c r="P42" s="39" t="s">
        <v>798</v>
      </c>
      <c r="Q42" s="39" t="s">
        <v>873</v>
      </c>
      <c r="R42" s="8"/>
      <c r="S42" s="39" t="s">
        <v>664</v>
      </c>
    </row>
    <row r="43" spans="1:20" x14ac:dyDescent="0.25">
      <c r="A43" s="39" t="s">
        <v>838</v>
      </c>
      <c r="B43" s="46" t="s">
        <v>838</v>
      </c>
      <c r="C43" s="49">
        <v>32.364189272499999</v>
      </c>
      <c r="D43" s="49">
        <v>-110.9372829397</v>
      </c>
      <c r="E43" s="77">
        <v>3580806.2170000002</v>
      </c>
      <c r="F43" s="77">
        <v>505900.42700000003</v>
      </c>
      <c r="G43" s="39"/>
      <c r="H43" t="s">
        <v>26</v>
      </c>
      <c r="I43" s="85">
        <v>3580609</v>
      </c>
      <c r="J43" s="85">
        <v>505962</v>
      </c>
      <c r="K43" s="8"/>
      <c r="L43" s="41" t="s">
        <v>872</v>
      </c>
      <c r="M43" s="39" t="s">
        <v>838</v>
      </c>
      <c r="N43" s="8">
        <v>103</v>
      </c>
      <c r="O43" s="8">
        <v>31</v>
      </c>
      <c r="P43" s="39" t="s">
        <v>820</v>
      </c>
      <c r="Q43" s="39" t="s">
        <v>873</v>
      </c>
      <c r="R43" s="8"/>
      <c r="S43" s="39" t="s">
        <v>664</v>
      </c>
    </row>
    <row r="44" spans="1:20" x14ac:dyDescent="0.25">
      <c r="A44" s="39" t="s">
        <v>839</v>
      </c>
      <c r="B44" s="46" t="s">
        <v>839</v>
      </c>
      <c r="C44" s="49">
        <v>32.365145120500003</v>
      </c>
      <c r="D44" s="49">
        <v>-110.9364319499</v>
      </c>
      <c r="E44" s="77">
        <v>3580912.219</v>
      </c>
      <c r="F44" s="77">
        <v>505980.42499999999</v>
      </c>
      <c r="G44" s="39"/>
      <c r="H44" t="s">
        <v>26</v>
      </c>
      <c r="I44" s="85">
        <v>3580715</v>
      </c>
      <c r="J44" s="85">
        <v>506042</v>
      </c>
      <c r="K44" s="8"/>
      <c r="L44" s="41" t="s">
        <v>872</v>
      </c>
      <c r="M44" s="39" t="s">
        <v>839</v>
      </c>
      <c r="N44" s="8">
        <v>245</v>
      </c>
      <c r="O44" s="8">
        <v>22</v>
      </c>
      <c r="P44" s="39" t="s">
        <v>798</v>
      </c>
      <c r="Q44" s="39" t="s">
        <v>873</v>
      </c>
      <c r="R44" s="8"/>
      <c r="S44" s="39" t="s">
        <v>664</v>
      </c>
    </row>
    <row r="45" spans="1:20" x14ac:dyDescent="0.25">
      <c r="A45" s="39" t="s">
        <v>839</v>
      </c>
      <c r="B45" s="46" t="s">
        <v>839</v>
      </c>
      <c r="C45" s="49">
        <v>32.365145120500003</v>
      </c>
      <c r="D45" s="49">
        <v>-110.9364319499</v>
      </c>
      <c r="E45" s="77">
        <v>3580912.219</v>
      </c>
      <c r="F45" s="77">
        <v>505980.42499999999</v>
      </c>
      <c r="G45" s="39"/>
      <c r="H45" t="s">
        <v>26</v>
      </c>
      <c r="I45" s="85">
        <v>3580715</v>
      </c>
      <c r="J45" s="85">
        <v>506042</v>
      </c>
      <c r="K45" s="8"/>
      <c r="L45" s="41" t="s">
        <v>872</v>
      </c>
      <c r="M45" s="39" t="s">
        <v>839</v>
      </c>
      <c r="N45" s="8">
        <v>95</v>
      </c>
      <c r="O45" s="8">
        <v>41</v>
      </c>
      <c r="P45" s="39" t="s">
        <v>820</v>
      </c>
      <c r="Q45" s="39" t="s">
        <v>873</v>
      </c>
      <c r="R45" s="8"/>
      <c r="S45" s="39" t="s">
        <v>664</v>
      </c>
    </row>
    <row r="46" spans="1:20" x14ac:dyDescent="0.25">
      <c r="A46" s="39" t="s">
        <v>840</v>
      </c>
      <c r="B46" s="46" t="s">
        <v>840</v>
      </c>
      <c r="C46" s="49">
        <v>32.365496779799997</v>
      </c>
      <c r="D46" s="49">
        <v>-110.9360809403</v>
      </c>
      <c r="E46" s="77">
        <v>3580951.22</v>
      </c>
      <c r="F46" s="77">
        <v>506013.424</v>
      </c>
      <c r="G46" s="39"/>
      <c r="H46" t="s">
        <v>26</v>
      </c>
      <c r="I46" s="85">
        <v>3580754</v>
      </c>
      <c r="J46" s="85">
        <v>506075</v>
      </c>
      <c r="K46" s="8"/>
      <c r="L46" s="41" t="s">
        <v>872</v>
      </c>
      <c r="M46" s="39" t="s">
        <v>840</v>
      </c>
      <c r="N46" s="8">
        <v>247</v>
      </c>
      <c r="O46" s="8">
        <v>32</v>
      </c>
      <c r="P46" s="39" t="s">
        <v>798</v>
      </c>
      <c r="Q46" s="39" t="s">
        <v>873</v>
      </c>
      <c r="R46" s="8"/>
      <c r="S46" s="39" t="s">
        <v>664</v>
      </c>
    </row>
    <row r="47" spans="1:20" x14ac:dyDescent="0.25">
      <c r="A47" s="39" t="s">
        <v>840</v>
      </c>
      <c r="B47" s="46" t="s">
        <v>840</v>
      </c>
      <c r="C47" s="49">
        <v>32.365496779799997</v>
      </c>
      <c r="D47" s="49">
        <v>-110.9360809403</v>
      </c>
      <c r="E47" s="77">
        <v>3580951.22</v>
      </c>
      <c r="F47" s="77">
        <v>506013.424</v>
      </c>
      <c r="G47" s="39"/>
      <c r="H47" t="s">
        <v>26</v>
      </c>
      <c r="I47" s="85">
        <v>3580754</v>
      </c>
      <c r="J47" s="85">
        <v>506075</v>
      </c>
      <c r="K47" s="8"/>
      <c r="L47" s="41" t="s">
        <v>872</v>
      </c>
      <c r="M47" s="39" t="s">
        <v>840</v>
      </c>
      <c r="N47" s="8">
        <v>124</v>
      </c>
      <c r="O47" s="8">
        <v>38</v>
      </c>
      <c r="P47" s="39" t="s">
        <v>820</v>
      </c>
      <c r="Q47" s="39" t="s">
        <v>873</v>
      </c>
      <c r="R47" s="8"/>
      <c r="S47" s="39" t="s">
        <v>664</v>
      </c>
    </row>
    <row r="48" spans="1:20" x14ac:dyDescent="0.25">
      <c r="A48" s="39" t="s">
        <v>841</v>
      </c>
      <c r="B48" s="46" t="s">
        <v>841</v>
      </c>
      <c r="C48" s="49">
        <v>32.3662632618</v>
      </c>
      <c r="D48" s="49">
        <v>-110.9354107585</v>
      </c>
      <c r="E48" s="77">
        <v>3581036.2209999999</v>
      </c>
      <c r="F48" s="77">
        <v>506076.42300000001</v>
      </c>
      <c r="G48" s="39"/>
      <c r="H48" t="s">
        <v>26</v>
      </c>
      <c r="I48" s="85">
        <v>3580839</v>
      </c>
      <c r="J48" s="85">
        <v>506138</v>
      </c>
      <c r="K48" s="8"/>
      <c r="L48" s="41" t="s">
        <v>872</v>
      </c>
      <c r="M48" s="39" t="s">
        <v>841</v>
      </c>
      <c r="N48" s="8">
        <v>247</v>
      </c>
      <c r="O48" s="8">
        <v>26</v>
      </c>
      <c r="P48" s="39" t="s">
        <v>798</v>
      </c>
      <c r="Q48" s="39" t="s">
        <v>873</v>
      </c>
      <c r="R48" s="8"/>
      <c r="S48" s="39" t="s">
        <v>664</v>
      </c>
    </row>
    <row r="49" spans="1:19" x14ac:dyDescent="0.25">
      <c r="A49" s="39" t="s">
        <v>841</v>
      </c>
      <c r="B49" s="46" t="s">
        <v>841</v>
      </c>
      <c r="C49" s="49">
        <v>32.3662632618</v>
      </c>
      <c r="D49" s="49">
        <v>-110.9354107585</v>
      </c>
      <c r="E49" s="77">
        <v>3581036.2209999999</v>
      </c>
      <c r="F49" s="77">
        <v>506076.42300000001</v>
      </c>
      <c r="G49" s="39"/>
      <c r="H49" t="s">
        <v>26</v>
      </c>
      <c r="I49" s="85">
        <v>3580839</v>
      </c>
      <c r="J49" s="85">
        <v>506138</v>
      </c>
      <c r="K49" s="8"/>
      <c r="L49" s="41" t="s">
        <v>872</v>
      </c>
      <c r="M49" s="39" t="s">
        <v>841</v>
      </c>
      <c r="N49" s="8">
        <v>111</v>
      </c>
      <c r="O49" s="8">
        <v>40</v>
      </c>
      <c r="P49" s="39" t="s">
        <v>820</v>
      </c>
      <c r="Q49" s="39" t="s">
        <v>873</v>
      </c>
      <c r="R49" s="8"/>
      <c r="S49" s="39" t="s">
        <v>664</v>
      </c>
    </row>
    <row r="50" spans="1:19" x14ac:dyDescent="0.25">
      <c r="A50" s="39" t="s">
        <v>842</v>
      </c>
      <c r="B50" s="46" t="s">
        <v>842</v>
      </c>
      <c r="C50" s="49">
        <v>32.367833293899999</v>
      </c>
      <c r="D50" s="49">
        <v>-110.9359943171</v>
      </c>
      <c r="E50" s="77">
        <v>3581210.2250000001</v>
      </c>
      <c r="F50" s="77">
        <v>506021.41899999999</v>
      </c>
      <c r="G50" s="39"/>
      <c r="H50" t="s">
        <v>26</v>
      </c>
      <c r="I50" s="85">
        <v>3581013</v>
      </c>
      <c r="J50" s="85">
        <v>506083</v>
      </c>
      <c r="K50" s="8"/>
      <c r="L50" s="41" t="s">
        <v>872</v>
      </c>
      <c r="M50" s="39" t="s">
        <v>842</v>
      </c>
      <c r="N50" s="8">
        <v>249</v>
      </c>
      <c r="O50" s="8">
        <v>38</v>
      </c>
      <c r="P50" s="39" t="s">
        <v>798</v>
      </c>
      <c r="Q50" s="39" t="s">
        <v>873</v>
      </c>
      <c r="R50" s="8"/>
      <c r="S50" s="39" t="s">
        <v>664</v>
      </c>
    </row>
    <row r="51" spans="1:19" x14ac:dyDescent="0.25">
      <c r="A51" s="39" t="s">
        <v>842</v>
      </c>
      <c r="B51" s="46" t="s">
        <v>842</v>
      </c>
      <c r="C51" s="49">
        <v>32.367833293899999</v>
      </c>
      <c r="D51" s="49">
        <v>-110.9359943171</v>
      </c>
      <c r="E51" s="77">
        <v>3581210.2250000001</v>
      </c>
      <c r="F51" s="77">
        <v>506021.41899999999</v>
      </c>
      <c r="G51" s="39"/>
      <c r="H51" t="s">
        <v>26</v>
      </c>
      <c r="I51" s="85">
        <v>3581013</v>
      </c>
      <c r="J51" s="85">
        <v>506083</v>
      </c>
      <c r="K51" s="8"/>
      <c r="L51" s="41" t="s">
        <v>872</v>
      </c>
      <c r="M51" s="39" t="s">
        <v>842</v>
      </c>
      <c r="N51" s="8">
        <v>128</v>
      </c>
      <c r="O51" s="8">
        <v>41</v>
      </c>
      <c r="P51" s="39" t="s">
        <v>820</v>
      </c>
      <c r="Q51" s="39" t="s">
        <v>873</v>
      </c>
      <c r="R51" s="8"/>
      <c r="S51" s="39" t="s">
        <v>664</v>
      </c>
    </row>
    <row r="52" spans="1:19" x14ac:dyDescent="0.25">
      <c r="A52" s="39" t="s">
        <v>843</v>
      </c>
      <c r="B52" s="46" t="s">
        <v>843</v>
      </c>
      <c r="C52" s="49">
        <v>32.368726649700001</v>
      </c>
      <c r="D52" s="49">
        <v>-110.93645079300001</v>
      </c>
      <c r="E52" s="77">
        <v>3581309.227</v>
      </c>
      <c r="F52" s="77">
        <v>505978.41700000002</v>
      </c>
      <c r="G52" s="39"/>
      <c r="H52" t="s">
        <v>26</v>
      </c>
      <c r="I52" s="85">
        <v>3581112</v>
      </c>
      <c r="J52" s="85">
        <v>506040</v>
      </c>
      <c r="K52" s="8"/>
      <c r="L52" s="41" t="s">
        <v>872</v>
      </c>
      <c r="M52" s="39" t="s">
        <v>843</v>
      </c>
      <c r="N52" s="8">
        <v>244</v>
      </c>
      <c r="O52" s="8">
        <v>22</v>
      </c>
      <c r="P52" s="39" t="s">
        <v>798</v>
      </c>
      <c r="Q52" s="39" t="s">
        <v>875</v>
      </c>
      <c r="R52" s="8"/>
      <c r="S52" s="39" t="s">
        <v>664</v>
      </c>
    </row>
    <row r="53" spans="1:19" x14ac:dyDescent="0.25">
      <c r="A53" s="39" t="s">
        <v>843</v>
      </c>
      <c r="B53" s="46" t="s">
        <v>843</v>
      </c>
      <c r="C53" s="49">
        <v>32.368726649700001</v>
      </c>
      <c r="D53" s="49">
        <v>-110.93645079300001</v>
      </c>
      <c r="E53" s="77">
        <v>3581309.227</v>
      </c>
      <c r="F53" s="77">
        <v>505978.41700000002</v>
      </c>
      <c r="G53" s="39"/>
      <c r="H53" t="s">
        <v>26</v>
      </c>
      <c r="I53" s="85">
        <v>3581112</v>
      </c>
      <c r="J53" s="85">
        <v>506040</v>
      </c>
      <c r="K53" s="8"/>
      <c r="L53" s="41" t="s">
        <v>872</v>
      </c>
      <c r="M53" s="39" t="s">
        <v>843</v>
      </c>
      <c r="N53" s="8">
        <v>151</v>
      </c>
      <c r="O53" s="8">
        <v>20</v>
      </c>
      <c r="P53" s="39" t="s">
        <v>820</v>
      </c>
      <c r="Q53" s="39" t="s">
        <v>875</v>
      </c>
      <c r="R53" s="8"/>
      <c r="S53" s="39" t="s">
        <v>664</v>
      </c>
    </row>
    <row r="54" spans="1:19" x14ac:dyDescent="0.25">
      <c r="A54" s="39" t="s">
        <v>844</v>
      </c>
      <c r="B54" s="46" t="s">
        <v>844</v>
      </c>
      <c r="C54" s="49">
        <v>32.369773443100001</v>
      </c>
      <c r="D54" s="49">
        <v>-110.9370559944</v>
      </c>
      <c r="E54" s="77">
        <v>3581425.2289999998</v>
      </c>
      <c r="F54" s="77">
        <v>505921.41399999999</v>
      </c>
      <c r="G54" s="39"/>
      <c r="H54" t="s">
        <v>26</v>
      </c>
      <c r="I54" s="85">
        <v>3581228</v>
      </c>
      <c r="J54" s="85">
        <v>505983</v>
      </c>
      <c r="K54" s="8"/>
      <c r="L54" s="41" t="s">
        <v>872</v>
      </c>
      <c r="M54" s="39" t="s">
        <v>844</v>
      </c>
      <c r="N54" s="8">
        <v>242</v>
      </c>
      <c r="O54" s="8">
        <v>18</v>
      </c>
      <c r="P54" s="39" t="s">
        <v>798</v>
      </c>
      <c r="Q54" s="39" t="s">
        <v>873</v>
      </c>
      <c r="R54" s="8"/>
      <c r="S54" s="39" t="s">
        <v>664</v>
      </c>
    </row>
    <row r="55" spans="1:19" x14ac:dyDescent="0.25">
      <c r="A55" s="39" t="s">
        <v>845</v>
      </c>
      <c r="B55" s="46" t="s">
        <v>845</v>
      </c>
      <c r="C55" s="49">
        <v>32.370495281700002</v>
      </c>
      <c r="D55" s="49">
        <v>-110.93730000310001</v>
      </c>
      <c r="E55" s="77">
        <v>3581505.2310000001</v>
      </c>
      <c r="F55" s="77">
        <v>505898.41200000001</v>
      </c>
      <c r="G55" s="39"/>
      <c r="H55" t="s">
        <v>26</v>
      </c>
      <c r="I55" s="85">
        <v>3581308</v>
      </c>
      <c r="J55" s="85">
        <v>505960</v>
      </c>
      <c r="K55" s="8"/>
      <c r="L55" s="41" t="s">
        <v>872</v>
      </c>
      <c r="M55" s="39" t="s">
        <v>845</v>
      </c>
      <c r="N55" s="8">
        <v>245</v>
      </c>
      <c r="O55" s="8">
        <v>23</v>
      </c>
      <c r="P55" s="39" t="s">
        <v>798</v>
      </c>
      <c r="Q55" s="39" t="s">
        <v>873</v>
      </c>
      <c r="R55" s="8"/>
      <c r="S55" s="39" t="s">
        <v>664</v>
      </c>
    </row>
    <row r="56" spans="1:19" x14ac:dyDescent="0.25">
      <c r="A56" s="40" t="s">
        <v>845</v>
      </c>
      <c r="B56" s="46" t="s">
        <v>845</v>
      </c>
      <c r="C56" s="49">
        <v>32.370495281700002</v>
      </c>
      <c r="D56" s="49">
        <v>-110.93730000310001</v>
      </c>
      <c r="E56" s="77">
        <v>3581505.2310000001</v>
      </c>
      <c r="F56" s="77">
        <v>505898.41200000001</v>
      </c>
      <c r="G56" s="40"/>
      <c r="H56" t="s">
        <v>26</v>
      </c>
      <c r="I56" s="86">
        <v>3581308</v>
      </c>
      <c r="J56" s="86">
        <v>505960</v>
      </c>
      <c r="K56" s="17"/>
      <c r="L56" s="41" t="s">
        <v>872</v>
      </c>
      <c r="M56" s="40" t="s">
        <v>845</v>
      </c>
      <c r="N56" s="17">
        <v>106</v>
      </c>
      <c r="O56" s="17">
        <v>29</v>
      </c>
      <c r="P56" s="40" t="s">
        <v>846</v>
      </c>
      <c r="Q56" s="39" t="s">
        <v>873</v>
      </c>
      <c r="R56" s="17"/>
      <c r="S56" s="39" t="s">
        <v>664</v>
      </c>
    </row>
    <row r="57" spans="1:19" x14ac:dyDescent="0.25">
      <c r="A57" s="39" t="s">
        <v>847</v>
      </c>
      <c r="B57" s="46" t="s">
        <v>847</v>
      </c>
      <c r="C57" s="49">
        <v>32.3713434991</v>
      </c>
      <c r="D57" s="49">
        <v>-110.937703384</v>
      </c>
      <c r="E57" s="77">
        <v>3581599.233</v>
      </c>
      <c r="F57" s="77">
        <v>505860.41</v>
      </c>
      <c r="G57" s="39"/>
      <c r="H57" t="s">
        <v>26</v>
      </c>
      <c r="I57" s="85">
        <v>3581402</v>
      </c>
      <c r="J57" s="85">
        <v>505922</v>
      </c>
      <c r="K57" s="8"/>
      <c r="L57" s="41" t="s">
        <v>872</v>
      </c>
      <c r="M57" s="39" t="s">
        <v>847</v>
      </c>
      <c r="N57" s="8">
        <v>239</v>
      </c>
      <c r="O57" s="8">
        <v>18</v>
      </c>
      <c r="P57" s="39" t="s">
        <v>798</v>
      </c>
      <c r="Q57" s="39" t="s">
        <v>873</v>
      </c>
      <c r="R57" s="8"/>
      <c r="S57" s="39" t="s">
        <v>664</v>
      </c>
    </row>
    <row r="58" spans="1:19" x14ac:dyDescent="0.25">
      <c r="A58" s="40" t="s">
        <v>847</v>
      </c>
      <c r="B58" s="46" t="s">
        <v>847</v>
      </c>
      <c r="C58" s="49">
        <v>32.3713434991</v>
      </c>
      <c r="D58" s="49">
        <v>-110.937703384</v>
      </c>
      <c r="E58" s="77">
        <v>3581599.233</v>
      </c>
      <c r="F58" s="77">
        <v>505860.41</v>
      </c>
      <c r="G58" s="40"/>
      <c r="H58" t="s">
        <v>26</v>
      </c>
      <c r="I58" s="86">
        <v>3581402</v>
      </c>
      <c r="J58" s="86">
        <v>505922</v>
      </c>
      <c r="K58" s="17"/>
      <c r="L58" s="41" t="s">
        <v>872</v>
      </c>
      <c r="M58" s="40" t="s">
        <v>847</v>
      </c>
      <c r="N58" s="17">
        <v>84</v>
      </c>
      <c r="O58" s="17">
        <v>29</v>
      </c>
      <c r="P58" s="40" t="s">
        <v>846</v>
      </c>
      <c r="Q58" s="39" t="s">
        <v>873</v>
      </c>
      <c r="R58" s="17"/>
      <c r="S58" s="39" t="s">
        <v>664</v>
      </c>
    </row>
    <row r="59" spans="1:19" x14ac:dyDescent="0.25">
      <c r="A59" s="39" t="s">
        <v>848</v>
      </c>
      <c r="B59" s="46" t="s">
        <v>848</v>
      </c>
      <c r="C59" s="49">
        <v>32.371867265799999</v>
      </c>
      <c r="D59" s="49">
        <v>-110.93876605769999</v>
      </c>
      <c r="E59" s="77">
        <v>3581657.2340000002</v>
      </c>
      <c r="F59" s="77">
        <v>505760.408</v>
      </c>
      <c r="G59" s="39"/>
      <c r="H59" t="s">
        <v>26</v>
      </c>
      <c r="I59" s="85">
        <v>3581460</v>
      </c>
      <c r="J59" s="85">
        <v>505822</v>
      </c>
      <c r="K59" s="8"/>
      <c r="L59" s="41" t="s">
        <v>872</v>
      </c>
      <c r="M59" s="39" t="s">
        <v>848</v>
      </c>
      <c r="N59" s="8">
        <v>239</v>
      </c>
      <c r="O59" s="8">
        <v>15</v>
      </c>
      <c r="P59" s="39" t="s">
        <v>798</v>
      </c>
      <c r="Q59" s="39" t="s">
        <v>873</v>
      </c>
      <c r="R59" s="8"/>
      <c r="S59" s="39" t="s">
        <v>664</v>
      </c>
    </row>
    <row r="60" spans="1:19" x14ac:dyDescent="0.25">
      <c r="A60" s="39" t="s">
        <v>849</v>
      </c>
      <c r="B60" s="46" t="s">
        <v>849</v>
      </c>
      <c r="C60" s="49">
        <v>32.372237290000001</v>
      </c>
      <c r="D60" s="49">
        <v>-110.9390634642</v>
      </c>
      <c r="E60" s="77">
        <v>3581698.2349999999</v>
      </c>
      <c r="F60" s="77">
        <v>505732.40700000001</v>
      </c>
      <c r="G60" s="39"/>
      <c r="H60" t="s">
        <v>26</v>
      </c>
      <c r="I60" s="85">
        <v>3581501</v>
      </c>
      <c r="J60" s="85">
        <v>505794</v>
      </c>
      <c r="K60" s="8"/>
      <c r="L60" s="41" t="s">
        <v>872</v>
      </c>
      <c r="M60" s="39" t="s">
        <v>849</v>
      </c>
      <c r="N60" s="8">
        <v>250</v>
      </c>
      <c r="O60" s="8">
        <v>6</v>
      </c>
      <c r="P60" s="39" t="s">
        <v>798</v>
      </c>
      <c r="Q60" s="39" t="s">
        <v>875</v>
      </c>
      <c r="R60" s="8"/>
      <c r="S60" s="39" t="s">
        <v>664</v>
      </c>
    </row>
    <row r="61" spans="1:19" x14ac:dyDescent="0.25">
      <c r="A61" s="39" t="s">
        <v>850</v>
      </c>
      <c r="B61" s="46" t="s">
        <v>850</v>
      </c>
      <c r="C61" s="49">
        <v>32.370642317799998</v>
      </c>
      <c r="D61" s="49">
        <v>-110.9429550966</v>
      </c>
      <c r="E61" s="77">
        <v>3581521.2319999998</v>
      </c>
      <c r="F61" s="77">
        <v>505366.408</v>
      </c>
      <c r="G61" s="39"/>
      <c r="H61" t="s">
        <v>26</v>
      </c>
      <c r="I61" s="85">
        <v>3581324</v>
      </c>
      <c r="J61" s="85">
        <v>505428</v>
      </c>
      <c r="K61" s="8"/>
      <c r="L61" s="41" t="s">
        <v>872</v>
      </c>
      <c r="M61" s="39" t="s">
        <v>850</v>
      </c>
      <c r="N61" s="8">
        <v>255</v>
      </c>
      <c r="O61" s="8">
        <v>30</v>
      </c>
      <c r="P61" s="39" t="s">
        <v>798</v>
      </c>
      <c r="Q61" s="39" t="s">
        <v>873</v>
      </c>
      <c r="R61" s="8"/>
      <c r="S61" s="39" t="s">
        <v>664</v>
      </c>
    </row>
    <row r="62" spans="1:19" x14ac:dyDescent="0.25">
      <c r="A62" s="39" t="s">
        <v>851</v>
      </c>
      <c r="B62" s="46" t="s">
        <v>851</v>
      </c>
      <c r="C62" s="49">
        <v>32.369281575499997</v>
      </c>
      <c r="D62" s="49">
        <v>-110.946357487</v>
      </c>
      <c r="E62" s="77">
        <v>3581370.23</v>
      </c>
      <c r="F62" s="77">
        <v>505046.41</v>
      </c>
      <c r="G62" s="39"/>
      <c r="H62" t="s">
        <v>26</v>
      </c>
      <c r="I62" s="85">
        <v>3581173</v>
      </c>
      <c r="J62" s="85">
        <v>505108</v>
      </c>
      <c r="K62" s="8"/>
      <c r="L62" s="41" t="s">
        <v>872</v>
      </c>
      <c r="M62" s="39" t="s">
        <v>851</v>
      </c>
      <c r="N62" s="8">
        <v>251</v>
      </c>
      <c r="O62" s="8">
        <v>28</v>
      </c>
      <c r="P62" s="39" t="s">
        <v>798</v>
      </c>
      <c r="Q62" s="39" t="s">
        <v>875</v>
      </c>
      <c r="R62" s="8"/>
      <c r="S62" s="39" t="s">
        <v>664</v>
      </c>
    </row>
    <row r="63" spans="1:19" x14ac:dyDescent="0.25">
      <c r="A63" s="39" t="s">
        <v>852</v>
      </c>
      <c r="B63" s="46" t="s">
        <v>852</v>
      </c>
      <c r="C63" s="49">
        <v>32.371438095899997</v>
      </c>
      <c r="D63" s="49">
        <v>-110.94728108779999</v>
      </c>
      <c r="E63" s="77">
        <v>3581609.2340000002</v>
      </c>
      <c r="F63" s="77">
        <v>504959.40399999998</v>
      </c>
      <c r="G63" s="39"/>
      <c r="H63" t="s">
        <v>26</v>
      </c>
      <c r="I63" s="85">
        <v>3581412</v>
      </c>
      <c r="J63" s="85">
        <v>505021</v>
      </c>
      <c r="K63" s="8"/>
      <c r="L63" s="41" t="s">
        <v>872</v>
      </c>
      <c r="M63" s="39" t="s">
        <v>852</v>
      </c>
      <c r="N63" s="8">
        <v>237</v>
      </c>
      <c r="O63" s="8">
        <v>33</v>
      </c>
      <c r="P63" s="39" t="s">
        <v>798</v>
      </c>
      <c r="Q63" s="39" t="s">
        <v>873</v>
      </c>
      <c r="R63" s="8"/>
      <c r="S63" s="39" t="s">
        <v>664</v>
      </c>
    </row>
    <row r="64" spans="1:19" x14ac:dyDescent="0.25">
      <c r="A64" s="39" t="s">
        <v>853</v>
      </c>
      <c r="B64" s="46" t="s">
        <v>853</v>
      </c>
      <c r="C64" s="49">
        <v>32.358783566500001</v>
      </c>
      <c r="D64" s="49">
        <v>-110.9336727819</v>
      </c>
      <c r="E64" s="77">
        <v>3580207.2059999998</v>
      </c>
      <c r="F64" s="77">
        <v>506240.44199999998</v>
      </c>
      <c r="G64" s="39"/>
      <c r="H64" t="s">
        <v>26</v>
      </c>
      <c r="I64" s="85">
        <v>3580010</v>
      </c>
      <c r="J64" s="85">
        <v>506302</v>
      </c>
      <c r="K64" s="8"/>
      <c r="L64" s="41" t="s">
        <v>872</v>
      </c>
      <c r="M64" s="39" t="s">
        <v>853</v>
      </c>
      <c r="N64" s="8">
        <v>254</v>
      </c>
      <c r="O64" s="8">
        <v>28</v>
      </c>
      <c r="P64" s="39" t="s">
        <v>798</v>
      </c>
      <c r="Q64" s="39" t="s">
        <v>873</v>
      </c>
      <c r="R64" s="8"/>
      <c r="S64" s="39" t="s">
        <v>664</v>
      </c>
    </row>
    <row r="65" spans="1:19" x14ac:dyDescent="0.25">
      <c r="A65" s="39" t="s">
        <v>853</v>
      </c>
      <c r="B65" s="46" t="s">
        <v>853</v>
      </c>
      <c r="C65" s="49">
        <v>32.358783566500001</v>
      </c>
      <c r="D65" s="49">
        <v>-110.9336727819</v>
      </c>
      <c r="E65" s="77">
        <v>3580207.2059999998</v>
      </c>
      <c r="F65" s="77">
        <v>506240.44199999998</v>
      </c>
      <c r="G65" s="39"/>
      <c r="H65" t="s">
        <v>26</v>
      </c>
      <c r="I65" s="85">
        <v>3580010</v>
      </c>
      <c r="J65" s="85">
        <v>506302</v>
      </c>
      <c r="K65" s="8"/>
      <c r="L65" s="41" t="s">
        <v>872</v>
      </c>
      <c r="M65" s="39" t="s">
        <v>853</v>
      </c>
      <c r="N65" s="8">
        <v>113</v>
      </c>
      <c r="O65" s="8">
        <v>37</v>
      </c>
      <c r="P65" s="39" t="s">
        <v>820</v>
      </c>
      <c r="Q65" s="39" t="s">
        <v>873</v>
      </c>
      <c r="R65" s="8"/>
      <c r="S65" s="39" t="s">
        <v>664</v>
      </c>
    </row>
    <row r="66" spans="1:19" x14ac:dyDescent="0.25">
      <c r="A66" s="39" t="s">
        <v>854</v>
      </c>
      <c r="B66" s="46" t="s">
        <v>854</v>
      </c>
      <c r="C66" s="49">
        <v>32.359116807900001</v>
      </c>
      <c r="D66" s="49">
        <v>-110.932630932</v>
      </c>
      <c r="E66" s="77">
        <v>3580244.2059999998</v>
      </c>
      <c r="F66" s="77">
        <v>506338.44199999998</v>
      </c>
      <c r="G66" s="39"/>
      <c r="H66" t="s">
        <v>26</v>
      </c>
      <c r="I66" s="85">
        <v>3580047</v>
      </c>
      <c r="J66" s="85">
        <v>506400</v>
      </c>
      <c r="K66" s="8"/>
      <c r="L66" s="41" t="s">
        <v>872</v>
      </c>
      <c r="M66" s="39" t="s">
        <v>854</v>
      </c>
      <c r="N66" s="8">
        <v>250</v>
      </c>
      <c r="O66" s="8">
        <v>23</v>
      </c>
      <c r="P66" s="39" t="s">
        <v>798</v>
      </c>
      <c r="Q66" s="39" t="s">
        <v>873</v>
      </c>
      <c r="R66" s="8"/>
      <c r="S66" s="39" t="s">
        <v>664</v>
      </c>
    </row>
    <row r="67" spans="1:19" x14ac:dyDescent="0.25">
      <c r="A67" s="39" t="s">
        <v>854</v>
      </c>
      <c r="B67" s="46" t="s">
        <v>854</v>
      </c>
      <c r="C67" s="49">
        <v>32.359116807900001</v>
      </c>
      <c r="D67" s="49">
        <v>-110.932630932</v>
      </c>
      <c r="E67" s="77">
        <v>3580244.2059999998</v>
      </c>
      <c r="F67" s="77">
        <v>506338.44199999998</v>
      </c>
      <c r="G67" s="39"/>
      <c r="H67" t="s">
        <v>26</v>
      </c>
      <c r="I67" s="85">
        <v>3580047</v>
      </c>
      <c r="J67" s="85">
        <v>506400</v>
      </c>
      <c r="K67" s="8"/>
      <c r="L67" s="41" t="s">
        <v>872</v>
      </c>
      <c r="M67" s="39" t="s">
        <v>854</v>
      </c>
      <c r="N67" s="8">
        <v>135</v>
      </c>
      <c r="O67" s="8">
        <v>27</v>
      </c>
      <c r="P67" s="39" t="s">
        <v>820</v>
      </c>
      <c r="Q67" s="39" t="s">
        <v>873</v>
      </c>
      <c r="R67" s="8"/>
      <c r="S67" s="39" t="s">
        <v>664</v>
      </c>
    </row>
    <row r="68" spans="1:19" x14ac:dyDescent="0.25">
      <c r="A68" s="39" t="s">
        <v>855</v>
      </c>
      <c r="B68" s="46" t="s">
        <v>855</v>
      </c>
      <c r="C68" s="49">
        <v>32.359458568400001</v>
      </c>
      <c r="D68" s="49">
        <v>-110.9306856231</v>
      </c>
      <c r="E68" s="77">
        <v>3580282.2069999999</v>
      </c>
      <c r="F68" s="77">
        <v>506521.44300000003</v>
      </c>
      <c r="G68" s="39"/>
      <c r="H68" t="s">
        <v>26</v>
      </c>
      <c r="I68" s="85">
        <v>3580085</v>
      </c>
      <c r="J68" s="85">
        <v>506583</v>
      </c>
      <c r="K68" s="8"/>
      <c r="L68" s="41" t="s">
        <v>872</v>
      </c>
      <c r="M68" s="39" t="s">
        <v>855</v>
      </c>
      <c r="N68" s="8">
        <v>247</v>
      </c>
      <c r="O68" s="8">
        <v>20</v>
      </c>
      <c r="P68" s="39" t="s">
        <v>798</v>
      </c>
      <c r="Q68" s="39" t="s">
        <v>873</v>
      </c>
      <c r="R68" s="8"/>
      <c r="S68" s="39" t="s">
        <v>664</v>
      </c>
    </row>
    <row r="69" spans="1:19" x14ac:dyDescent="0.25">
      <c r="A69" s="39" t="s">
        <v>855</v>
      </c>
      <c r="B69" s="46" t="s">
        <v>855</v>
      </c>
      <c r="C69" s="49">
        <v>32.359458568400001</v>
      </c>
      <c r="D69" s="49">
        <v>-110.9306856231</v>
      </c>
      <c r="E69" s="77">
        <v>3580282.2069999999</v>
      </c>
      <c r="F69" s="77">
        <v>506521.44300000003</v>
      </c>
      <c r="G69" s="39"/>
      <c r="H69" t="s">
        <v>26</v>
      </c>
      <c r="I69" s="85">
        <v>3580085</v>
      </c>
      <c r="J69" s="85">
        <v>506583</v>
      </c>
      <c r="K69" s="8"/>
      <c r="L69" s="41" t="s">
        <v>872</v>
      </c>
      <c r="M69" s="39" t="s">
        <v>855</v>
      </c>
      <c r="N69" s="8">
        <v>130</v>
      </c>
      <c r="O69" s="8">
        <v>22</v>
      </c>
      <c r="P69" s="39" t="s">
        <v>820</v>
      </c>
      <c r="Q69" s="39" t="s">
        <v>873</v>
      </c>
      <c r="R69" s="8"/>
      <c r="S69" s="39" t="s">
        <v>664</v>
      </c>
    </row>
    <row r="70" spans="1:19" x14ac:dyDescent="0.25">
      <c r="A70" s="39" t="s">
        <v>856</v>
      </c>
      <c r="B70" s="46" t="s">
        <v>856</v>
      </c>
      <c r="C70" s="49">
        <v>32.360963904499997</v>
      </c>
      <c r="D70" s="49">
        <v>-110.9284524365</v>
      </c>
      <c r="E70" s="77">
        <v>3580449.21</v>
      </c>
      <c r="F70" s="77">
        <v>506731.44</v>
      </c>
      <c r="G70" s="39"/>
      <c r="H70" t="s">
        <v>26</v>
      </c>
      <c r="I70" s="85">
        <v>3580252</v>
      </c>
      <c r="J70" s="85">
        <v>506793</v>
      </c>
      <c r="K70" s="8"/>
      <c r="L70" s="41" t="s">
        <v>872</v>
      </c>
      <c r="M70" s="39" t="s">
        <v>856</v>
      </c>
      <c r="N70" s="8">
        <v>250</v>
      </c>
      <c r="O70" s="8">
        <v>17</v>
      </c>
      <c r="P70" s="39" t="s">
        <v>798</v>
      </c>
      <c r="Q70" s="39" t="s">
        <v>876</v>
      </c>
      <c r="R70" s="8"/>
      <c r="S70" s="39" t="s">
        <v>664</v>
      </c>
    </row>
    <row r="71" spans="1:19" x14ac:dyDescent="0.25">
      <c r="A71" s="39" t="s">
        <v>856</v>
      </c>
      <c r="B71" s="46" t="s">
        <v>856</v>
      </c>
      <c r="C71" s="49">
        <v>32.360963904499997</v>
      </c>
      <c r="D71" s="49">
        <v>-110.9284524365</v>
      </c>
      <c r="E71" s="77">
        <v>3580449.21</v>
      </c>
      <c r="F71" s="77">
        <v>506731.44</v>
      </c>
      <c r="G71" s="39"/>
      <c r="H71" t="s">
        <v>26</v>
      </c>
      <c r="I71" s="85">
        <v>3580252</v>
      </c>
      <c r="J71" s="85">
        <v>506793</v>
      </c>
      <c r="K71" s="8"/>
      <c r="L71" s="41" t="s">
        <v>872</v>
      </c>
      <c r="M71" s="39" t="s">
        <v>856</v>
      </c>
      <c r="N71" s="8">
        <v>128</v>
      </c>
      <c r="O71" s="8">
        <v>22</v>
      </c>
      <c r="P71" s="39" t="s">
        <v>820</v>
      </c>
      <c r="Q71" s="39" t="s">
        <v>876</v>
      </c>
      <c r="R71" s="8"/>
      <c r="S71" s="39" t="s">
        <v>664</v>
      </c>
    </row>
    <row r="72" spans="1:19" x14ac:dyDescent="0.25">
      <c r="A72" s="39" t="s">
        <v>858</v>
      </c>
      <c r="B72" s="46" t="s">
        <v>858</v>
      </c>
      <c r="C72" s="49">
        <v>32.361847067299998</v>
      </c>
      <c r="D72" s="49">
        <v>-110.9268148917</v>
      </c>
      <c r="E72" s="77">
        <v>3580547.2119999998</v>
      </c>
      <c r="F72" s="77">
        <v>506885.43900000001</v>
      </c>
      <c r="G72" s="39"/>
      <c r="H72" t="s">
        <v>26</v>
      </c>
      <c r="I72" s="85">
        <v>3580350</v>
      </c>
      <c r="J72" s="85">
        <v>506947</v>
      </c>
      <c r="K72" s="8"/>
      <c r="L72" s="41" t="s">
        <v>872</v>
      </c>
      <c r="M72" s="39" t="s">
        <v>858</v>
      </c>
      <c r="N72" s="8">
        <v>250</v>
      </c>
      <c r="O72" s="8">
        <v>18</v>
      </c>
      <c r="P72" s="39" t="s">
        <v>798</v>
      </c>
      <c r="Q72" s="39" t="s">
        <v>876</v>
      </c>
      <c r="R72" s="8"/>
      <c r="S72" s="39" t="s">
        <v>664</v>
      </c>
    </row>
    <row r="73" spans="1:19" x14ac:dyDescent="0.25">
      <c r="A73" s="39" t="s">
        <v>859</v>
      </c>
      <c r="B73" s="46" t="s">
        <v>859</v>
      </c>
      <c r="C73" s="49">
        <v>32.363127341499997</v>
      </c>
      <c r="D73" s="49">
        <v>-110.92549587489999</v>
      </c>
      <c r="E73" s="77">
        <v>3580689.2140000002</v>
      </c>
      <c r="F73" s="77">
        <v>507009.43699999998</v>
      </c>
      <c r="G73" s="39"/>
      <c r="H73" t="s">
        <v>26</v>
      </c>
      <c r="I73" s="85">
        <v>3580492</v>
      </c>
      <c r="J73" s="85">
        <v>507071</v>
      </c>
      <c r="K73" s="8"/>
      <c r="L73" s="41" t="s">
        <v>872</v>
      </c>
      <c r="M73" s="39" t="s">
        <v>859</v>
      </c>
      <c r="N73" s="8">
        <v>251</v>
      </c>
      <c r="O73" s="8">
        <v>20</v>
      </c>
      <c r="P73" s="39" t="s">
        <v>798</v>
      </c>
      <c r="Q73" s="39" t="s">
        <v>876</v>
      </c>
      <c r="R73" s="8"/>
      <c r="S73" s="39" t="s">
        <v>664</v>
      </c>
    </row>
    <row r="74" spans="1:19" x14ac:dyDescent="0.25">
      <c r="A74" s="39" t="s">
        <v>860</v>
      </c>
      <c r="B74" s="46" t="s">
        <v>860</v>
      </c>
      <c r="C74" s="49">
        <v>32.363875471500002</v>
      </c>
      <c r="D74" s="49">
        <v>-110.9243048024</v>
      </c>
      <c r="E74" s="77">
        <v>3580772.2220000001</v>
      </c>
      <c r="F74" s="77">
        <v>507121.43599999999</v>
      </c>
      <c r="G74" s="39"/>
      <c r="H74" t="s">
        <v>26</v>
      </c>
      <c r="I74" s="85">
        <v>3580575</v>
      </c>
      <c r="J74" s="85">
        <v>507183</v>
      </c>
      <c r="K74" s="8"/>
      <c r="L74" s="41" t="s">
        <v>872</v>
      </c>
      <c r="M74" s="39" t="s">
        <v>860</v>
      </c>
      <c r="N74" s="8">
        <v>253</v>
      </c>
      <c r="O74" s="8">
        <v>18</v>
      </c>
      <c r="P74" s="39" t="s">
        <v>798</v>
      </c>
      <c r="Q74" s="39" t="s">
        <v>876</v>
      </c>
      <c r="R74" s="8"/>
      <c r="S74" s="39" t="s">
        <v>664</v>
      </c>
    </row>
    <row r="75" spans="1:19" x14ac:dyDescent="0.25">
      <c r="A75" s="39" t="s">
        <v>861</v>
      </c>
      <c r="B75" s="46" t="s">
        <v>861</v>
      </c>
      <c r="C75" s="49">
        <v>32.365318717000001</v>
      </c>
      <c r="D75" s="49">
        <v>-110.9239953869</v>
      </c>
      <c r="E75" s="77">
        <v>3580932.2250000001</v>
      </c>
      <c r="F75" s="77">
        <v>507150.43199999997</v>
      </c>
      <c r="G75" s="39"/>
      <c r="H75" t="s">
        <v>26</v>
      </c>
      <c r="I75" s="85">
        <v>3580735</v>
      </c>
      <c r="J75" s="85">
        <v>507212</v>
      </c>
      <c r="K75" s="8"/>
      <c r="L75" s="41" t="s">
        <v>872</v>
      </c>
      <c r="M75" s="39" t="s">
        <v>861</v>
      </c>
      <c r="N75" s="8">
        <v>260</v>
      </c>
      <c r="O75" s="8">
        <v>18</v>
      </c>
      <c r="P75" s="39" t="s">
        <v>798</v>
      </c>
      <c r="Q75" s="39" t="s">
        <v>876</v>
      </c>
      <c r="R75" s="8"/>
      <c r="S75" s="39" t="s">
        <v>664</v>
      </c>
    </row>
    <row r="76" spans="1:19" x14ac:dyDescent="0.25">
      <c r="A76" s="39" t="s">
        <v>861</v>
      </c>
      <c r="B76" s="46" t="s">
        <v>861</v>
      </c>
      <c r="C76" s="49">
        <v>32.365318717000001</v>
      </c>
      <c r="D76" s="49">
        <v>-110.9239953869</v>
      </c>
      <c r="E76" s="77">
        <v>3580932.2250000001</v>
      </c>
      <c r="F76" s="77">
        <v>507150.43199999997</v>
      </c>
      <c r="G76" s="39"/>
      <c r="H76" t="s">
        <v>26</v>
      </c>
      <c r="I76" s="85">
        <v>3580735</v>
      </c>
      <c r="J76" s="85">
        <v>507212</v>
      </c>
      <c r="K76" s="8"/>
      <c r="L76" s="41" t="s">
        <v>872</v>
      </c>
      <c r="M76" s="39" t="s">
        <v>861</v>
      </c>
      <c r="N76" s="8">
        <v>167</v>
      </c>
      <c r="O76" s="8">
        <v>18</v>
      </c>
      <c r="P76" s="39" t="s">
        <v>820</v>
      </c>
      <c r="Q76" s="39" t="s">
        <v>876</v>
      </c>
      <c r="R76" s="8"/>
      <c r="S76" s="39" t="s">
        <v>664</v>
      </c>
    </row>
    <row r="77" spans="1:19" x14ac:dyDescent="0.25">
      <c r="A77" s="39" t="s">
        <v>862</v>
      </c>
      <c r="B77" s="46" t="s">
        <v>862</v>
      </c>
      <c r="C77" s="49">
        <v>32.366754464700001</v>
      </c>
      <c r="D77" s="49">
        <v>-110.9263433659</v>
      </c>
      <c r="E77" s="77">
        <v>3581091.2220000001</v>
      </c>
      <c r="F77" s="77">
        <v>506929.42700000003</v>
      </c>
      <c r="G77" s="39"/>
      <c r="H77" t="s">
        <v>26</v>
      </c>
      <c r="I77" s="85">
        <v>3580894</v>
      </c>
      <c r="J77" s="85">
        <v>506991</v>
      </c>
      <c r="K77" s="8"/>
      <c r="L77" s="41" t="s">
        <v>872</v>
      </c>
      <c r="M77" s="39" t="s">
        <v>862</v>
      </c>
      <c r="N77" s="8">
        <v>241</v>
      </c>
      <c r="O77" s="8">
        <v>27</v>
      </c>
      <c r="P77" s="39" t="s">
        <v>798</v>
      </c>
      <c r="Q77" s="39" t="s">
        <v>857</v>
      </c>
      <c r="R77" s="8"/>
      <c r="S77" s="39" t="s">
        <v>664</v>
      </c>
    </row>
    <row r="78" spans="1:19" x14ac:dyDescent="0.25">
      <c r="A78" s="39" t="s">
        <v>863</v>
      </c>
      <c r="B78" s="46" t="s">
        <v>863</v>
      </c>
      <c r="C78" s="49">
        <v>32.367178930400001</v>
      </c>
      <c r="D78" s="49">
        <v>-110.9271296276</v>
      </c>
      <c r="E78" s="77">
        <v>3581138.2230000002</v>
      </c>
      <c r="F78" s="77">
        <v>506855.42599999998</v>
      </c>
      <c r="G78" s="39"/>
      <c r="H78" t="s">
        <v>26</v>
      </c>
      <c r="I78" s="85">
        <v>3580941</v>
      </c>
      <c r="J78" s="85">
        <v>506917</v>
      </c>
      <c r="K78" s="8"/>
      <c r="L78" s="41" t="s">
        <v>872</v>
      </c>
      <c r="M78" s="39" t="s">
        <v>863</v>
      </c>
      <c r="N78" s="8">
        <v>254</v>
      </c>
      <c r="O78" s="8">
        <v>21</v>
      </c>
      <c r="P78" s="39" t="s">
        <v>798</v>
      </c>
      <c r="Q78" s="39" t="s">
        <v>876</v>
      </c>
      <c r="R78" s="8"/>
      <c r="S78" s="39" t="s">
        <v>664</v>
      </c>
    </row>
    <row r="79" spans="1:19" x14ac:dyDescent="0.25">
      <c r="A79" s="39" t="s">
        <v>863</v>
      </c>
      <c r="B79" s="46" t="s">
        <v>863</v>
      </c>
      <c r="C79" s="49">
        <v>32.367178930400001</v>
      </c>
      <c r="D79" s="49">
        <v>-110.9271296276</v>
      </c>
      <c r="E79" s="77">
        <v>3581138.2230000002</v>
      </c>
      <c r="F79" s="77">
        <v>506855.42599999998</v>
      </c>
      <c r="G79" s="39"/>
      <c r="H79" t="s">
        <v>26</v>
      </c>
      <c r="I79" s="85">
        <v>3580941</v>
      </c>
      <c r="J79" s="85">
        <v>506917</v>
      </c>
      <c r="K79" s="8"/>
      <c r="L79" s="41" t="s">
        <v>872</v>
      </c>
      <c r="M79" s="39" t="s">
        <v>863</v>
      </c>
      <c r="N79" s="8">
        <v>109</v>
      </c>
      <c r="O79" s="8">
        <v>34</v>
      </c>
      <c r="P79" s="39" t="s">
        <v>820</v>
      </c>
      <c r="Q79" s="39" t="s">
        <v>876</v>
      </c>
      <c r="R79" s="8"/>
      <c r="S79" s="39" t="s">
        <v>664</v>
      </c>
    </row>
    <row r="80" spans="1:19" x14ac:dyDescent="0.25">
      <c r="A80" s="39" t="s">
        <v>864</v>
      </c>
      <c r="B80" s="46" t="s">
        <v>864</v>
      </c>
      <c r="C80" s="49">
        <v>32.367657440599999</v>
      </c>
      <c r="D80" s="49">
        <v>-110.92777766890001</v>
      </c>
      <c r="E80" s="77">
        <v>3581191.2239999999</v>
      </c>
      <c r="F80" s="77">
        <v>506794.424</v>
      </c>
      <c r="G80" s="39"/>
      <c r="H80" t="s">
        <v>26</v>
      </c>
      <c r="I80" s="85">
        <v>3580994</v>
      </c>
      <c r="J80" s="85">
        <v>506856</v>
      </c>
      <c r="K80" s="8"/>
      <c r="L80" s="41" t="s">
        <v>872</v>
      </c>
      <c r="M80" s="39" t="s">
        <v>864</v>
      </c>
      <c r="N80" s="8">
        <v>256</v>
      </c>
      <c r="O80" s="8">
        <v>15</v>
      </c>
      <c r="P80" s="39" t="s">
        <v>798</v>
      </c>
      <c r="Q80" s="39" t="s">
        <v>873</v>
      </c>
      <c r="R80" s="8"/>
      <c r="S80" s="39" t="s">
        <v>664</v>
      </c>
    </row>
    <row r="81" spans="1:19" x14ac:dyDescent="0.25">
      <c r="A81" s="39" t="s">
        <v>864</v>
      </c>
      <c r="B81" s="46" t="s">
        <v>864</v>
      </c>
      <c r="C81" s="49">
        <v>32.367657440599999</v>
      </c>
      <c r="D81" s="49">
        <v>-110.92777766890001</v>
      </c>
      <c r="E81" s="77">
        <v>3581191.2239999999</v>
      </c>
      <c r="F81" s="77">
        <v>506794.424</v>
      </c>
      <c r="G81" s="39"/>
      <c r="H81" t="s">
        <v>26</v>
      </c>
      <c r="I81" s="85">
        <v>3580994</v>
      </c>
      <c r="J81" s="85">
        <v>506856</v>
      </c>
      <c r="K81" s="8"/>
      <c r="L81" s="41" t="s">
        <v>872</v>
      </c>
      <c r="M81" s="39" t="s">
        <v>864</v>
      </c>
      <c r="N81" s="8">
        <v>117</v>
      </c>
      <c r="O81" s="8">
        <v>22</v>
      </c>
      <c r="P81" s="39" t="s">
        <v>820</v>
      </c>
      <c r="Q81" s="39" t="s">
        <v>873</v>
      </c>
      <c r="R81" s="8"/>
      <c r="S81" s="39" t="s">
        <v>664</v>
      </c>
    </row>
    <row r="82" spans="1:19" x14ac:dyDescent="0.25">
      <c r="A82" s="39" t="s">
        <v>865</v>
      </c>
      <c r="B82" s="46" t="s">
        <v>865</v>
      </c>
      <c r="C82" s="49">
        <v>32.367414418499997</v>
      </c>
      <c r="D82" s="49">
        <v>-110.92875578650001</v>
      </c>
      <c r="E82" s="77">
        <v>3581164.2230000002</v>
      </c>
      <c r="F82" s="77">
        <v>506702.424</v>
      </c>
      <c r="G82" s="39"/>
      <c r="H82" t="s">
        <v>26</v>
      </c>
      <c r="I82" s="85">
        <v>3580967</v>
      </c>
      <c r="J82" s="85">
        <v>506764</v>
      </c>
      <c r="K82" s="8"/>
      <c r="L82" s="41" t="s">
        <v>872</v>
      </c>
      <c r="M82" s="39" t="s">
        <v>865</v>
      </c>
      <c r="N82" s="8">
        <v>250</v>
      </c>
      <c r="O82" s="8">
        <v>25</v>
      </c>
      <c r="P82" s="39" t="s">
        <v>798</v>
      </c>
      <c r="Q82" s="39" t="s">
        <v>876</v>
      </c>
      <c r="R82" s="8"/>
      <c r="S82" s="39" t="s">
        <v>664</v>
      </c>
    </row>
    <row r="83" spans="1:19" x14ac:dyDescent="0.25">
      <c r="A83" s="39" t="s">
        <v>865</v>
      </c>
      <c r="B83" s="46" t="s">
        <v>865</v>
      </c>
      <c r="C83" s="49">
        <v>32.367414418499997</v>
      </c>
      <c r="D83" s="49">
        <v>-110.92875578650001</v>
      </c>
      <c r="E83" s="77">
        <v>3581164.2230000002</v>
      </c>
      <c r="F83" s="77">
        <v>506702.424</v>
      </c>
      <c r="G83" s="39"/>
      <c r="H83" t="s">
        <v>26</v>
      </c>
      <c r="I83" s="85">
        <v>3580967</v>
      </c>
      <c r="J83" s="85">
        <v>506764</v>
      </c>
      <c r="K83" s="8"/>
      <c r="L83" s="41" t="s">
        <v>872</v>
      </c>
      <c r="M83" s="39" t="s">
        <v>865</v>
      </c>
      <c r="N83" s="8">
        <v>135</v>
      </c>
      <c r="O83" s="8">
        <v>30</v>
      </c>
      <c r="P83" s="39" t="s">
        <v>820</v>
      </c>
      <c r="Q83" s="39" t="s">
        <v>876</v>
      </c>
      <c r="R83" s="8"/>
      <c r="S83" s="39" t="s">
        <v>664</v>
      </c>
    </row>
    <row r="84" spans="1:19" x14ac:dyDescent="0.25">
      <c r="A84" s="39" t="s">
        <v>866</v>
      </c>
      <c r="B84" s="46" t="s">
        <v>866</v>
      </c>
      <c r="C84" s="49">
        <v>32.368397894700003</v>
      </c>
      <c r="D84" s="49">
        <v>-110.9289995263</v>
      </c>
      <c r="E84" s="77">
        <v>3581273.2250000001</v>
      </c>
      <c r="F84" s="77">
        <v>506679.42200000002</v>
      </c>
      <c r="G84" s="39"/>
      <c r="H84" t="s">
        <v>26</v>
      </c>
      <c r="I84" s="85">
        <v>3581076</v>
      </c>
      <c r="J84" s="85">
        <v>506741</v>
      </c>
      <c r="K84" s="8"/>
      <c r="L84" s="41" t="s">
        <v>872</v>
      </c>
      <c r="M84" s="39" t="s">
        <v>866</v>
      </c>
      <c r="N84" s="8">
        <v>253</v>
      </c>
      <c r="O84" s="8">
        <v>17</v>
      </c>
      <c r="P84" s="39" t="s">
        <v>798</v>
      </c>
      <c r="Q84" s="39" t="s">
        <v>873</v>
      </c>
      <c r="R84" s="8"/>
      <c r="S84" s="39" t="s">
        <v>664</v>
      </c>
    </row>
    <row r="85" spans="1:19" x14ac:dyDescent="0.25">
      <c r="A85" s="39" t="s">
        <v>866</v>
      </c>
      <c r="B85" s="46" t="s">
        <v>866</v>
      </c>
      <c r="C85" s="49">
        <v>32.368397894700003</v>
      </c>
      <c r="D85" s="49">
        <v>-110.9289995263</v>
      </c>
      <c r="E85" s="77">
        <v>3581273.2250000001</v>
      </c>
      <c r="F85" s="77">
        <v>506679.42200000002</v>
      </c>
      <c r="G85" s="39"/>
      <c r="H85" t="s">
        <v>26</v>
      </c>
      <c r="I85" s="85">
        <v>3581076</v>
      </c>
      <c r="J85" s="85">
        <v>506741</v>
      </c>
      <c r="K85" s="8"/>
      <c r="L85" s="41" t="s">
        <v>872</v>
      </c>
      <c r="M85" s="39" t="s">
        <v>866</v>
      </c>
      <c r="N85" s="8">
        <v>142</v>
      </c>
      <c r="O85" s="8">
        <v>27</v>
      </c>
      <c r="P85" s="39" t="s">
        <v>820</v>
      </c>
      <c r="Q85" s="39" t="s">
        <v>873</v>
      </c>
      <c r="R85" s="8"/>
      <c r="S85" s="39" t="s">
        <v>664</v>
      </c>
    </row>
    <row r="86" spans="1:19" x14ac:dyDescent="0.25">
      <c r="A86" s="39" t="s">
        <v>867</v>
      </c>
      <c r="B86" s="46" t="s">
        <v>867</v>
      </c>
      <c r="C86" s="49">
        <v>32.369552867499998</v>
      </c>
      <c r="D86" s="49">
        <v>-110.9294025912</v>
      </c>
      <c r="E86" s="77">
        <v>3581401.2280000001</v>
      </c>
      <c r="F86" s="77">
        <v>506641.41899999999</v>
      </c>
      <c r="G86" s="39"/>
      <c r="H86" t="s">
        <v>26</v>
      </c>
      <c r="I86" s="85">
        <v>3581204</v>
      </c>
      <c r="J86" s="85">
        <v>506703</v>
      </c>
      <c r="K86" s="8"/>
      <c r="L86" s="41" t="s">
        <v>872</v>
      </c>
      <c r="M86" s="39" t="s">
        <v>867</v>
      </c>
      <c r="N86" s="8">
        <v>258</v>
      </c>
      <c r="O86" s="8">
        <v>23</v>
      </c>
      <c r="P86" s="39" t="s">
        <v>798</v>
      </c>
      <c r="Q86" s="39" t="s">
        <v>873</v>
      </c>
      <c r="R86" s="8"/>
      <c r="S86" s="39" t="s">
        <v>664</v>
      </c>
    </row>
    <row r="87" spans="1:19" x14ac:dyDescent="0.25">
      <c r="A87" s="39" t="s">
        <v>867</v>
      </c>
      <c r="B87" s="46" t="s">
        <v>867</v>
      </c>
      <c r="C87" s="49">
        <v>32.369552867499998</v>
      </c>
      <c r="D87" s="49">
        <v>-110.9294025912</v>
      </c>
      <c r="E87" s="77">
        <v>3581401.2280000001</v>
      </c>
      <c r="F87" s="77">
        <v>506641.41899999999</v>
      </c>
      <c r="G87" s="39"/>
      <c r="H87" t="s">
        <v>26</v>
      </c>
      <c r="I87" s="85">
        <v>3581204</v>
      </c>
      <c r="J87" s="85">
        <v>506703</v>
      </c>
      <c r="K87" s="8"/>
      <c r="L87" s="41" t="s">
        <v>872</v>
      </c>
      <c r="M87" s="39" t="s">
        <v>867</v>
      </c>
      <c r="N87" s="8">
        <v>119</v>
      </c>
      <c r="O87" s="8">
        <v>30</v>
      </c>
      <c r="P87" s="39" t="s">
        <v>820</v>
      </c>
      <c r="Q87" s="39" t="s">
        <v>873</v>
      </c>
      <c r="R87" s="8"/>
      <c r="S87" s="39" t="s">
        <v>664</v>
      </c>
    </row>
    <row r="88" spans="1:19" x14ac:dyDescent="0.25">
      <c r="A88" s="39" t="s">
        <v>868</v>
      </c>
      <c r="B88" s="46" t="s">
        <v>868</v>
      </c>
      <c r="C88" s="49">
        <v>32.363679585200003</v>
      </c>
      <c r="D88" s="49">
        <v>-110.9288436515</v>
      </c>
      <c r="E88" s="77">
        <v>3580750.216</v>
      </c>
      <c r="F88" s="77">
        <v>506694.43400000001</v>
      </c>
      <c r="G88" s="39"/>
      <c r="H88" t="s">
        <v>26</v>
      </c>
      <c r="I88" s="85">
        <v>3580553</v>
      </c>
      <c r="J88" s="85">
        <v>506756</v>
      </c>
      <c r="K88" s="8"/>
      <c r="L88" s="41" t="s">
        <v>872</v>
      </c>
      <c r="M88" s="39" t="s">
        <v>868</v>
      </c>
      <c r="N88" s="8">
        <v>246</v>
      </c>
      <c r="O88" s="8">
        <v>20</v>
      </c>
      <c r="P88" s="39" t="s">
        <v>798</v>
      </c>
      <c r="Q88" s="39" t="s">
        <v>876</v>
      </c>
      <c r="R88" s="8"/>
      <c r="S88" s="39" t="s">
        <v>664</v>
      </c>
    </row>
    <row r="89" spans="1:19" x14ac:dyDescent="0.25">
      <c r="A89" s="39" t="s">
        <v>868</v>
      </c>
      <c r="B89" s="46" t="s">
        <v>868</v>
      </c>
      <c r="C89" s="49">
        <v>32.363679585200003</v>
      </c>
      <c r="D89" s="49">
        <v>-110.9288436515</v>
      </c>
      <c r="E89" s="77">
        <v>3580750.216</v>
      </c>
      <c r="F89" s="77">
        <v>506694.43400000001</v>
      </c>
      <c r="G89" s="39"/>
      <c r="H89" t="s">
        <v>26</v>
      </c>
      <c r="I89" s="85">
        <v>3580553</v>
      </c>
      <c r="J89" s="85">
        <v>506756</v>
      </c>
      <c r="K89" s="8"/>
      <c r="L89" s="41" t="s">
        <v>872</v>
      </c>
      <c r="M89" s="39" t="s">
        <v>868</v>
      </c>
      <c r="N89" s="8">
        <v>139</v>
      </c>
      <c r="O89" s="8">
        <v>23</v>
      </c>
      <c r="P89" s="39" t="s">
        <v>820</v>
      </c>
      <c r="Q89" s="39" t="s">
        <v>876</v>
      </c>
      <c r="R89" s="8"/>
      <c r="S89" s="39" t="s">
        <v>664</v>
      </c>
    </row>
    <row r="90" spans="1:19" x14ac:dyDescent="0.25">
      <c r="A90" s="39" t="s">
        <v>869</v>
      </c>
      <c r="B90" s="46" t="s">
        <v>869</v>
      </c>
      <c r="C90" s="49">
        <v>32.362506705999998</v>
      </c>
      <c r="D90" s="49">
        <v>-110.9286851026</v>
      </c>
      <c r="E90" s="77">
        <v>3580620.213</v>
      </c>
      <c r="F90" s="77">
        <v>506709.43699999998</v>
      </c>
      <c r="G90" s="39"/>
      <c r="H90" t="s">
        <v>26</v>
      </c>
      <c r="I90" s="85">
        <v>3580423</v>
      </c>
      <c r="J90" s="85">
        <v>506771</v>
      </c>
      <c r="K90" s="8"/>
      <c r="L90" s="41" t="s">
        <v>872</v>
      </c>
      <c r="M90" s="39" t="s">
        <v>869</v>
      </c>
      <c r="N90" s="8">
        <v>243</v>
      </c>
      <c r="O90" s="8">
        <v>22</v>
      </c>
      <c r="P90" s="39" t="s">
        <v>798</v>
      </c>
      <c r="Q90" s="39" t="s">
        <v>876</v>
      </c>
      <c r="R90" s="8"/>
      <c r="S90" s="39" t="s">
        <v>664</v>
      </c>
    </row>
    <row r="91" spans="1:19" x14ac:dyDescent="0.25">
      <c r="A91" s="39" t="s">
        <v>869</v>
      </c>
      <c r="B91" s="46" t="s">
        <v>869</v>
      </c>
      <c r="C91" s="49">
        <v>32.362506705999998</v>
      </c>
      <c r="D91" s="49">
        <v>-110.9286851026</v>
      </c>
      <c r="E91" s="77">
        <v>3580620.213</v>
      </c>
      <c r="F91" s="77">
        <v>506709.43699999998</v>
      </c>
      <c r="G91" s="39"/>
      <c r="H91" t="s">
        <v>26</v>
      </c>
      <c r="I91" s="85">
        <v>3580423</v>
      </c>
      <c r="J91" s="85">
        <v>506771</v>
      </c>
      <c r="K91" s="8"/>
      <c r="L91" s="41" t="s">
        <v>872</v>
      </c>
      <c r="M91" s="39" t="s">
        <v>869</v>
      </c>
      <c r="N91" s="8">
        <v>144</v>
      </c>
      <c r="O91" s="8">
        <v>23</v>
      </c>
      <c r="P91" s="39" t="s">
        <v>820</v>
      </c>
      <c r="Q91" s="39" t="s">
        <v>876</v>
      </c>
      <c r="R91" s="8"/>
      <c r="S91" s="39" t="s">
        <v>664</v>
      </c>
    </row>
    <row r="92" spans="1:19" x14ac:dyDescent="0.25">
      <c r="A92" s="39" t="s">
        <v>870</v>
      </c>
      <c r="B92" s="46" t="s">
        <v>870</v>
      </c>
      <c r="C92" s="49">
        <v>32.357179251200002</v>
      </c>
      <c r="D92" s="49">
        <v>-110.9365967502</v>
      </c>
      <c r="E92" s="77">
        <v>3580029.2030000002</v>
      </c>
      <c r="F92" s="77">
        <v>505965.44400000002</v>
      </c>
      <c r="G92" s="39"/>
      <c r="H92" t="s">
        <v>26</v>
      </c>
      <c r="I92" s="85">
        <v>3579832</v>
      </c>
      <c r="J92" s="85">
        <v>506027</v>
      </c>
      <c r="K92" s="8"/>
      <c r="L92" s="41" t="s">
        <v>872</v>
      </c>
      <c r="M92" s="39" t="s">
        <v>870</v>
      </c>
      <c r="N92" s="8">
        <v>247</v>
      </c>
      <c r="O92" s="8">
        <v>32.859302380007385</v>
      </c>
      <c r="P92" s="39" t="s">
        <v>798</v>
      </c>
      <c r="Q92" s="39" t="s">
        <v>873</v>
      </c>
      <c r="R92" s="8"/>
      <c r="S92" s="39" t="s">
        <v>664</v>
      </c>
    </row>
    <row r="93" spans="1:19" x14ac:dyDescent="0.25">
      <c r="A93" s="39" t="s">
        <v>870</v>
      </c>
      <c r="B93" s="46" t="s">
        <v>870</v>
      </c>
      <c r="C93" s="49">
        <v>32.357179251200002</v>
      </c>
      <c r="D93" s="49">
        <v>-110.9365967502</v>
      </c>
      <c r="E93" s="77">
        <v>3580029.2030000002</v>
      </c>
      <c r="F93" s="77">
        <v>505965.44400000002</v>
      </c>
      <c r="G93" s="39"/>
      <c r="H93" t="s">
        <v>26</v>
      </c>
      <c r="I93" s="85">
        <v>3579832</v>
      </c>
      <c r="J93" s="85">
        <v>506027</v>
      </c>
      <c r="K93" s="8"/>
      <c r="L93" s="41" t="s">
        <v>872</v>
      </c>
      <c r="M93" s="39" t="s">
        <v>870</v>
      </c>
      <c r="N93" s="8">
        <v>126</v>
      </c>
      <c r="O93" s="8">
        <v>37</v>
      </c>
      <c r="P93" s="39" t="s">
        <v>820</v>
      </c>
      <c r="Q93" s="39" t="s">
        <v>873</v>
      </c>
      <c r="R93" s="8"/>
      <c r="S93" s="39" t="s">
        <v>664</v>
      </c>
    </row>
    <row r="94" spans="1:19" x14ac:dyDescent="0.25">
      <c r="A94" s="39" t="s">
        <v>871</v>
      </c>
      <c r="B94" s="46" t="s">
        <v>871</v>
      </c>
      <c r="C94" s="49">
        <v>32.357150932800003</v>
      </c>
      <c r="D94" s="49">
        <v>-110.9341522144</v>
      </c>
      <c r="E94" s="77">
        <v>3580026.2030000002</v>
      </c>
      <c r="F94" s="77">
        <v>506195.446</v>
      </c>
      <c r="G94" s="39"/>
      <c r="H94" t="s">
        <v>26</v>
      </c>
      <c r="I94" s="85">
        <v>3579829</v>
      </c>
      <c r="J94" s="85">
        <v>506257</v>
      </c>
      <c r="K94" s="8"/>
      <c r="L94" s="41" t="s">
        <v>872</v>
      </c>
      <c r="M94" s="39" t="s">
        <v>871</v>
      </c>
      <c r="N94" s="8">
        <v>251</v>
      </c>
      <c r="O94" s="8">
        <v>26.978735097888283</v>
      </c>
      <c r="P94" s="39" t="s">
        <v>798</v>
      </c>
      <c r="Q94" s="39" t="s">
        <v>873</v>
      </c>
      <c r="R94" s="8"/>
      <c r="S94" s="39" t="s">
        <v>664</v>
      </c>
    </row>
    <row r="95" spans="1:19" x14ac:dyDescent="0.25">
      <c r="A95" s="39" t="s">
        <v>871</v>
      </c>
      <c r="B95" s="46" t="s">
        <v>871</v>
      </c>
      <c r="C95" s="49">
        <v>32.357150932800003</v>
      </c>
      <c r="D95" s="49">
        <v>-110.9341522144</v>
      </c>
      <c r="E95" s="77">
        <v>3580026.2030000002</v>
      </c>
      <c r="F95" s="77">
        <v>506195.446</v>
      </c>
      <c r="G95" s="39"/>
      <c r="H95" t="s">
        <v>26</v>
      </c>
      <c r="I95" s="85">
        <v>3579829</v>
      </c>
      <c r="J95" s="85">
        <v>506257</v>
      </c>
      <c r="K95" s="8"/>
      <c r="L95" s="41" t="s">
        <v>872</v>
      </c>
      <c r="M95" s="39" t="s">
        <v>871</v>
      </c>
      <c r="N95" s="8">
        <v>120</v>
      </c>
      <c r="O95" s="8">
        <v>34</v>
      </c>
      <c r="P95" s="39" t="s">
        <v>820</v>
      </c>
      <c r="Q95" s="39" t="s">
        <v>873</v>
      </c>
      <c r="R95" s="8"/>
      <c r="S95" s="39" t="s">
        <v>664</v>
      </c>
    </row>
    <row r="96" spans="1:19" x14ac:dyDescent="0.25">
      <c r="A96" s="5" t="s">
        <v>248</v>
      </c>
      <c r="B96" s="46" t="s">
        <v>248</v>
      </c>
      <c r="C96" s="49">
        <v>32.2514063112</v>
      </c>
      <c r="D96" s="49">
        <v>-110.6652554219</v>
      </c>
      <c r="E96" s="77">
        <v>3568351.8930000002</v>
      </c>
      <c r="F96" s="77">
        <v>531531.91299999994</v>
      </c>
      <c r="G96" s="1" t="s">
        <v>17</v>
      </c>
      <c r="H96" s="1" t="s">
        <v>26</v>
      </c>
      <c r="I96" s="83">
        <v>3568155</v>
      </c>
      <c r="J96" s="83">
        <v>531593</v>
      </c>
      <c r="K96" s="21">
        <v>38062</v>
      </c>
      <c r="L96" s="32" t="s">
        <v>249</v>
      </c>
      <c r="M96" s="5" t="s">
        <v>248</v>
      </c>
      <c r="N96" s="1">
        <v>260</v>
      </c>
      <c r="O96" s="1">
        <v>20</v>
      </c>
      <c r="P96" s="1" t="s">
        <v>13</v>
      </c>
      <c r="S96" s="1" t="s">
        <v>813</v>
      </c>
    </row>
    <row r="97" spans="1:20" x14ac:dyDescent="0.25">
      <c r="A97" s="5" t="s">
        <v>250</v>
      </c>
      <c r="B97" s="46" t="s">
        <v>250</v>
      </c>
      <c r="C97" s="49">
        <v>32.251386347299999</v>
      </c>
      <c r="D97" s="49">
        <v>-110.6645336087</v>
      </c>
      <c r="E97" s="77">
        <v>3568349.8930000002</v>
      </c>
      <c r="F97" s="77">
        <v>531599.91299999994</v>
      </c>
      <c r="G97" s="1" t="s">
        <v>17</v>
      </c>
      <c r="H97" s="1" t="s">
        <v>26</v>
      </c>
      <c r="I97" s="83">
        <v>3568153</v>
      </c>
      <c r="J97" s="83">
        <v>531661</v>
      </c>
      <c r="K97" s="21">
        <v>38062</v>
      </c>
      <c r="L97" s="32" t="s">
        <v>249</v>
      </c>
      <c r="M97" s="5" t="s">
        <v>250</v>
      </c>
      <c r="N97" s="1">
        <v>80</v>
      </c>
      <c r="O97" s="1">
        <v>7</v>
      </c>
      <c r="P97" s="1" t="s">
        <v>13</v>
      </c>
      <c r="S97" s="1" t="s">
        <v>813</v>
      </c>
    </row>
    <row r="98" spans="1:20" x14ac:dyDescent="0.25">
      <c r="A98" s="5" t="s">
        <v>251</v>
      </c>
      <c r="B98" s="46" t="s">
        <v>251</v>
      </c>
      <c r="C98" s="49">
        <v>32.256373827700003</v>
      </c>
      <c r="D98" s="49">
        <v>-110.6540155988</v>
      </c>
      <c r="E98" s="77">
        <v>3568905.8879999998</v>
      </c>
      <c r="F98" s="77">
        <v>532588.90099999995</v>
      </c>
      <c r="G98" s="1" t="s">
        <v>17</v>
      </c>
      <c r="H98" s="1" t="s">
        <v>26</v>
      </c>
      <c r="I98" s="83">
        <v>3568709</v>
      </c>
      <c r="J98" s="83">
        <v>532650</v>
      </c>
      <c r="K98" s="21">
        <v>38062</v>
      </c>
      <c r="L98" s="32" t="s">
        <v>249</v>
      </c>
      <c r="M98" s="5" t="s">
        <v>251</v>
      </c>
      <c r="N98" s="1">
        <v>76</v>
      </c>
      <c r="O98" s="1">
        <v>11</v>
      </c>
      <c r="P98" s="1" t="s">
        <v>13</v>
      </c>
      <c r="S98" s="1" t="s">
        <v>813</v>
      </c>
    </row>
    <row r="99" spans="1:20" x14ac:dyDescent="0.25">
      <c r="A99" s="5" t="s">
        <v>252</v>
      </c>
      <c r="B99" s="46" t="s">
        <v>252</v>
      </c>
      <c r="C99" s="49">
        <v>32.256112119999997</v>
      </c>
      <c r="D99" s="49">
        <v>-110.65398473650001</v>
      </c>
      <c r="E99" s="77">
        <v>3568876.8879999998</v>
      </c>
      <c r="F99" s="77">
        <v>532591.902</v>
      </c>
      <c r="G99" s="1" t="s">
        <v>17</v>
      </c>
      <c r="H99" s="1" t="s">
        <v>26</v>
      </c>
      <c r="I99" s="83">
        <v>3568680</v>
      </c>
      <c r="J99" s="83">
        <v>532653</v>
      </c>
      <c r="K99" s="21">
        <v>38062</v>
      </c>
      <c r="L99" s="32" t="s">
        <v>249</v>
      </c>
      <c r="M99" s="5" t="s">
        <v>252</v>
      </c>
      <c r="N99" s="1">
        <v>254</v>
      </c>
      <c r="O99" s="1">
        <v>22</v>
      </c>
      <c r="P99" s="1" t="s">
        <v>13</v>
      </c>
      <c r="S99" s="1" t="s">
        <v>813</v>
      </c>
    </row>
    <row r="100" spans="1:20" x14ac:dyDescent="0.25">
      <c r="A100" s="5" t="s">
        <v>253</v>
      </c>
      <c r="B100" s="46" t="s">
        <v>253</v>
      </c>
      <c r="C100" s="49">
        <v>32.2561298416</v>
      </c>
      <c r="D100" s="49">
        <v>-110.6538678878</v>
      </c>
      <c r="E100" s="77">
        <v>3568878.8879999998</v>
      </c>
      <c r="F100" s="77">
        <v>532602.902</v>
      </c>
      <c r="G100" s="1" t="s">
        <v>17</v>
      </c>
      <c r="H100" s="1" t="s">
        <v>26</v>
      </c>
      <c r="I100" s="83">
        <v>3568682</v>
      </c>
      <c r="J100" s="83">
        <v>532664</v>
      </c>
      <c r="K100" s="21">
        <v>38062</v>
      </c>
      <c r="L100" s="32" t="s">
        <v>249</v>
      </c>
      <c r="M100" s="5" t="s">
        <v>253</v>
      </c>
      <c r="N100" s="1">
        <v>235</v>
      </c>
      <c r="O100" s="1">
        <v>17</v>
      </c>
      <c r="P100" s="1" t="s">
        <v>13</v>
      </c>
      <c r="S100" s="1" t="s">
        <v>813</v>
      </c>
    </row>
    <row r="101" spans="1:20" x14ac:dyDescent="0.25">
      <c r="A101" s="5" t="s">
        <v>254</v>
      </c>
      <c r="B101" s="46" t="s">
        <v>254</v>
      </c>
      <c r="C101" s="49">
        <v>32.255672432899999</v>
      </c>
      <c r="D101" s="49">
        <v>-110.6548463299</v>
      </c>
      <c r="E101" s="77">
        <v>3568827.8879999998</v>
      </c>
      <c r="F101" s="77">
        <v>532510.90300000005</v>
      </c>
      <c r="G101" s="1" t="s">
        <v>17</v>
      </c>
      <c r="H101" s="1" t="s">
        <v>26</v>
      </c>
      <c r="I101" s="83">
        <v>3568631</v>
      </c>
      <c r="J101" s="83">
        <v>532572</v>
      </c>
      <c r="K101" s="21">
        <v>38062</v>
      </c>
      <c r="L101" s="32" t="s">
        <v>249</v>
      </c>
      <c r="M101" s="5" t="s">
        <v>254</v>
      </c>
      <c r="N101" s="1">
        <v>71</v>
      </c>
      <c r="O101" s="1">
        <v>28</v>
      </c>
      <c r="P101" s="1" t="s">
        <v>13</v>
      </c>
      <c r="S101" s="1" t="s">
        <v>813</v>
      </c>
    </row>
    <row r="102" spans="1:20" x14ac:dyDescent="0.25">
      <c r="A102" s="5" t="s">
        <v>255</v>
      </c>
      <c r="B102" s="46" t="s">
        <v>255</v>
      </c>
      <c r="C102" s="49">
        <v>32.255654098900003</v>
      </c>
      <c r="D102" s="49">
        <v>-110.6547402341</v>
      </c>
      <c r="E102" s="77">
        <v>3568825.8879999998</v>
      </c>
      <c r="F102" s="77">
        <v>532520.90300000005</v>
      </c>
      <c r="G102" s="1" t="s">
        <v>17</v>
      </c>
      <c r="H102" s="1" t="s">
        <v>26</v>
      </c>
      <c r="I102" s="83">
        <v>3568629</v>
      </c>
      <c r="J102" s="83">
        <v>532582</v>
      </c>
      <c r="K102" s="21">
        <v>38062</v>
      </c>
      <c r="L102" s="32" t="s">
        <v>249</v>
      </c>
      <c r="M102" s="5" t="s">
        <v>255</v>
      </c>
      <c r="N102" s="1">
        <v>74</v>
      </c>
      <c r="O102" s="1">
        <v>25</v>
      </c>
      <c r="P102" s="1" t="s">
        <v>13</v>
      </c>
      <c r="S102" s="1" t="s">
        <v>813</v>
      </c>
    </row>
    <row r="103" spans="1:20" x14ac:dyDescent="0.25">
      <c r="A103" s="5" t="s">
        <v>256</v>
      </c>
      <c r="B103" s="46" t="s">
        <v>256</v>
      </c>
      <c r="C103" s="49">
        <v>32.2599814756</v>
      </c>
      <c r="D103" s="49">
        <v>-110.65367286119999</v>
      </c>
      <c r="E103" s="77">
        <v>3569305.892</v>
      </c>
      <c r="F103" s="77">
        <v>532619.89399999997</v>
      </c>
      <c r="G103" s="1" t="s">
        <v>17</v>
      </c>
      <c r="H103" s="1" t="s">
        <v>26</v>
      </c>
      <c r="I103" s="83">
        <v>3569109</v>
      </c>
      <c r="J103" s="83">
        <v>532681</v>
      </c>
      <c r="K103" s="21">
        <v>38062</v>
      </c>
      <c r="L103" s="32" t="s">
        <v>249</v>
      </c>
      <c r="M103" s="5" t="s">
        <v>256</v>
      </c>
      <c r="N103" s="1">
        <v>266</v>
      </c>
      <c r="O103" s="1">
        <v>6</v>
      </c>
      <c r="P103" s="1" t="s">
        <v>13</v>
      </c>
      <c r="S103" s="1" t="s">
        <v>813</v>
      </c>
    </row>
    <row r="104" spans="1:20" x14ac:dyDescent="0.25">
      <c r="A104" s="5" t="s">
        <v>257</v>
      </c>
      <c r="B104" s="46" t="s">
        <v>257</v>
      </c>
      <c r="C104" s="49">
        <v>32.260006990199997</v>
      </c>
      <c r="D104" s="49">
        <v>-110.6531100648</v>
      </c>
      <c r="E104" s="77">
        <v>3569308.892</v>
      </c>
      <c r="F104" s="77">
        <v>532672.89399999997</v>
      </c>
      <c r="G104" s="1" t="s">
        <v>17</v>
      </c>
      <c r="H104" s="1" t="s">
        <v>26</v>
      </c>
      <c r="I104" s="83">
        <v>3569112</v>
      </c>
      <c r="J104" s="83">
        <v>532734</v>
      </c>
      <c r="K104" s="21">
        <v>38062</v>
      </c>
      <c r="L104" s="32" t="s">
        <v>249</v>
      </c>
      <c r="M104" s="5" t="s">
        <v>257</v>
      </c>
      <c r="N104" s="1">
        <v>83</v>
      </c>
      <c r="O104" s="1">
        <v>4</v>
      </c>
      <c r="P104" s="1" t="s">
        <v>13</v>
      </c>
      <c r="S104" s="1" t="s">
        <v>813</v>
      </c>
    </row>
    <row r="105" spans="1:20" x14ac:dyDescent="0.25">
      <c r="A105" s="5" t="s">
        <v>258</v>
      </c>
      <c r="B105" s="46" t="s">
        <v>258</v>
      </c>
      <c r="C105" s="49">
        <v>32.256828188699998</v>
      </c>
      <c r="D105" s="49">
        <v>-110.6552135618</v>
      </c>
      <c r="E105" s="77">
        <v>3568955.89</v>
      </c>
      <c r="F105" s="77">
        <v>532475.90099999995</v>
      </c>
      <c r="G105" s="1" t="s">
        <v>17</v>
      </c>
      <c r="H105" s="1" t="s">
        <v>26</v>
      </c>
      <c r="I105" s="83">
        <v>3568759</v>
      </c>
      <c r="J105" s="83">
        <v>532537</v>
      </c>
      <c r="K105" s="21">
        <v>38062</v>
      </c>
      <c r="L105" s="32" t="s">
        <v>249</v>
      </c>
      <c r="M105" s="5" t="s">
        <v>258</v>
      </c>
      <c r="N105" s="1">
        <v>69</v>
      </c>
      <c r="O105" s="1">
        <v>5</v>
      </c>
      <c r="P105" s="1" t="s">
        <v>13</v>
      </c>
      <c r="S105" s="1" t="s">
        <v>813</v>
      </c>
    </row>
    <row r="106" spans="1:20" x14ac:dyDescent="0.25">
      <c r="A106" s="5" t="s">
        <v>259</v>
      </c>
      <c r="B106" s="46" t="s">
        <v>259</v>
      </c>
      <c r="C106" s="49">
        <v>32.256734945799998</v>
      </c>
      <c r="D106" s="49">
        <v>-110.6541097859</v>
      </c>
      <c r="E106" s="77">
        <v>3568945.889</v>
      </c>
      <c r="F106" s="77">
        <v>532579.90099999995</v>
      </c>
      <c r="G106" s="1" t="s">
        <v>17</v>
      </c>
      <c r="H106" s="1" t="s">
        <v>26</v>
      </c>
      <c r="I106" s="83">
        <v>3568749</v>
      </c>
      <c r="J106" s="83">
        <v>532641</v>
      </c>
      <c r="K106" s="21">
        <v>38062</v>
      </c>
      <c r="L106" s="32" t="s">
        <v>249</v>
      </c>
      <c r="M106" s="5" t="s">
        <v>259</v>
      </c>
      <c r="N106" s="1">
        <v>69</v>
      </c>
      <c r="O106" s="1">
        <v>13</v>
      </c>
      <c r="P106" s="1" t="s">
        <v>13</v>
      </c>
      <c r="S106" s="1" t="s">
        <v>813</v>
      </c>
    </row>
    <row r="107" spans="1:20" x14ac:dyDescent="0.25">
      <c r="A107" s="5" t="s">
        <v>260</v>
      </c>
      <c r="B107" s="46" t="s">
        <v>260</v>
      </c>
      <c r="C107" s="49">
        <v>32.2569946092</v>
      </c>
      <c r="D107" s="49">
        <v>-110.6533974923</v>
      </c>
      <c r="E107" s="77">
        <v>3568974.8879999998</v>
      </c>
      <c r="F107" s="77">
        <v>532646.9</v>
      </c>
      <c r="G107" s="1" t="s">
        <v>17</v>
      </c>
      <c r="H107" s="1" t="s">
        <v>26</v>
      </c>
      <c r="I107" s="83">
        <v>3568778</v>
      </c>
      <c r="J107" s="83">
        <v>532708</v>
      </c>
      <c r="K107" s="21">
        <v>38062</v>
      </c>
      <c r="L107" s="32" t="s">
        <v>249</v>
      </c>
      <c r="M107" s="5" t="s">
        <v>260</v>
      </c>
      <c r="N107" s="1">
        <v>70</v>
      </c>
      <c r="O107" s="1">
        <v>10</v>
      </c>
      <c r="P107" s="1" t="s">
        <v>13</v>
      </c>
      <c r="S107" s="1" t="s">
        <v>813</v>
      </c>
    </row>
    <row r="108" spans="1:20" x14ac:dyDescent="0.25">
      <c r="A108" s="5" t="s">
        <v>261</v>
      </c>
      <c r="B108" s="46" t="s">
        <v>261</v>
      </c>
      <c r="C108" s="49">
        <v>32.2570485914</v>
      </c>
      <c r="D108" s="49">
        <v>-110.6533442051</v>
      </c>
      <c r="E108" s="77">
        <v>3568980.8879999998</v>
      </c>
      <c r="F108" s="77">
        <v>532651.9</v>
      </c>
      <c r="G108" s="1" t="s">
        <v>17</v>
      </c>
      <c r="H108" s="1" t="s">
        <v>26</v>
      </c>
      <c r="I108" s="83">
        <v>3568784</v>
      </c>
      <c r="J108" s="83">
        <v>532713</v>
      </c>
      <c r="K108" s="21">
        <v>38062</v>
      </c>
      <c r="L108" s="32" t="s">
        <v>249</v>
      </c>
      <c r="M108" s="5" t="s">
        <v>261</v>
      </c>
      <c r="N108" s="1">
        <v>75</v>
      </c>
      <c r="O108" s="1">
        <v>15</v>
      </c>
      <c r="P108" s="1" t="s">
        <v>13</v>
      </c>
      <c r="S108" s="1" t="s">
        <v>813</v>
      </c>
    </row>
    <row r="109" spans="1:20" x14ac:dyDescent="0.25">
      <c r="A109" s="5" t="s">
        <v>262</v>
      </c>
      <c r="B109" s="46" t="s">
        <v>262</v>
      </c>
      <c r="C109" s="49">
        <v>32.254456404899997</v>
      </c>
      <c r="D109" s="49">
        <v>-110.658842647</v>
      </c>
      <c r="E109" s="77">
        <v>3568691.8909999998</v>
      </c>
      <c r="F109" s="77">
        <v>532134.90599999996</v>
      </c>
      <c r="G109" s="1" t="s">
        <v>17</v>
      </c>
      <c r="H109" s="1" t="s">
        <v>26</v>
      </c>
      <c r="I109" s="83">
        <v>3568495</v>
      </c>
      <c r="J109" s="83">
        <v>532196</v>
      </c>
      <c r="K109" s="21">
        <v>38062</v>
      </c>
      <c r="L109" s="32" t="s">
        <v>249</v>
      </c>
      <c r="M109" s="5" t="s">
        <v>262</v>
      </c>
      <c r="N109" s="1">
        <v>75</v>
      </c>
      <c r="O109" s="1">
        <v>14</v>
      </c>
      <c r="P109" s="1" t="s">
        <v>13</v>
      </c>
      <c r="S109" s="1" t="s">
        <v>813</v>
      </c>
    </row>
    <row r="110" spans="1:20" x14ac:dyDescent="0.25">
      <c r="A110" s="5" t="s">
        <v>263</v>
      </c>
      <c r="B110" s="46" t="s">
        <v>263</v>
      </c>
      <c r="C110" s="49">
        <v>32.254142323099998</v>
      </c>
      <c r="D110" s="49">
        <v>-110.65945956020001</v>
      </c>
      <c r="E110" s="77">
        <v>3568656.8909999998</v>
      </c>
      <c r="F110" s="77">
        <v>532076.90700000001</v>
      </c>
      <c r="G110" s="1" t="s">
        <v>17</v>
      </c>
      <c r="H110" s="1" t="s">
        <v>26</v>
      </c>
      <c r="I110" s="83">
        <v>3568460</v>
      </c>
      <c r="J110" s="83">
        <v>532138</v>
      </c>
      <c r="K110" s="21">
        <v>38062</v>
      </c>
      <c r="L110" s="32" t="s">
        <v>249</v>
      </c>
      <c r="M110" s="5" t="s">
        <v>263</v>
      </c>
      <c r="N110" s="1">
        <v>61</v>
      </c>
      <c r="O110" s="1">
        <v>2</v>
      </c>
      <c r="P110" s="1" t="s">
        <v>13</v>
      </c>
      <c r="S110" s="1" t="s">
        <v>813</v>
      </c>
    </row>
    <row r="111" spans="1:20" x14ac:dyDescent="0.25">
      <c r="A111" s="5" t="s">
        <v>264</v>
      </c>
      <c r="B111" s="46" t="s">
        <v>264</v>
      </c>
      <c r="C111" s="49">
        <v>32.255306513599997</v>
      </c>
      <c r="D111" s="49">
        <v>-110.6596144849</v>
      </c>
      <c r="E111" s="77">
        <v>3568785.8930000002</v>
      </c>
      <c r="F111" s="77">
        <v>532061.90399999998</v>
      </c>
      <c r="G111" s="1" t="s">
        <v>17</v>
      </c>
      <c r="H111" s="1" t="s">
        <v>26</v>
      </c>
      <c r="I111" s="83">
        <v>3568589</v>
      </c>
      <c r="J111" s="83">
        <v>532123</v>
      </c>
      <c r="K111" s="21">
        <v>38062</v>
      </c>
      <c r="L111" s="32" t="s">
        <v>249</v>
      </c>
      <c r="M111" s="5" t="s">
        <v>264</v>
      </c>
      <c r="N111" s="1">
        <v>247</v>
      </c>
      <c r="O111" s="1">
        <v>10</v>
      </c>
      <c r="P111" s="1" t="s">
        <v>13</v>
      </c>
      <c r="S111" s="1" t="s">
        <v>813</v>
      </c>
    </row>
    <row r="112" spans="1:20" x14ac:dyDescent="0.25">
      <c r="A112" s="18" t="s">
        <v>665</v>
      </c>
      <c r="B112" s="47" t="s">
        <v>665</v>
      </c>
      <c r="C112" s="52">
        <v>32.336879852499997</v>
      </c>
      <c r="D112" s="52">
        <v>-110.6880865409</v>
      </c>
      <c r="E112" s="77">
        <v>3577820.0159999998</v>
      </c>
      <c r="F112" s="77">
        <v>529353.72499999998</v>
      </c>
      <c r="G112" s="18"/>
      <c r="H112" s="18"/>
      <c r="I112" s="65">
        <v>3577623</v>
      </c>
      <c r="J112" s="65">
        <v>529415</v>
      </c>
      <c r="K112" s="43">
        <v>38064</v>
      </c>
      <c r="L112" s="44" t="s">
        <v>929</v>
      </c>
      <c r="M112" s="18" t="s">
        <v>665</v>
      </c>
      <c r="N112" s="18">
        <v>42</v>
      </c>
      <c r="O112" s="18">
        <v>18</v>
      </c>
      <c r="P112" s="18" t="s">
        <v>798</v>
      </c>
      <c r="Q112" s="18"/>
      <c r="R112" s="18"/>
      <c r="S112" s="18" t="s">
        <v>815</v>
      </c>
      <c r="T112" s="18"/>
    </row>
    <row r="113" spans="1:19" x14ac:dyDescent="0.25">
      <c r="A113" s="1" t="s">
        <v>666</v>
      </c>
      <c r="B113" s="46" t="s">
        <v>666</v>
      </c>
      <c r="C113" s="49">
        <v>32.336986578400001</v>
      </c>
      <c r="D113" s="49">
        <v>-110.6874698653</v>
      </c>
      <c r="E113" s="77">
        <v>3577832.0150000001</v>
      </c>
      <c r="F113" s="77">
        <v>529411.72499999998</v>
      </c>
      <c r="I113" s="66">
        <v>3577635</v>
      </c>
      <c r="J113" s="66">
        <v>529473</v>
      </c>
      <c r="K113" s="28">
        <v>38064</v>
      </c>
      <c r="L113" s="31" t="s">
        <v>929</v>
      </c>
      <c r="M113" s="1" t="s">
        <v>666</v>
      </c>
      <c r="N113" s="1">
        <v>39</v>
      </c>
      <c r="O113" s="1">
        <v>20</v>
      </c>
      <c r="P113" s="1" t="s">
        <v>798</v>
      </c>
      <c r="S113" s="1" t="s">
        <v>815</v>
      </c>
    </row>
    <row r="114" spans="1:19" x14ac:dyDescent="0.25">
      <c r="A114" s="1" t="s">
        <v>667</v>
      </c>
      <c r="B114" s="46" t="s">
        <v>667</v>
      </c>
      <c r="C114" s="49">
        <v>32.337056501699998</v>
      </c>
      <c r="D114" s="49">
        <v>-110.68656641</v>
      </c>
      <c r="E114" s="77">
        <v>3577840.0150000001</v>
      </c>
      <c r="F114" s="77">
        <v>529496.72600000002</v>
      </c>
      <c r="I114" s="66">
        <v>3577643</v>
      </c>
      <c r="J114" s="66">
        <v>529558</v>
      </c>
      <c r="K114" s="28">
        <v>38064</v>
      </c>
      <c r="L114" s="31" t="s">
        <v>929</v>
      </c>
      <c r="M114" s="1" t="s">
        <v>667</v>
      </c>
      <c r="N114" s="1">
        <v>37</v>
      </c>
      <c r="O114" s="1">
        <v>26</v>
      </c>
      <c r="P114" s="1" t="s">
        <v>798</v>
      </c>
      <c r="S114" s="1" t="s">
        <v>815</v>
      </c>
    </row>
    <row r="115" spans="1:19" x14ac:dyDescent="0.25">
      <c r="A115" s="1" t="s">
        <v>668</v>
      </c>
      <c r="B115" s="46" t="s">
        <v>668</v>
      </c>
      <c r="C115" s="49">
        <v>32.337740158800003</v>
      </c>
      <c r="D115" s="49">
        <v>-110.6857777356</v>
      </c>
      <c r="E115" s="77">
        <v>3577916.0150000001</v>
      </c>
      <c r="F115" s="77">
        <v>529570.72499999998</v>
      </c>
      <c r="I115" s="66">
        <v>3577719</v>
      </c>
      <c r="J115" s="66">
        <v>529632</v>
      </c>
      <c r="K115" s="28">
        <v>38064</v>
      </c>
      <c r="L115" s="31" t="s">
        <v>929</v>
      </c>
      <c r="M115" s="1" t="s">
        <v>668</v>
      </c>
      <c r="N115" s="1">
        <v>45</v>
      </c>
      <c r="O115" s="1">
        <v>15</v>
      </c>
      <c r="P115" s="1" t="s">
        <v>798</v>
      </c>
      <c r="S115" s="1" t="s">
        <v>815</v>
      </c>
    </row>
    <row r="116" spans="1:19" x14ac:dyDescent="0.25">
      <c r="A116" s="1" t="s">
        <v>669</v>
      </c>
      <c r="B116" s="46" t="s">
        <v>669</v>
      </c>
      <c r="C116" s="49">
        <v>32.337765761500002</v>
      </c>
      <c r="D116" s="49">
        <v>-110.6851932088</v>
      </c>
      <c r="E116" s="77">
        <v>3577919.0150000001</v>
      </c>
      <c r="F116" s="77">
        <v>529625.72499999998</v>
      </c>
      <c r="I116" s="66">
        <v>3577722</v>
      </c>
      <c r="J116" s="66">
        <v>529687</v>
      </c>
      <c r="K116" s="28">
        <v>38064</v>
      </c>
      <c r="L116" s="31" t="s">
        <v>929</v>
      </c>
      <c r="M116" s="1" t="s">
        <v>669</v>
      </c>
      <c r="N116" s="1">
        <v>223</v>
      </c>
      <c r="O116" s="1">
        <v>4</v>
      </c>
      <c r="P116" s="1" t="s">
        <v>798</v>
      </c>
      <c r="S116" s="1" t="s">
        <v>815</v>
      </c>
    </row>
    <row r="117" spans="1:19" x14ac:dyDescent="0.25">
      <c r="A117" s="1" t="s">
        <v>670</v>
      </c>
      <c r="B117" s="46" t="s">
        <v>670</v>
      </c>
      <c r="C117" s="49">
        <v>32.337260329199999</v>
      </c>
      <c r="D117" s="49">
        <v>-110.68509931059999</v>
      </c>
      <c r="E117" s="77">
        <v>3577863.014</v>
      </c>
      <c r="F117" s="77">
        <v>529634.72600000002</v>
      </c>
      <c r="I117" s="66">
        <v>3577666</v>
      </c>
      <c r="J117" s="66">
        <v>529696</v>
      </c>
      <c r="K117" s="28">
        <v>38064</v>
      </c>
      <c r="L117" s="31" t="s">
        <v>929</v>
      </c>
      <c r="M117" s="1" t="s">
        <v>670</v>
      </c>
      <c r="N117" s="1">
        <v>37</v>
      </c>
      <c r="O117" s="1">
        <v>9</v>
      </c>
      <c r="P117" s="1" t="s">
        <v>798</v>
      </c>
      <c r="S117" s="1" t="s">
        <v>815</v>
      </c>
    </row>
    <row r="118" spans="1:19" x14ac:dyDescent="0.25">
      <c r="A118" s="1" t="s">
        <v>671</v>
      </c>
      <c r="B118" s="46" t="s">
        <v>671</v>
      </c>
      <c r="C118" s="49">
        <v>32.337690500299999</v>
      </c>
      <c r="D118" s="49">
        <v>-110.6839608338</v>
      </c>
      <c r="E118" s="77">
        <v>3577911.0129999998</v>
      </c>
      <c r="F118" s="77">
        <v>529741.72600000002</v>
      </c>
      <c r="I118" s="66">
        <v>3577714</v>
      </c>
      <c r="J118" s="66">
        <v>529803</v>
      </c>
      <c r="K118" s="28">
        <v>38064</v>
      </c>
      <c r="L118" s="31" t="s">
        <v>929</v>
      </c>
      <c r="M118" s="1" t="s">
        <v>671</v>
      </c>
      <c r="N118" s="1">
        <v>49</v>
      </c>
      <c r="O118" s="1">
        <v>19</v>
      </c>
      <c r="P118" s="1" t="s">
        <v>798</v>
      </c>
      <c r="S118" s="1" t="s">
        <v>815</v>
      </c>
    </row>
    <row r="119" spans="1:19" x14ac:dyDescent="0.25">
      <c r="A119" s="1" t="s">
        <v>672</v>
      </c>
      <c r="B119" s="46" t="s">
        <v>672</v>
      </c>
      <c r="C119" s="49">
        <v>32.337662848800001</v>
      </c>
      <c r="D119" s="49">
        <v>-110.68372715389999</v>
      </c>
      <c r="E119" s="77">
        <v>3577908.0129999998</v>
      </c>
      <c r="F119" s="77">
        <v>529763.72600000002</v>
      </c>
      <c r="I119" s="66">
        <v>3577711</v>
      </c>
      <c r="J119" s="66">
        <v>529825</v>
      </c>
      <c r="K119" s="28">
        <v>38064</v>
      </c>
      <c r="L119" s="31" t="s">
        <v>929</v>
      </c>
      <c r="M119" s="1" t="s">
        <v>672</v>
      </c>
      <c r="N119" s="1">
        <v>48</v>
      </c>
      <c r="O119" s="1">
        <v>8</v>
      </c>
      <c r="P119" s="1" t="s">
        <v>798</v>
      </c>
      <c r="S119" s="1" t="s">
        <v>815</v>
      </c>
    </row>
    <row r="120" spans="1:19" x14ac:dyDescent="0.25">
      <c r="A120" s="1" t="s">
        <v>673</v>
      </c>
      <c r="B120" s="46" t="s">
        <v>673</v>
      </c>
      <c r="C120" s="49">
        <v>32.337959295099999</v>
      </c>
      <c r="D120" s="49">
        <v>-110.6832266999</v>
      </c>
      <c r="E120" s="77">
        <v>3577941.0129999998</v>
      </c>
      <c r="F120" s="77">
        <v>529810.72600000002</v>
      </c>
      <c r="I120" s="66">
        <v>3577744</v>
      </c>
      <c r="J120" s="66">
        <v>529872</v>
      </c>
      <c r="K120" s="28">
        <v>38064</v>
      </c>
      <c r="L120" s="31" t="s">
        <v>929</v>
      </c>
      <c r="M120" s="1" t="s">
        <v>673</v>
      </c>
      <c r="N120" s="1">
        <v>50</v>
      </c>
      <c r="O120" s="1">
        <v>3</v>
      </c>
      <c r="P120" s="1" t="s">
        <v>798</v>
      </c>
      <c r="S120" s="1" t="s">
        <v>815</v>
      </c>
    </row>
    <row r="121" spans="1:19" x14ac:dyDescent="0.25">
      <c r="A121" s="1" t="s">
        <v>674</v>
      </c>
      <c r="B121" s="46" t="s">
        <v>674</v>
      </c>
      <c r="C121" s="49">
        <v>32.337544850199997</v>
      </c>
      <c r="D121" s="49">
        <v>-110.68344065559999</v>
      </c>
      <c r="E121" s="77">
        <v>3577895.0129999998</v>
      </c>
      <c r="F121" s="77">
        <v>529790.72699999996</v>
      </c>
      <c r="I121" s="66">
        <v>3577698</v>
      </c>
      <c r="J121" s="66">
        <v>529852</v>
      </c>
      <c r="K121" s="28">
        <v>38064</v>
      </c>
      <c r="L121" s="31" t="s">
        <v>929</v>
      </c>
      <c r="M121" s="1" t="s">
        <v>674</v>
      </c>
      <c r="N121" s="1">
        <v>45</v>
      </c>
      <c r="O121" s="1">
        <v>19</v>
      </c>
      <c r="P121" s="1" t="s">
        <v>798</v>
      </c>
      <c r="S121" s="1" t="s">
        <v>815</v>
      </c>
    </row>
    <row r="122" spans="1:19" x14ac:dyDescent="0.25">
      <c r="A122" s="1" t="s">
        <v>675</v>
      </c>
      <c r="B122" s="46" t="s">
        <v>675</v>
      </c>
      <c r="C122" s="49">
        <v>32.337472037700003</v>
      </c>
      <c r="D122" s="49">
        <v>-110.6831858803</v>
      </c>
      <c r="E122" s="77">
        <v>3577887.0129999998</v>
      </c>
      <c r="F122" s="77">
        <v>529814.72699999996</v>
      </c>
      <c r="I122" s="66">
        <v>3577690</v>
      </c>
      <c r="J122" s="66">
        <v>529876</v>
      </c>
      <c r="K122" s="28">
        <v>38064</v>
      </c>
      <c r="L122" s="31" t="s">
        <v>929</v>
      </c>
      <c r="M122" s="1" t="s">
        <v>675</v>
      </c>
      <c r="N122" s="1">
        <v>49</v>
      </c>
      <c r="O122" s="1">
        <v>4</v>
      </c>
      <c r="P122" s="1" t="s">
        <v>798</v>
      </c>
      <c r="S122" s="1" t="s">
        <v>815</v>
      </c>
    </row>
    <row r="123" spans="1:19" x14ac:dyDescent="0.25">
      <c r="A123" s="1" t="s">
        <v>676</v>
      </c>
      <c r="B123" s="46" t="s">
        <v>676</v>
      </c>
      <c r="C123" s="49">
        <v>32.337868493099997</v>
      </c>
      <c r="D123" s="49">
        <v>-110.68299323799999</v>
      </c>
      <c r="E123" s="77">
        <v>3577931.0129999998</v>
      </c>
      <c r="F123" s="77">
        <v>529832.72600000002</v>
      </c>
      <c r="I123" s="66">
        <v>3577734</v>
      </c>
      <c r="J123" s="66">
        <v>529894</v>
      </c>
      <c r="K123" s="28">
        <v>38064</v>
      </c>
      <c r="L123" s="31" t="s">
        <v>929</v>
      </c>
      <c r="M123" s="1" t="s">
        <v>676</v>
      </c>
      <c r="N123" s="1">
        <v>317</v>
      </c>
      <c r="O123" s="1">
        <v>6</v>
      </c>
      <c r="P123" s="1" t="s">
        <v>797</v>
      </c>
      <c r="Q123" s="1" t="s">
        <v>800</v>
      </c>
      <c r="S123" s="1" t="s">
        <v>815</v>
      </c>
    </row>
    <row r="124" spans="1:19" x14ac:dyDescent="0.25">
      <c r="A124" s="1" t="s">
        <v>676</v>
      </c>
      <c r="B124" s="46" t="s">
        <v>676</v>
      </c>
      <c r="C124" s="49">
        <v>32.337868493099997</v>
      </c>
      <c r="D124" s="49">
        <v>-110.68299323799999</v>
      </c>
      <c r="E124" s="77">
        <v>3577931.0129999998</v>
      </c>
      <c r="F124" s="77">
        <v>529832.72600000002</v>
      </c>
      <c r="I124" s="66">
        <v>3577734</v>
      </c>
      <c r="J124" s="66">
        <v>529894</v>
      </c>
      <c r="K124" s="28">
        <v>38064</v>
      </c>
      <c r="L124" s="31" t="s">
        <v>929</v>
      </c>
      <c r="M124" s="1" t="s">
        <v>676</v>
      </c>
      <c r="N124" s="1">
        <v>43</v>
      </c>
      <c r="O124" s="1">
        <v>7</v>
      </c>
      <c r="P124" s="1" t="s">
        <v>795</v>
      </c>
      <c r="S124" s="1" t="s">
        <v>815</v>
      </c>
    </row>
    <row r="125" spans="1:19" x14ac:dyDescent="0.25">
      <c r="A125" s="1" t="s">
        <v>677</v>
      </c>
      <c r="B125" s="46" t="s">
        <v>677</v>
      </c>
      <c r="C125" s="49">
        <v>32.337677812999999</v>
      </c>
      <c r="D125" s="49">
        <v>-110.6825050951</v>
      </c>
      <c r="E125" s="77">
        <v>3577910.0120000001</v>
      </c>
      <c r="F125" s="77">
        <v>529878.72699999996</v>
      </c>
      <c r="I125" s="66">
        <v>3577713</v>
      </c>
      <c r="J125" s="66">
        <v>529940</v>
      </c>
      <c r="K125" s="28">
        <v>38064</v>
      </c>
      <c r="L125" s="31" t="s">
        <v>929</v>
      </c>
      <c r="M125" s="1" t="s">
        <v>677</v>
      </c>
      <c r="N125" s="1">
        <v>50</v>
      </c>
      <c r="O125" s="1">
        <v>10</v>
      </c>
      <c r="P125" s="1" t="s">
        <v>798</v>
      </c>
      <c r="S125" s="1" t="s">
        <v>815</v>
      </c>
    </row>
    <row r="126" spans="1:19" x14ac:dyDescent="0.25">
      <c r="A126" s="1" t="s">
        <v>678</v>
      </c>
      <c r="B126" s="46" t="s">
        <v>678</v>
      </c>
      <c r="C126" s="49">
        <v>32.337379090299997</v>
      </c>
      <c r="D126" s="49">
        <v>-110.68210233809999</v>
      </c>
      <c r="E126" s="77">
        <v>3577877.0120000001</v>
      </c>
      <c r="F126" s="77">
        <v>529916.728</v>
      </c>
      <c r="I126" s="66">
        <v>3577680</v>
      </c>
      <c r="J126" s="66">
        <v>529978</v>
      </c>
      <c r="K126" s="28">
        <v>38064</v>
      </c>
      <c r="L126" s="31" t="s">
        <v>929</v>
      </c>
      <c r="M126" s="1" t="s">
        <v>678</v>
      </c>
      <c r="N126" s="1">
        <v>353</v>
      </c>
      <c r="O126" s="1">
        <v>10</v>
      </c>
      <c r="P126" s="1" t="s">
        <v>797</v>
      </c>
      <c r="Q126" s="1" t="s">
        <v>800</v>
      </c>
      <c r="S126" s="1" t="s">
        <v>815</v>
      </c>
    </row>
    <row r="127" spans="1:19" x14ac:dyDescent="0.25">
      <c r="A127" s="1" t="s">
        <v>678</v>
      </c>
      <c r="B127" s="46" t="s">
        <v>678</v>
      </c>
      <c r="C127" s="49">
        <v>32.337379090299997</v>
      </c>
      <c r="D127" s="49">
        <v>-110.68210233809999</v>
      </c>
      <c r="E127" s="77">
        <v>3577877.0120000001</v>
      </c>
      <c r="F127" s="77">
        <v>529916.728</v>
      </c>
      <c r="I127" s="66">
        <v>3577680</v>
      </c>
      <c r="J127" s="66">
        <v>529978</v>
      </c>
      <c r="K127" s="28">
        <v>38064</v>
      </c>
      <c r="L127" s="31" t="s">
        <v>929</v>
      </c>
      <c r="M127" s="1" t="s">
        <v>678</v>
      </c>
      <c r="N127" s="1">
        <v>44</v>
      </c>
      <c r="O127" s="1">
        <v>17</v>
      </c>
      <c r="P127" s="1" t="s">
        <v>795</v>
      </c>
      <c r="S127" s="1" t="s">
        <v>815</v>
      </c>
    </row>
    <row r="128" spans="1:19" x14ac:dyDescent="0.25">
      <c r="A128" s="1" t="s">
        <v>679</v>
      </c>
      <c r="B128" s="46" t="s">
        <v>679</v>
      </c>
      <c r="C128" s="49">
        <v>32.335997890800002</v>
      </c>
      <c r="D128" s="49">
        <v>-110.6817352228</v>
      </c>
      <c r="E128" s="77">
        <v>3577724.0090000001</v>
      </c>
      <c r="F128" s="77">
        <v>529951.73199999996</v>
      </c>
      <c r="I128" s="66">
        <v>3577527</v>
      </c>
      <c r="J128" s="66">
        <v>530013</v>
      </c>
      <c r="K128" s="28">
        <v>38064</v>
      </c>
      <c r="L128" s="31" t="s">
        <v>929</v>
      </c>
      <c r="M128" s="1" t="s">
        <v>679</v>
      </c>
      <c r="N128" s="1">
        <v>334</v>
      </c>
      <c r="O128" s="1">
        <v>20</v>
      </c>
      <c r="P128" s="1" t="s">
        <v>797</v>
      </c>
      <c r="Q128" s="1" t="s">
        <v>800</v>
      </c>
      <c r="S128" s="1" t="s">
        <v>815</v>
      </c>
    </row>
    <row r="129" spans="1:19" x14ac:dyDescent="0.25">
      <c r="A129" s="1" t="s">
        <v>679</v>
      </c>
      <c r="B129" s="46" t="s">
        <v>679</v>
      </c>
      <c r="C129" s="49">
        <v>32.335997890800002</v>
      </c>
      <c r="D129" s="49">
        <v>-110.6817352228</v>
      </c>
      <c r="E129" s="77">
        <v>3577724.0090000001</v>
      </c>
      <c r="F129" s="77">
        <v>529951.73199999996</v>
      </c>
      <c r="I129" s="66">
        <v>3577527</v>
      </c>
      <c r="J129" s="66">
        <v>530013</v>
      </c>
      <c r="K129" s="28">
        <v>38064</v>
      </c>
      <c r="L129" s="31" t="s">
        <v>929</v>
      </c>
      <c r="M129" s="1" t="s">
        <v>679</v>
      </c>
      <c r="N129" s="1">
        <v>45</v>
      </c>
      <c r="O129" s="1">
        <v>24</v>
      </c>
      <c r="P129" s="1" t="s">
        <v>795</v>
      </c>
      <c r="Q129" s="1" t="s">
        <v>801</v>
      </c>
      <c r="S129" s="1" t="s">
        <v>815</v>
      </c>
    </row>
    <row r="130" spans="1:19" x14ac:dyDescent="0.25">
      <c r="A130" s="1" t="s">
        <v>680</v>
      </c>
      <c r="B130" s="46" t="s">
        <v>680</v>
      </c>
      <c r="C130" s="49">
        <v>32.335672101699998</v>
      </c>
      <c r="D130" s="49">
        <v>-110.6813325701</v>
      </c>
      <c r="E130" s="77">
        <v>3577688.0090000001</v>
      </c>
      <c r="F130" s="77">
        <v>529989.73300000001</v>
      </c>
      <c r="I130" s="66">
        <v>3577491</v>
      </c>
      <c r="J130" s="66">
        <v>530051</v>
      </c>
      <c r="K130" s="28">
        <v>38064</v>
      </c>
      <c r="L130" s="31" t="s">
        <v>929</v>
      </c>
      <c r="M130" s="1" t="s">
        <v>680</v>
      </c>
      <c r="N130" s="1">
        <v>39</v>
      </c>
      <c r="O130" s="1">
        <v>12</v>
      </c>
      <c r="P130" s="1" t="s">
        <v>798</v>
      </c>
      <c r="S130" s="1" t="s">
        <v>815</v>
      </c>
    </row>
    <row r="131" spans="1:19" x14ac:dyDescent="0.25">
      <c r="A131" s="1" t="s">
        <v>681</v>
      </c>
      <c r="B131" s="46" t="s">
        <v>681</v>
      </c>
      <c r="C131" s="49">
        <v>32.335185946800003</v>
      </c>
      <c r="D131" s="49">
        <v>-110.6817274177</v>
      </c>
      <c r="E131" s="77">
        <v>3577634.0079999999</v>
      </c>
      <c r="F131" s="77">
        <v>529952.73400000005</v>
      </c>
      <c r="I131" s="66">
        <v>3577437</v>
      </c>
      <c r="J131" s="66">
        <v>530014</v>
      </c>
      <c r="K131" s="28">
        <v>38064</v>
      </c>
      <c r="L131" s="31" t="s">
        <v>929</v>
      </c>
      <c r="M131" s="1" t="s">
        <v>681</v>
      </c>
      <c r="N131" s="1">
        <v>49</v>
      </c>
      <c r="O131" s="1">
        <v>2</v>
      </c>
      <c r="P131" s="1" t="s">
        <v>798</v>
      </c>
      <c r="S131" s="1" t="s">
        <v>815</v>
      </c>
    </row>
    <row r="132" spans="1:19" x14ac:dyDescent="0.25">
      <c r="A132" s="1" t="s">
        <v>682</v>
      </c>
      <c r="B132" s="46" t="s">
        <v>682</v>
      </c>
      <c r="C132" s="49">
        <v>32.335023509599999</v>
      </c>
      <c r="D132" s="49">
        <v>-110.68170673039999</v>
      </c>
      <c r="E132" s="77">
        <v>3577616.0079999999</v>
      </c>
      <c r="F132" s="77">
        <v>529954.73400000005</v>
      </c>
      <c r="I132" s="66">
        <v>3577419</v>
      </c>
      <c r="J132" s="66">
        <v>530016</v>
      </c>
      <c r="K132" s="28">
        <v>38064</v>
      </c>
      <c r="L132" s="31" t="s">
        <v>929</v>
      </c>
      <c r="M132" s="1" t="s">
        <v>682</v>
      </c>
      <c r="N132" s="1">
        <v>45</v>
      </c>
      <c r="O132" s="1">
        <v>7</v>
      </c>
      <c r="P132" s="1" t="s">
        <v>798</v>
      </c>
      <c r="S132" s="1" t="s">
        <v>815</v>
      </c>
    </row>
    <row r="133" spans="1:19" x14ac:dyDescent="0.25">
      <c r="A133" s="1" t="s">
        <v>683</v>
      </c>
      <c r="B133" s="46" t="s">
        <v>683</v>
      </c>
      <c r="C133" s="49">
        <v>32.335418616399998</v>
      </c>
      <c r="D133" s="49">
        <v>-110.6809827977</v>
      </c>
      <c r="E133" s="77">
        <v>3577660.0079999999</v>
      </c>
      <c r="F133" s="77">
        <v>530022.73400000005</v>
      </c>
      <c r="I133" s="66">
        <v>3577463</v>
      </c>
      <c r="J133" s="66">
        <v>530084</v>
      </c>
      <c r="K133" s="28">
        <v>38064</v>
      </c>
      <c r="L133" s="31" t="s">
        <v>929</v>
      </c>
      <c r="M133" s="1" t="s">
        <v>683</v>
      </c>
      <c r="N133" s="1">
        <v>42</v>
      </c>
      <c r="O133" s="1">
        <v>13</v>
      </c>
      <c r="P133" s="1" t="s">
        <v>798</v>
      </c>
      <c r="S133" s="1" t="s">
        <v>815</v>
      </c>
    </row>
    <row r="134" spans="1:19" x14ac:dyDescent="0.25">
      <c r="A134" s="1" t="s">
        <v>684</v>
      </c>
      <c r="B134" s="46" t="s">
        <v>684</v>
      </c>
      <c r="C134" s="49">
        <v>32.335409244700003</v>
      </c>
      <c r="D134" s="49">
        <v>-110.6808446939</v>
      </c>
      <c r="E134" s="77">
        <v>3577659.0079999999</v>
      </c>
      <c r="F134" s="77">
        <v>530035.73400000005</v>
      </c>
      <c r="I134" s="66">
        <v>3577462</v>
      </c>
      <c r="J134" s="66">
        <v>530097</v>
      </c>
      <c r="K134" s="28">
        <v>38064</v>
      </c>
      <c r="L134" s="31" t="s">
        <v>929</v>
      </c>
      <c r="M134" s="1" t="s">
        <v>684</v>
      </c>
      <c r="N134" s="1">
        <v>356</v>
      </c>
      <c r="O134" s="1">
        <v>12</v>
      </c>
      <c r="P134" s="1" t="s">
        <v>797</v>
      </c>
      <c r="Q134" s="1" t="s">
        <v>800</v>
      </c>
      <c r="S134" s="1" t="s">
        <v>815</v>
      </c>
    </row>
    <row r="135" spans="1:19" x14ac:dyDescent="0.25">
      <c r="A135" s="1" t="s">
        <v>684</v>
      </c>
      <c r="B135" s="46" t="s">
        <v>684</v>
      </c>
      <c r="C135" s="49">
        <v>32.335409244700003</v>
      </c>
      <c r="D135" s="49">
        <v>-110.6808446939</v>
      </c>
      <c r="E135" s="77">
        <v>3577659.0079999999</v>
      </c>
      <c r="F135" s="77">
        <v>530035.73400000005</v>
      </c>
      <c r="I135" s="66">
        <v>3577462</v>
      </c>
      <c r="J135" s="66">
        <v>530097</v>
      </c>
      <c r="K135" s="28">
        <v>38064</v>
      </c>
      <c r="L135" s="31" t="s">
        <v>929</v>
      </c>
      <c r="M135" s="1" t="s">
        <v>684</v>
      </c>
      <c r="N135" s="1">
        <v>44</v>
      </c>
      <c r="O135" s="1">
        <v>12</v>
      </c>
      <c r="P135" s="1" t="s">
        <v>795</v>
      </c>
      <c r="S135" s="1" t="s">
        <v>815</v>
      </c>
    </row>
    <row r="136" spans="1:19" x14ac:dyDescent="0.25">
      <c r="A136" s="1" t="s">
        <v>685</v>
      </c>
      <c r="B136" s="46" t="s">
        <v>685</v>
      </c>
      <c r="C136" s="49">
        <v>32.335688419599997</v>
      </c>
      <c r="D136" s="49">
        <v>-110.6806524549</v>
      </c>
      <c r="E136" s="77">
        <v>3577690.0079999999</v>
      </c>
      <c r="F136" s="77">
        <v>530053.73300000001</v>
      </c>
      <c r="I136" s="66">
        <v>3577493</v>
      </c>
      <c r="J136" s="66">
        <v>530115</v>
      </c>
      <c r="K136" s="28">
        <v>38064</v>
      </c>
      <c r="L136" s="31" t="s">
        <v>929</v>
      </c>
      <c r="M136" s="1" t="s">
        <v>685</v>
      </c>
      <c r="N136" s="1">
        <v>44</v>
      </c>
      <c r="O136" s="1">
        <v>6</v>
      </c>
      <c r="P136" s="1" t="s">
        <v>798</v>
      </c>
      <c r="S136" s="1" t="s">
        <v>815</v>
      </c>
    </row>
    <row r="137" spans="1:19" x14ac:dyDescent="0.25">
      <c r="A137" s="1" t="s">
        <v>686</v>
      </c>
      <c r="B137" s="46" t="s">
        <v>686</v>
      </c>
      <c r="C137" s="49">
        <v>32.335561149599997</v>
      </c>
      <c r="D137" s="49">
        <v>-110.68027036629999</v>
      </c>
      <c r="E137" s="77">
        <v>3577676.0079999999</v>
      </c>
      <c r="F137" s="77">
        <v>530089.73400000005</v>
      </c>
      <c r="I137" s="66">
        <v>3577479</v>
      </c>
      <c r="J137" s="66">
        <v>530151</v>
      </c>
      <c r="K137" s="28">
        <v>38064</v>
      </c>
      <c r="L137" s="31" t="s">
        <v>929</v>
      </c>
      <c r="M137" s="1" t="s">
        <v>686</v>
      </c>
      <c r="N137" s="1">
        <v>48</v>
      </c>
      <c r="O137" s="1">
        <v>11</v>
      </c>
      <c r="P137" s="1" t="s">
        <v>798</v>
      </c>
      <c r="S137" s="1" t="s">
        <v>815</v>
      </c>
    </row>
    <row r="138" spans="1:19" x14ac:dyDescent="0.25">
      <c r="A138" s="1" t="s">
        <v>687</v>
      </c>
      <c r="B138" s="46" t="s">
        <v>687</v>
      </c>
      <c r="C138" s="49">
        <v>32.335263203499998</v>
      </c>
      <c r="D138" s="49">
        <v>-110.68017577339999</v>
      </c>
      <c r="E138" s="77">
        <v>3577643.0070000002</v>
      </c>
      <c r="F138" s="77">
        <v>530098.73400000005</v>
      </c>
      <c r="I138" s="66">
        <v>3577446</v>
      </c>
      <c r="J138" s="66">
        <v>530160</v>
      </c>
      <c r="K138" s="28">
        <v>38064</v>
      </c>
      <c r="L138" s="31" t="s">
        <v>929</v>
      </c>
      <c r="M138" s="1" t="s">
        <v>687</v>
      </c>
      <c r="N138" s="1">
        <v>52</v>
      </c>
      <c r="O138" s="1">
        <v>8</v>
      </c>
      <c r="P138" s="1" t="s">
        <v>798</v>
      </c>
      <c r="S138" s="1" t="s">
        <v>815</v>
      </c>
    </row>
    <row r="139" spans="1:19" x14ac:dyDescent="0.25">
      <c r="A139" s="1" t="s">
        <v>688</v>
      </c>
      <c r="B139" s="46" t="s">
        <v>688</v>
      </c>
      <c r="C139" s="49">
        <v>32.335154948000003</v>
      </c>
      <c r="D139" s="49">
        <v>-110.68017615150001</v>
      </c>
      <c r="E139" s="77">
        <v>3577631.0070000002</v>
      </c>
      <c r="F139" s="77">
        <v>530098.73499999999</v>
      </c>
      <c r="I139" s="66">
        <v>3577434</v>
      </c>
      <c r="J139" s="66">
        <v>530160</v>
      </c>
      <c r="K139" s="28">
        <v>38064</v>
      </c>
      <c r="L139" s="31" t="s">
        <v>929</v>
      </c>
      <c r="M139" s="1" t="s">
        <v>688</v>
      </c>
      <c r="N139" s="1">
        <v>42</v>
      </c>
      <c r="O139" s="1">
        <v>14</v>
      </c>
      <c r="P139" s="1" t="s">
        <v>798</v>
      </c>
      <c r="S139" s="1" t="s">
        <v>815</v>
      </c>
    </row>
    <row r="140" spans="1:19" x14ac:dyDescent="0.25">
      <c r="A140" s="1" t="s">
        <v>689</v>
      </c>
      <c r="B140" s="46" t="s">
        <v>689</v>
      </c>
      <c r="C140" s="49">
        <v>32.335027757699997</v>
      </c>
      <c r="D140" s="49">
        <v>-110.679825943</v>
      </c>
      <c r="E140" s="77">
        <v>3577617.0060000001</v>
      </c>
      <c r="F140" s="77">
        <v>530131.73499999999</v>
      </c>
      <c r="I140" s="66">
        <v>3577420</v>
      </c>
      <c r="J140" s="66">
        <v>530193</v>
      </c>
      <c r="K140" s="28">
        <v>38064</v>
      </c>
      <c r="L140" s="31" t="s">
        <v>929</v>
      </c>
      <c r="M140" s="1" t="s">
        <v>689</v>
      </c>
      <c r="N140" s="1">
        <v>41</v>
      </c>
      <c r="O140" s="1">
        <v>2</v>
      </c>
      <c r="P140" s="1" t="s">
        <v>798</v>
      </c>
      <c r="S140" s="1" t="s">
        <v>815</v>
      </c>
    </row>
    <row r="141" spans="1:19" x14ac:dyDescent="0.25">
      <c r="A141" s="1" t="s">
        <v>690</v>
      </c>
      <c r="B141" s="46" t="s">
        <v>690</v>
      </c>
      <c r="C141" s="49">
        <v>32.3343335231</v>
      </c>
      <c r="D141" s="49">
        <v>-110.6799877556</v>
      </c>
      <c r="E141" s="77">
        <v>3577540.0060000001</v>
      </c>
      <c r="F141" s="77">
        <v>530116.73699999996</v>
      </c>
      <c r="I141" s="66">
        <v>3577343</v>
      </c>
      <c r="J141" s="66">
        <v>530178</v>
      </c>
      <c r="K141" s="28">
        <v>38064</v>
      </c>
      <c r="L141" s="31" t="s">
        <v>929</v>
      </c>
      <c r="M141" s="1" t="s">
        <v>690</v>
      </c>
      <c r="N141" s="1">
        <v>42</v>
      </c>
      <c r="O141" s="1">
        <v>7</v>
      </c>
      <c r="P141" s="1" t="s">
        <v>798</v>
      </c>
      <c r="S141" s="1" t="s">
        <v>815</v>
      </c>
    </row>
    <row r="142" spans="1:19" x14ac:dyDescent="0.25">
      <c r="A142" s="1" t="s">
        <v>691</v>
      </c>
      <c r="B142" s="46" t="s">
        <v>691</v>
      </c>
      <c r="C142" s="49">
        <v>32.334154474599998</v>
      </c>
      <c r="D142" s="49">
        <v>-110.6805302934</v>
      </c>
      <c r="E142" s="77">
        <v>3577520.0060000001</v>
      </c>
      <c r="F142" s="77">
        <v>530065.73699999996</v>
      </c>
      <c r="I142" s="66">
        <v>3577323</v>
      </c>
      <c r="J142" s="66">
        <v>530127</v>
      </c>
      <c r="K142" s="28">
        <v>38064</v>
      </c>
      <c r="L142" s="31" t="s">
        <v>929</v>
      </c>
      <c r="M142" s="1" t="s">
        <v>691</v>
      </c>
      <c r="N142" s="1">
        <v>45</v>
      </c>
      <c r="O142" s="1">
        <v>18</v>
      </c>
      <c r="P142" s="1" t="s">
        <v>798</v>
      </c>
      <c r="S142" s="1" t="s">
        <v>815</v>
      </c>
    </row>
    <row r="143" spans="1:19" x14ac:dyDescent="0.25">
      <c r="A143" s="1" t="s">
        <v>692</v>
      </c>
      <c r="B143" s="46" t="s">
        <v>692</v>
      </c>
      <c r="C143" s="49">
        <v>32.333703868199997</v>
      </c>
      <c r="D143" s="49">
        <v>-110.68071250129999</v>
      </c>
      <c r="E143" s="77">
        <v>3577470.0060000001</v>
      </c>
      <c r="F143" s="77">
        <v>530048.73800000001</v>
      </c>
      <c r="I143" s="66">
        <v>3577273</v>
      </c>
      <c r="J143" s="66">
        <v>530110</v>
      </c>
      <c r="K143" s="28">
        <v>38064</v>
      </c>
      <c r="L143" s="31" t="s">
        <v>929</v>
      </c>
      <c r="M143" s="1" t="s">
        <v>692</v>
      </c>
      <c r="N143" s="1">
        <v>47</v>
      </c>
      <c r="O143" s="1">
        <v>6</v>
      </c>
      <c r="P143" s="1" t="s">
        <v>798</v>
      </c>
      <c r="S143" s="1" t="s">
        <v>815</v>
      </c>
    </row>
    <row r="144" spans="1:19" x14ac:dyDescent="0.25">
      <c r="A144" s="1" t="s">
        <v>693</v>
      </c>
      <c r="B144" s="46" t="s">
        <v>693</v>
      </c>
      <c r="C144" s="49">
        <v>32.331973636900003</v>
      </c>
      <c r="D144" s="49">
        <v>-110.681451689</v>
      </c>
      <c r="E144" s="77">
        <v>3577278.0040000002</v>
      </c>
      <c r="F144" s="77">
        <v>529979.74199999997</v>
      </c>
      <c r="I144" s="66">
        <v>3577081</v>
      </c>
      <c r="J144" s="66">
        <v>530041</v>
      </c>
      <c r="K144" s="28">
        <v>38064</v>
      </c>
      <c r="L144" s="31" t="s">
        <v>929</v>
      </c>
      <c r="M144" s="1" t="s">
        <v>693</v>
      </c>
      <c r="N144" s="1">
        <v>45</v>
      </c>
      <c r="O144" s="1">
        <v>12</v>
      </c>
      <c r="P144" s="1" t="s">
        <v>798</v>
      </c>
      <c r="S144" s="1" t="s">
        <v>815</v>
      </c>
    </row>
    <row r="145" spans="1:19" x14ac:dyDescent="0.25">
      <c r="A145" s="1" t="s">
        <v>694</v>
      </c>
      <c r="B145" s="46" t="s">
        <v>694</v>
      </c>
      <c r="C145" s="49">
        <v>32.331622209700001</v>
      </c>
      <c r="D145" s="49">
        <v>-110.6816122923</v>
      </c>
      <c r="E145" s="77">
        <v>3577239.0040000002</v>
      </c>
      <c r="F145" s="77">
        <v>529964.74199999997</v>
      </c>
      <c r="I145" s="66">
        <v>3577042</v>
      </c>
      <c r="J145" s="66">
        <v>530026</v>
      </c>
      <c r="K145" s="28">
        <v>38064</v>
      </c>
      <c r="L145" s="31" t="s">
        <v>929</v>
      </c>
      <c r="M145" s="1" t="s">
        <v>694</v>
      </c>
      <c r="N145" s="1">
        <v>47</v>
      </c>
      <c r="O145" s="1">
        <v>14</v>
      </c>
      <c r="P145" s="1" t="s">
        <v>798</v>
      </c>
      <c r="S145" s="1" t="s">
        <v>815</v>
      </c>
    </row>
    <row r="146" spans="1:19" x14ac:dyDescent="0.25">
      <c r="A146" s="1" t="s">
        <v>695</v>
      </c>
      <c r="B146" s="46" t="s">
        <v>695</v>
      </c>
      <c r="C146" s="49">
        <v>32.331334764200001</v>
      </c>
      <c r="D146" s="49">
        <v>-110.6821020595</v>
      </c>
      <c r="E146" s="77">
        <v>3577207.0040000002</v>
      </c>
      <c r="F146" s="77">
        <v>529918.74300000002</v>
      </c>
      <c r="I146" s="66">
        <v>3577010</v>
      </c>
      <c r="J146" s="66">
        <v>529980</v>
      </c>
      <c r="K146" s="28">
        <v>38064</v>
      </c>
      <c r="L146" s="31" t="s">
        <v>929</v>
      </c>
      <c r="M146" s="1" t="s">
        <v>695</v>
      </c>
      <c r="N146" s="1">
        <v>49</v>
      </c>
      <c r="O146" s="1">
        <v>12</v>
      </c>
      <c r="P146" s="1" t="s">
        <v>798</v>
      </c>
      <c r="S146" s="1" t="s">
        <v>815</v>
      </c>
    </row>
    <row r="147" spans="1:19" x14ac:dyDescent="0.25">
      <c r="A147" s="1" t="s">
        <v>696</v>
      </c>
      <c r="B147" s="46" t="s">
        <v>696</v>
      </c>
      <c r="C147" s="49">
        <v>32.331156108400002</v>
      </c>
      <c r="D147" s="49">
        <v>-110.6828039544</v>
      </c>
      <c r="E147" s="77">
        <v>3577187.0040000002</v>
      </c>
      <c r="F147" s="77">
        <v>529852.74300000002</v>
      </c>
      <c r="I147" s="66">
        <v>3576990</v>
      </c>
      <c r="J147" s="66">
        <v>529914</v>
      </c>
      <c r="K147" s="28">
        <v>38064</v>
      </c>
      <c r="L147" s="31" t="s">
        <v>929</v>
      </c>
      <c r="M147" s="1" t="s">
        <v>696</v>
      </c>
      <c r="N147" s="1">
        <v>49</v>
      </c>
      <c r="O147" s="1">
        <v>8</v>
      </c>
      <c r="P147" s="1" t="s">
        <v>798</v>
      </c>
      <c r="S147" s="1" t="s">
        <v>815</v>
      </c>
    </row>
    <row r="148" spans="1:19" x14ac:dyDescent="0.25">
      <c r="A148" s="1" t="s">
        <v>697</v>
      </c>
      <c r="B148" s="46" t="s">
        <v>697</v>
      </c>
      <c r="C148" s="49">
        <v>32.331585503900001</v>
      </c>
      <c r="D148" s="49">
        <v>-110.68494880519999</v>
      </c>
      <c r="E148" s="77">
        <v>3577234.0070000002</v>
      </c>
      <c r="F148" s="77">
        <v>529650.74</v>
      </c>
      <c r="I148" s="66">
        <v>3577037</v>
      </c>
      <c r="J148" s="66">
        <v>529712</v>
      </c>
      <c r="K148" s="28">
        <v>38064</v>
      </c>
      <c r="L148" s="31" t="s">
        <v>929</v>
      </c>
      <c r="M148" s="1" t="s">
        <v>697</v>
      </c>
      <c r="N148" s="1">
        <v>51</v>
      </c>
      <c r="O148" s="1">
        <v>11</v>
      </c>
      <c r="P148" s="1" t="s">
        <v>798</v>
      </c>
      <c r="S148" s="1" t="s">
        <v>815</v>
      </c>
    </row>
    <row r="149" spans="1:19" x14ac:dyDescent="0.25">
      <c r="A149" s="1" t="s">
        <v>698</v>
      </c>
      <c r="B149" s="46" t="s">
        <v>698</v>
      </c>
      <c r="C149" s="49">
        <v>32.331739823500001</v>
      </c>
      <c r="D149" s="49">
        <v>-110.6853307909</v>
      </c>
      <c r="E149" s="77">
        <v>3577251.0070000002</v>
      </c>
      <c r="F149" s="77">
        <v>529614.74</v>
      </c>
      <c r="I149" s="66">
        <v>3577054</v>
      </c>
      <c r="J149" s="66">
        <v>529676</v>
      </c>
      <c r="K149" s="28">
        <v>38064</v>
      </c>
      <c r="L149" s="31" t="s">
        <v>929</v>
      </c>
      <c r="M149" s="1" t="s">
        <v>698</v>
      </c>
      <c r="N149" s="1">
        <v>57</v>
      </c>
      <c r="O149" s="1">
        <v>9</v>
      </c>
      <c r="P149" s="1" t="s">
        <v>798</v>
      </c>
      <c r="S149" s="1" t="s">
        <v>815</v>
      </c>
    </row>
    <row r="150" spans="1:19" x14ac:dyDescent="0.25">
      <c r="A150" s="1" t="s">
        <v>699</v>
      </c>
      <c r="B150" s="46" t="s">
        <v>699</v>
      </c>
      <c r="C150" s="49">
        <v>32.331804671999997</v>
      </c>
      <c r="D150" s="49">
        <v>-110.6860105977</v>
      </c>
      <c r="E150" s="77">
        <v>3577258.0079999999</v>
      </c>
      <c r="F150" s="77">
        <v>529550.73899999994</v>
      </c>
      <c r="I150" s="66">
        <v>3577061</v>
      </c>
      <c r="J150" s="66">
        <v>529612</v>
      </c>
      <c r="K150" s="28">
        <v>38064</v>
      </c>
      <c r="L150" s="31" t="s">
        <v>929</v>
      </c>
      <c r="M150" s="1" t="s">
        <v>699</v>
      </c>
      <c r="N150" s="1">
        <v>53</v>
      </c>
      <c r="O150" s="1">
        <v>9</v>
      </c>
      <c r="P150" s="1" t="s">
        <v>798</v>
      </c>
      <c r="S150" s="1" t="s">
        <v>815</v>
      </c>
    </row>
    <row r="151" spans="1:19" x14ac:dyDescent="0.25">
      <c r="A151" s="1" t="s">
        <v>700</v>
      </c>
      <c r="B151" s="46" t="s">
        <v>700</v>
      </c>
      <c r="C151" s="49">
        <v>32.331637288300001</v>
      </c>
      <c r="D151" s="49">
        <v>-110.6876262383</v>
      </c>
      <c r="E151" s="77">
        <v>3577239.0090000001</v>
      </c>
      <c r="F151" s="77">
        <v>529398.73800000001</v>
      </c>
      <c r="I151" s="66">
        <v>3577042</v>
      </c>
      <c r="J151" s="66">
        <v>529460</v>
      </c>
      <c r="K151" s="28">
        <v>38064</v>
      </c>
      <c r="L151" s="31" t="s">
        <v>929</v>
      </c>
      <c r="M151" s="1" t="s">
        <v>700</v>
      </c>
      <c r="N151" s="1">
        <v>49</v>
      </c>
      <c r="O151" s="1">
        <v>17</v>
      </c>
      <c r="P151" s="1" t="s">
        <v>798</v>
      </c>
      <c r="S151" s="1" t="s">
        <v>815</v>
      </c>
    </row>
    <row r="152" spans="1:19" x14ac:dyDescent="0.25">
      <c r="A152" s="1" t="s">
        <v>701</v>
      </c>
      <c r="B152" s="46" t="s">
        <v>701</v>
      </c>
      <c r="C152" s="49">
        <v>32.331288196599999</v>
      </c>
      <c r="D152" s="49">
        <v>-110.6887324699</v>
      </c>
      <c r="E152" s="77">
        <v>3577200.0090000001</v>
      </c>
      <c r="F152" s="77">
        <v>529294.73899999994</v>
      </c>
      <c r="I152" s="66">
        <v>3577003</v>
      </c>
      <c r="J152" s="66">
        <v>529356</v>
      </c>
      <c r="K152" s="28">
        <v>38064</v>
      </c>
      <c r="L152" s="31" t="s">
        <v>929</v>
      </c>
      <c r="M152" s="1" t="s">
        <v>701</v>
      </c>
      <c r="N152" s="1">
        <v>52</v>
      </c>
      <c r="O152" s="1">
        <v>10</v>
      </c>
      <c r="P152" s="1" t="s">
        <v>798</v>
      </c>
      <c r="S152" s="1" t="s">
        <v>815</v>
      </c>
    </row>
    <row r="153" spans="1:19" x14ac:dyDescent="0.25">
      <c r="A153" s="1" t="s">
        <v>702</v>
      </c>
      <c r="B153" s="46" t="s">
        <v>702</v>
      </c>
      <c r="C153" s="49">
        <v>32.331405683900002</v>
      </c>
      <c r="D153" s="49">
        <v>-110.6888170741</v>
      </c>
      <c r="E153" s="77">
        <v>3577213.01</v>
      </c>
      <c r="F153" s="77">
        <v>529286.73800000001</v>
      </c>
      <c r="I153" s="66">
        <v>3577016</v>
      </c>
      <c r="J153" s="66">
        <v>529348</v>
      </c>
      <c r="K153" s="28">
        <v>38064</v>
      </c>
      <c r="L153" s="31" t="s">
        <v>929</v>
      </c>
      <c r="M153" s="1" t="s">
        <v>702</v>
      </c>
      <c r="N153" s="1">
        <v>48</v>
      </c>
      <c r="O153" s="1">
        <v>8</v>
      </c>
      <c r="P153" s="1" t="s">
        <v>798</v>
      </c>
      <c r="S153" s="1" t="s">
        <v>815</v>
      </c>
    </row>
    <row r="154" spans="1:19" x14ac:dyDescent="0.25">
      <c r="A154" s="1" t="s">
        <v>703</v>
      </c>
      <c r="B154" s="46" t="s">
        <v>703</v>
      </c>
      <c r="C154" s="49">
        <v>32.331343742900003</v>
      </c>
      <c r="D154" s="49">
        <v>-110.6893060533</v>
      </c>
      <c r="E154" s="77">
        <v>3577206.01</v>
      </c>
      <c r="F154" s="77">
        <v>529240.73800000001</v>
      </c>
      <c r="I154" s="66">
        <v>3577009</v>
      </c>
      <c r="J154" s="66">
        <v>529302</v>
      </c>
      <c r="K154" s="28">
        <v>38064</v>
      </c>
      <c r="L154" s="31" t="s">
        <v>929</v>
      </c>
      <c r="M154" s="1" t="s">
        <v>703</v>
      </c>
      <c r="N154" s="1">
        <v>54</v>
      </c>
      <c r="O154" s="1">
        <v>14</v>
      </c>
      <c r="P154" s="1" t="s">
        <v>798</v>
      </c>
      <c r="S154" s="1" t="s">
        <v>815</v>
      </c>
    </row>
    <row r="155" spans="1:19" x14ac:dyDescent="0.25">
      <c r="A155" s="1" t="s">
        <v>704</v>
      </c>
      <c r="B155" s="46" t="s">
        <v>704</v>
      </c>
      <c r="C155" s="49">
        <v>32.3314362359</v>
      </c>
      <c r="D155" s="49">
        <v>-110.6902301514</v>
      </c>
      <c r="E155" s="77">
        <v>3577216.0109999999</v>
      </c>
      <c r="F155" s="77">
        <v>529153.73699999996</v>
      </c>
      <c r="I155" s="66">
        <v>3577019</v>
      </c>
      <c r="J155" s="66">
        <v>529215</v>
      </c>
      <c r="K155" s="28">
        <v>38064</v>
      </c>
      <c r="L155" s="31" t="s">
        <v>929</v>
      </c>
      <c r="M155" s="1" t="s">
        <v>704</v>
      </c>
      <c r="N155" s="1">
        <v>52</v>
      </c>
      <c r="O155" s="1">
        <v>20</v>
      </c>
      <c r="P155" s="1" t="s">
        <v>798</v>
      </c>
      <c r="S155" s="1" t="s">
        <v>815</v>
      </c>
    </row>
    <row r="156" spans="1:19" x14ac:dyDescent="0.25">
      <c r="A156" s="1" t="s">
        <v>705</v>
      </c>
      <c r="B156" s="46" t="s">
        <v>705</v>
      </c>
      <c r="C156" s="49">
        <v>32.3315378215</v>
      </c>
      <c r="D156" s="49">
        <v>-110.6911860972</v>
      </c>
      <c r="E156" s="77">
        <v>3577227.0120000001</v>
      </c>
      <c r="F156" s="77">
        <v>529063.73600000003</v>
      </c>
      <c r="I156" s="66">
        <v>3577030</v>
      </c>
      <c r="J156" s="66">
        <v>529125</v>
      </c>
      <c r="K156" s="28">
        <v>38064</v>
      </c>
      <c r="L156" s="31" t="s">
        <v>929</v>
      </c>
      <c r="M156" s="1" t="s">
        <v>705</v>
      </c>
      <c r="N156" s="1">
        <v>51</v>
      </c>
      <c r="O156" s="1">
        <v>15</v>
      </c>
      <c r="P156" s="1" t="s">
        <v>798</v>
      </c>
      <c r="S156" s="1" t="s">
        <v>815</v>
      </c>
    </row>
    <row r="157" spans="1:19" x14ac:dyDescent="0.25">
      <c r="A157" s="1" t="s">
        <v>706</v>
      </c>
      <c r="B157" s="46" t="s">
        <v>706</v>
      </c>
      <c r="C157" s="49">
        <v>32.331682475400001</v>
      </c>
      <c r="D157" s="49">
        <v>-110.69131311540001</v>
      </c>
      <c r="E157" s="77">
        <v>3577243.0120000001</v>
      </c>
      <c r="F157" s="77">
        <v>529051.73600000003</v>
      </c>
      <c r="I157" s="66">
        <v>3577046</v>
      </c>
      <c r="J157" s="66">
        <v>529113</v>
      </c>
      <c r="K157" s="28">
        <v>38064</v>
      </c>
      <c r="L157" s="31" t="s">
        <v>929</v>
      </c>
      <c r="M157" s="1" t="s">
        <v>706</v>
      </c>
      <c r="N157" s="1">
        <v>51</v>
      </c>
      <c r="O157" s="1">
        <v>18</v>
      </c>
      <c r="P157" s="1" t="s">
        <v>798</v>
      </c>
      <c r="S157" s="1" t="s">
        <v>815</v>
      </c>
    </row>
    <row r="158" spans="1:19" x14ac:dyDescent="0.25">
      <c r="A158" s="1" t="s">
        <v>707</v>
      </c>
      <c r="B158" s="46" t="s">
        <v>707</v>
      </c>
      <c r="C158" s="49">
        <v>32.3324352486</v>
      </c>
      <c r="D158" s="49">
        <v>-110.6929469138</v>
      </c>
      <c r="E158" s="77">
        <v>3577326.014</v>
      </c>
      <c r="F158" s="77">
        <v>528897.73300000001</v>
      </c>
      <c r="I158" s="66">
        <v>3577129</v>
      </c>
      <c r="J158" s="66">
        <v>528959</v>
      </c>
      <c r="K158" s="28">
        <v>38064</v>
      </c>
      <c r="L158" s="31" t="s">
        <v>929</v>
      </c>
      <c r="M158" s="1" t="s">
        <v>707</v>
      </c>
      <c r="N158" s="1">
        <v>50</v>
      </c>
      <c r="O158" s="1">
        <v>20</v>
      </c>
      <c r="P158" s="1" t="s">
        <v>798</v>
      </c>
      <c r="S158" s="1" t="s">
        <v>815</v>
      </c>
    </row>
    <row r="159" spans="1:19" x14ac:dyDescent="0.25">
      <c r="A159" s="1" t="s">
        <v>708</v>
      </c>
      <c r="B159" s="46" t="s">
        <v>708</v>
      </c>
      <c r="C159" s="49">
        <v>32.332971308600001</v>
      </c>
      <c r="D159" s="49">
        <v>-110.6945070826</v>
      </c>
      <c r="E159" s="77">
        <v>3577385.0159999998</v>
      </c>
      <c r="F159" s="77">
        <v>528750.73</v>
      </c>
      <c r="I159" s="66">
        <v>3577188</v>
      </c>
      <c r="J159" s="66">
        <v>528812</v>
      </c>
      <c r="K159" s="28">
        <v>38064</v>
      </c>
      <c r="L159" s="31" t="s">
        <v>929</v>
      </c>
      <c r="M159" s="1" t="s">
        <v>708</v>
      </c>
      <c r="N159" s="1">
        <v>306</v>
      </c>
      <c r="O159" s="1">
        <v>21</v>
      </c>
      <c r="P159" s="1" t="s">
        <v>797</v>
      </c>
      <c r="Q159" s="1" t="s">
        <v>800</v>
      </c>
      <c r="S159" s="1" t="s">
        <v>815</v>
      </c>
    </row>
    <row r="160" spans="1:19" x14ac:dyDescent="0.25">
      <c r="A160" s="1" t="s">
        <v>708</v>
      </c>
      <c r="B160" s="46" t="s">
        <v>708</v>
      </c>
      <c r="C160" s="49">
        <v>32.332971308600001</v>
      </c>
      <c r="D160" s="49">
        <v>-110.6945070826</v>
      </c>
      <c r="E160" s="77">
        <v>3577385.0159999998</v>
      </c>
      <c r="F160" s="77">
        <v>528750.73</v>
      </c>
      <c r="I160" s="66">
        <v>3577188</v>
      </c>
      <c r="J160" s="66">
        <v>528812</v>
      </c>
      <c r="K160" s="28">
        <v>38064</v>
      </c>
      <c r="L160" s="31" t="s">
        <v>929</v>
      </c>
      <c r="M160" s="1" t="s">
        <v>708</v>
      </c>
      <c r="N160" s="1">
        <v>50</v>
      </c>
      <c r="O160" s="1">
        <v>18</v>
      </c>
      <c r="P160" s="1" t="s">
        <v>795</v>
      </c>
      <c r="S160" s="1" t="s">
        <v>815</v>
      </c>
    </row>
    <row r="161" spans="1:19" x14ac:dyDescent="0.25">
      <c r="A161" s="1" t="s">
        <v>709</v>
      </c>
      <c r="B161" s="46" t="s">
        <v>709</v>
      </c>
      <c r="C161" s="49">
        <v>32.334415697600001</v>
      </c>
      <c r="D161" s="49">
        <v>-110.6949060492</v>
      </c>
      <c r="E161" s="77">
        <v>3577545.0180000002</v>
      </c>
      <c r="F161" s="77">
        <v>528712.72600000002</v>
      </c>
      <c r="I161" s="66">
        <v>3577348</v>
      </c>
      <c r="J161" s="66">
        <v>528774</v>
      </c>
      <c r="K161" s="28">
        <v>38064</v>
      </c>
      <c r="L161" s="31" t="s">
        <v>929</v>
      </c>
      <c r="M161" s="1" t="s">
        <v>709</v>
      </c>
      <c r="N161" s="1">
        <v>44</v>
      </c>
      <c r="O161" s="1">
        <v>19</v>
      </c>
      <c r="P161" s="1" t="s">
        <v>798</v>
      </c>
      <c r="S161" s="1" t="s">
        <v>815</v>
      </c>
    </row>
    <row r="162" spans="1:19" x14ac:dyDescent="0.25">
      <c r="A162" s="1" t="s">
        <v>710</v>
      </c>
      <c r="B162" s="46" t="s">
        <v>710</v>
      </c>
      <c r="C162" s="49">
        <v>32.3354048128</v>
      </c>
      <c r="D162" s="49">
        <v>-110.6935745208</v>
      </c>
      <c r="E162" s="77">
        <v>3577655.0180000002</v>
      </c>
      <c r="F162" s="77">
        <v>528837.72499999998</v>
      </c>
      <c r="I162" s="66">
        <v>3577458</v>
      </c>
      <c r="J162" s="66">
        <v>528899</v>
      </c>
      <c r="K162" s="28">
        <v>38064</v>
      </c>
      <c r="L162" s="31" t="s">
        <v>929</v>
      </c>
      <c r="M162" s="1" t="s">
        <v>710</v>
      </c>
      <c r="N162" s="1">
        <v>53</v>
      </c>
      <c r="O162" s="1">
        <v>18</v>
      </c>
      <c r="P162" s="1" t="s">
        <v>798</v>
      </c>
      <c r="S162" s="1" t="s">
        <v>815</v>
      </c>
    </row>
    <row r="163" spans="1:19" x14ac:dyDescent="0.25">
      <c r="A163" s="1" t="s">
        <v>711</v>
      </c>
      <c r="B163" s="46" t="s">
        <v>711</v>
      </c>
      <c r="C163" s="49">
        <v>32.336286022099998</v>
      </c>
      <c r="D163" s="49">
        <v>-110.6923920895</v>
      </c>
      <c r="E163" s="77">
        <v>3577753.0189999999</v>
      </c>
      <c r="F163" s="77">
        <v>528948.72400000005</v>
      </c>
      <c r="I163" s="66">
        <v>3577556</v>
      </c>
      <c r="J163" s="66">
        <v>529010</v>
      </c>
      <c r="K163" s="28">
        <v>38064</v>
      </c>
      <c r="L163" s="31" t="s">
        <v>929</v>
      </c>
      <c r="M163" s="1" t="s">
        <v>711</v>
      </c>
      <c r="N163" s="1">
        <v>47</v>
      </c>
      <c r="O163" s="1">
        <v>20</v>
      </c>
      <c r="P163" s="1" t="s">
        <v>798</v>
      </c>
      <c r="S163" s="1" t="s">
        <v>815</v>
      </c>
    </row>
    <row r="164" spans="1:19" x14ac:dyDescent="0.25">
      <c r="A164" s="1" t="s">
        <v>712</v>
      </c>
      <c r="B164" s="46" t="s">
        <v>712</v>
      </c>
      <c r="C164" s="49">
        <v>32.3399516506</v>
      </c>
      <c r="D164" s="49">
        <v>-110.6862802191</v>
      </c>
      <c r="E164" s="77">
        <v>3578161.0180000002</v>
      </c>
      <c r="F164" s="77">
        <v>529522.71900000004</v>
      </c>
      <c r="I164" s="66">
        <v>3577964</v>
      </c>
      <c r="J164" s="66">
        <v>529584</v>
      </c>
      <c r="K164" s="28">
        <v>38096</v>
      </c>
      <c r="L164" s="31" t="s">
        <v>810</v>
      </c>
      <c r="M164" s="1" t="s">
        <v>712</v>
      </c>
      <c r="N164" s="1">
        <v>38</v>
      </c>
      <c r="O164" s="1">
        <v>15</v>
      </c>
      <c r="P164" s="1" t="s">
        <v>798</v>
      </c>
      <c r="S164" s="1" t="s">
        <v>815</v>
      </c>
    </row>
    <row r="165" spans="1:19" x14ac:dyDescent="0.25">
      <c r="A165" s="1" t="s">
        <v>713</v>
      </c>
      <c r="B165" s="46" t="s">
        <v>713</v>
      </c>
      <c r="C165" s="49">
        <v>32.340382071599997</v>
      </c>
      <c r="D165" s="49">
        <v>-110.685237351</v>
      </c>
      <c r="E165" s="77">
        <v>3578209.0180000002</v>
      </c>
      <c r="F165" s="77">
        <v>529620.71900000004</v>
      </c>
      <c r="I165" s="66">
        <v>3578012</v>
      </c>
      <c r="J165" s="66">
        <v>529682</v>
      </c>
      <c r="K165" s="28">
        <v>38096</v>
      </c>
      <c r="L165" s="31" t="s">
        <v>810</v>
      </c>
      <c r="M165" s="1" t="s">
        <v>713</v>
      </c>
      <c r="N165" s="1">
        <v>285</v>
      </c>
      <c r="O165" s="1">
        <v>22</v>
      </c>
      <c r="P165" s="1" t="s">
        <v>797</v>
      </c>
      <c r="S165" s="1" t="s">
        <v>815</v>
      </c>
    </row>
    <row r="166" spans="1:19" x14ac:dyDescent="0.25">
      <c r="A166" s="1" t="s">
        <v>713</v>
      </c>
      <c r="B166" s="46" t="s">
        <v>713</v>
      </c>
      <c r="C166" s="49">
        <v>32.340382071599997</v>
      </c>
      <c r="D166" s="49">
        <v>-110.685237351</v>
      </c>
      <c r="E166" s="77">
        <v>3578209.0180000002</v>
      </c>
      <c r="F166" s="77">
        <v>529620.71900000004</v>
      </c>
      <c r="I166" s="66">
        <v>3578012</v>
      </c>
      <c r="J166" s="66">
        <v>529682</v>
      </c>
      <c r="K166" s="28">
        <v>38096</v>
      </c>
      <c r="L166" s="31" t="s">
        <v>810</v>
      </c>
      <c r="M166" s="1" t="s">
        <v>713</v>
      </c>
      <c r="N166" s="1">
        <v>40</v>
      </c>
      <c r="O166" s="1">
        <v>20</v>
      </c>
      <c r="P166" s="1" t="s">
        <v>796</v>
      </c>
      <c r="R166" s="1" t="s">
        <v>802</v>
      </c>
      <c r="S166" s="1" t="s">
        <v>815</v>
      </c>
    </row>
    <row r="167" spans="1:19" x14ac:dyDescent="0.25">
      <c r="A167" s="1" t="s">
        <v>714</v>
      </c>
      <c r="B167" s="46" t="s">
        <v>714</v>
      </c>
      <c r="C167" s="49">
        <v>32.340262531400001</v>
      </c>
      <c r="D167" s="49">
        <v>-110.68433451289999</v>
      </c>
      <c r="E167" s="77">
        <v>3578196.017</v>
      </c>
      <c r="F167" s="77">
        <v>529705.72</v>
      </c>
      <c r="I167" s="66">
        <v>3577999</v>
      </c>
      <c r="J167" s="66">
        <v>529767</v>
      </c>
      <c r="K167" s="28">
        <v>38096</v>
      </c>
      <c r="L167" s="31" t="s">
        <v>810</v>
      </c>
      <c r="M167" s="1" t="s">
        <v>714</v>
      </c>
      <c r="N167" s="1">
        <v>292</v>
      </c>
      <c r="O167" s="1">
        <v>20</v>
      </c>
      <c r="P167" s="1" t="s">
        <v>797</v>
      </c>
      <c r="S167" s="1" t="s">
        <v>815</v>
      </c>
    </row>
    <row r="168" spans="1:19" x14ac:dyDescent="0.25">
      <c r="A168" s="1" t="s">
        <v>714</v>
      </c>
      <c r="B168" s="46" t="s">
        <v>714</v>
      </c>
      <c r="C168" s="49">
        <v>32.340262531400001</v>
      </c>
      <c r="D168" s="49">
        <v>-110.68433451289999</v>
      </c>
      <c r="E168" s="77">
        <v>3578196.017</v>
      </c>
      <c r="F168" s="77">
        <v>529705.72</v>
      </c>
      <c r="I168" s="66">
        <v>3577999</v>
      </c>
      <c r="J168" s="66">
        <v>529767</v>
      </c>
      <c r="K168" s="28">
        <v>38096</v>
      </c>
      <c r="L168" s="31" t="s">
        <v>810</v>
      </c>
      <c r="M168" s="1" t="s">
        <v>714</v>
      </c>
      <c r="N168" s="1">
        <v>39</v>
      </c>
      <c r="O168" s="1">
        <v>19</v>
      </c>
      <c r="P168" s="1" t="s">
        <v>796</v>
      </c>
      <c r="R168" s="1" t="s">
        <v>802</v>
      </c>
      <c r="S168" s="1" t="s">
        <v>815</v>
      </c>
    </row>
    <row r="169" spans="1:19" x14ac:dyDescent="0.25">
      <c r="A169" s="1" t="s">
        <v>715</v>
      </c>
      <c r="B169" s="46" t="s">
        <v>715</v>
      </c>
      <c r="C169" s="49">
        <v>32.341091049600003</v>
      </c>
      <c r="D169" s="49">
        <v>-110.6837578241</v>
      </c>
      <c r="E169" s="77">
        <v>3578288.0180000002</v>
      </c>
      <c r="F169" s="77">
        <v>529759.71799999999</v>
      </c>
      <c r="I169" s="66">
        <v>3578091</v>
      </c>
      <c r="J169" s="66">
        <v>529821</v>
      </c>
      <c r="K169" s="28">
        <v>38096</v>
      </c>
      <c r="L169" s="31" t="s">
        <v>810</v>
      </c>
      <c r="M169" s="1" t="s">
        <v>715</v>
      </c>
      <c r="N169" s="1">
        <v>340</v>
      </c>
      <c r="O169" s="1">
        <v>20</v>
      </c>
      <c r="P169" s="1" t="s">
        <v>797</v>
      </c>
      <c r="S169" s="1" t="s">
        <v>815</v>
      </c>
    </row>
    <row r="170" spans="1:19" s="33" customFormat="1" x14ac:dyDescent="0.25">
      <c r="A170" s="33" t="s">
        <v>715</v>
      </c>
      <c r="B170" s="54" t="s">
        <v>715</v>
      </c>
      <c r="C170" s="55">
        <v>32.341091049600003</v>
      </c>
      <c r="D170" s="55">
        <v>-110.6837578241</v>
      </c>
      <c r="E170" s="79">
        <v>3578288.0180000002</v>
      </c>
      <c r="F170" s="79">
        <v>529759.71799999999</v>
      </c>
      <c r="I170" s="73">
        <v>3578091</v>
      </c>
      <c r="J170" s="73">
        <v>529821</v>
      </c>
      <c r="K170" s="34">
        <v>38096</v>
      </c>
      <c r="L170" s="35" t="s">
        <v>810</v>
      </c>
      <c r="M170" s="33" t="s">
        <v>715</v>
      </c>
      <c r="N170" s="33">
        <v>42</v>
      </c>
      <c r="O170" s="33">
        <v>17</v>
      </c>
      <c r="P170" s="33" t="s">
        <v>795</v>
      </c>
      <c r="S170" s="33" t="s">
        <v>815</v>
      </c>
    </row>
    <row r="171" spans="1:19" x14ac:dyDescent="0.25">
      <c r="A171" s="1" t="s">
        <v>716</v>
      </c>
      <c r="B171" s="46" t="s">
        <v>716</v>
      </c>
      <c r="C171" s="49">
        <v>32.342263578000001</v>
      </c>
      <c r="D171" s="49">
        <v>-110.6836581358</v>
      </c>
      <c r="E171" s="77">
        <v>3578418.0189999999</v>
      </c>
      <c r="F171" s="77">
        <v>529768.71499999997</v>
      </c>
      <c r="I171" s="66">
        <v>3578221</v>
      </c>
      <c r="J171" s="66">
        <v>529830</v>
      </c>
      <c r="K171" s="28">
        <v>38096</v>
      </c>
      <c r="L171" s="31" t="s">
        <v>810</v>
      </c>
      <c r="M171" s="1" t="s">
        <v>716</v>
      </c>
      <c r="N171" s="1">
        <v>41</v>
      </c>
      <c r="O171" s="1">
        <v>26</v>
      </c>
      <c r="P171" s="1" t="s">
        <v>798</v>
      </c>
      <c r="S171" s="1" t="s">
        <v>815</v>
      </c>
    </row>
    <row r="172" spans="1:19" x14ac:dyDescent="0.25">
      <c r="A172" s="1" t="s">
        <v>717</v>
      </c>
      <c r="B172" s="46" t="s">
        <v>717</v>
      </c>
      <c r="C172" s="49">
        <v>32.343428793900003</v>
      </c>
      <c r="D172" s="49">
        <v>-110.684238587</v>
      </c>
      <c r="E172" s="77">
        <v>3578547.0210000002</v>
      </c>
      <c r="F172" s="77">
        <v>529713.71200000006</v>
      </c>
      <c r="I172" s="66">
        <v>3578350</v>
      </c>
      <c r="J172" s="66">
        <v>529775</v>
      </c>
      <c r="K172" s="28">
        <v>38096</v>
      </c>
      <c r="L172" s="31" t="s">
        <v>810</v>
      </c>
      <c r="M172" s="1" t="s">
        <v>717</v>
      </c>
      <c r="N172" s="1">
        <v>340</v>
      </c>
      <c r="O172" s="1">
        <v>23</v>
      </c>
      <c r="P172" s="1" t="s">
        <v>797</v>
      </c>
      <c r="S172" s="1" t="s">
        <v>815</v>
      </c>
    </row>
    <row r="173" spans="1:19" x14ac:dyDescent="0.25">
      <c r="A173" s="1" t="s">
        <v>717</v>
      </c>
      <c r="B173" s="46" t="s">
        <v>717</v>
      </c>
      <c r="C173" s="49">
        <v>32.343428793900003</v>
      </c>
      <c r="D173" s="49">
        <v>-110.684238587</v>
      </c>
      <c r="E173" s="77">
        <v>3578547.0210000002</v>
      </c>
      <c r="F173" s="77">
        <v>529713.71200000006</v>
      </c>
      <c r="I173" s="66">
        <v>3578350</v>
      </c>
      <c r="J173" s="66">
        <v>529775</v>
      </c>
      <c r="K173" s="28">
        <v>38096</v>
      </c>
      <c r="L173" s="31" t="s">
        <v>810</v>
      </c>
      <c r="M173" s="1" t="s">
        <v>717</v>
      </c>
      <c r="N173" s="1">
        <v>35</v>
      </c>
      <c r="O173" s="1">
        <v>12</v>
      </c>
      <c r="P173" s="1" t="s">
        <v>796</v>
      </c>
      <c r="R173" s="1" t="s">
        <v>802</v>
      </c>
      <c r="S173" s="1" t="s">
        <v>815</v>
      </c>
    </row>
    <row r="174" spans="1:19" x14ac:dyDescent="0.25">
      <c r="A174" s="1" t="s">
        <v>718</v>
      </c>
      <c r="B174" s="46" t="s">
        <v>718</v>
      </c>
      <c r="C174" s="49">
        <v>32.344462847999999</v>
      </c>
      <c r="D174" s="49">
        <v>-110.6828853996</v>
      </c>
      <c r="E174" s="77">
        <v>3578662.0219999999</v>
      </c>
      <c r="F174" s="77">
        <v>529840.71</v>
      </c>
      <c r="I174" s="66">
        <v>3578465</v>
      </c>
      <c r="J174" s="66">
        <v>529902</v>
      </c>
      <c r="K174" s="28">
        <v>38096</v>
      </c>
      <c r="L174" s="31" t="s">
        <v>810</v>
      </c>
      <c r="M174" s="1" t="s">
        <v>718</v>
      </c>
      <c r="N174" s="1">
        <v>41</v>
      </c>
      <c r="O174" s="1">
        <v>11</v>
      </c>
      <c r="P174" s="1" t="s">
        <v>798</v>
      </c>
      <c r="S174" s="1" t="s">
        <v>815</v>
      </c>
    </row>
    <row r="175" spans="1:19" x14ac:dyDescent="0.25">
      <c r="A175" s="1" t="s">
        <v>719</v>
      </c>
      <c r="B175" s="46" t="s">
        <v>719</v>
      </c>
      <c r="C175" s="49">
        <v>32.344650283500002</v>
      </c>
      <c r="D175" s="49">
        <v>-110.6820877279</v>
      </c>
      <c r="E175" s="77">
        <v>3578683.0210000002</v>
      </c>
      <c r="F175" s="77">
        <v>529915.71100000001</v>
      </c>
      <c r="I175" s="66">
        <v>3578486</v>
      </c>
      <c r="J175" s="66">
        <v>529977</v>
      </c>
      <c r="K175" s="28">
        <v>38096</v>
      </c>
      <c r="L175" s="31" t="s">
        <v>810</v>
      </c>
      <c r="M175" s="1" t="s">
        <v>719</v>
      </c>
      <c r="N175" s="1">
        <v>40</v>
      </c>
      <c r="O175" s="1">
        <v>8</v>
      </c>
      <c r="P175" s="1" t="s">
        <v>798</v>
      </c>
      <c r="S175" s="1" t="s">
        <v>815</v>
      </c>
    </row>
    <row r="176" spans="1:19" x14ac:dyDescent="0.25">
      <c r="A176" s="1" t="s">
        <v>720</v>
      </c>
      <c r="B176" s="46" t="s">
        <v>720</v>
      </c>
      <c r="C176" s="49">
        <v>32.344892164699999</v>
      </c>
      <c r="D176" s="49">
        <v>-110.6814173874</v>
      </c>
      <c r="E176" s="77">
        <v>3578710.0210000002</v>
      </c>
      <c r="F176" s="77">
        <v>529978.71100000001</v>
      </c>
      <c r="I176" s="66">
        <v>3578513</v>
      </c>
      <c r="J176" s="66">
        <v>530040</v>
      </c>
      <c r="K176" s="28">
        <v>38096</v>
      </c>
      <c r="L176" s="31" t="s">
        <v>810</v>
      </c>
      <c r="M176" s="1" t="s">
        <v>720</v>
      </c>
      <c r="N176" s="1">
        <v>25</v>
      </c>
      <c r="O176" s="1">
        <v>16</v>
      </c>
      <c r="P176" s="1" t="s">
        <v>798</v>
      </c>
      <c r="S176" s="1" t="s">
        <v>815</v>
      </c>
    </row>
    <row r="177" spans="1:20" x14ac:dyDescent="0.25">
      <c r="A177" s="1" t="s">
        <v>721</v>
      </c>
      <c r="B177" s="46" t="s">
        <v>721</v>
      </c>
      <c r="C177" s="49">
        <v>32.345800592499998</v>
      </c>
      <c r="D177" s="49">
        <v>-110.6803408896</v>
      </c>
      <c r="E177" s="77">
        <v>3578811.0219999999</v>
      </c>
      <c r="F177" s="77">
        <v>530079.70900000003</v>
      </c>
      <c r="I177" s="66">
        <v>3578614</v>
      </c>
      <c r="J177" s="66">
        <v>530141</v>
      </c>
      <c r="K177" s="28">
        <v>38096</v>
      </c>
      <c r="L177" s="31" t="s">
        <v>810</v>
      </c>
      <c r="M177" s="1" t="s">
        <v>721</v>
      </c>
      <c r="N177" s="1">
        <v>359</v>
      </c>
      <c r="O177" s="1">
        <v>22</v>
      </c>
      <c r="P177" s="1" t="s">
        <v>797</v>
      </c>
      <c r="Q177" s="1" t="s">
        <v>803</v>
      </c>
      <c r="S177" s="1" t="s">
        <v>815</v>
      </c>
    </row>
    <row r="178" spans="1:20" x14ac:dyDescent="0.25">
      <c r="A178" s="1" t="s">
        <v>721</v>
      </c>
      <c r="B178" s="46" t="s">
        <v>721</v>
      </c>
      <c r="C178" s="49">
        <v>32.345800592499998</v>
      </c>
      <c r="D178" s="49">
        <v>-110.6803408896</v>
      </c>
      <c r="E178" s="77">
        <v>3578811.0219999999</v>
      </c>
      <c r="F178" s="77">
        <v>530079.70900000003</v>
      </c>
      <c r="I178" s="66">
        <v>3578614</v>
      </c>
      <c r="J178" s="66">
        <v>530141</v>
      </c>
      <c r="K178" s="28">
        <v>38096</v>
      </c>
      <c r="L178" s="31" t="s">
        <v>810</v>
      </c>
      <c r="M178" s="1" t="s">
        <v>721</v>
      </c>
      <c r="N178" s="1">
        <v>30</v>
      </c>
      <c r="O178" s="1">
        <v>11</v>
      </c>
      <c r="P178" s="1" t="s">
        <v>795</v>
      </c>
      <c r="S178" s="1" t="s">
        <v>815</v>
      </c>
    </row>
    <row r="179" spans="1:20" x14ac:dyDescent="0.25">
      <c r="A179" s="1" t="s">
        <v>722</v>
      </c>
      <c r="B179" s="46" t="s">
        <v>722</v>
      </c>
      <c r="C179" s="49">
        <v>32.3456555494</v>
      </c>
      <c r="D179" s="49">
        <v>-110.6800650918</v>
      </c>
      <c r="E179" s="77">
        <v>3578795.0210000002</v>
      </c>
      <c r="F179" s="77">
        <v>530105.71</v>
      </c>
      <c r="I179" s="66">
        <v>3578598</v>
      </c>
      <c r="J179" s="66">
        <v>530167</v>
      </c>
      <c r="K179" s="28">
        <v>38096</v>
      </c>
      <c r="L179" s="31" t="s">
        <v>810</v>
      </c>
      <c r="M179" s="1" t="s">
        <v>722</v>
      </c>
      <c r="N179" s="1">
        <v>351</v>
      </c>
      <c r="O179" s="1">
        <v>21</v>
      </c>
      <c r="P179" s="1" t="s">
        <v>797</v>
      </c>
      <c r="Q179" s="1" t="s">
        <v>803</v>
      </c>
      <c r="S179" s="1" t="s">
        <v>815</v>
      </c>
    </row>
    <row r="180" spans="1:20" x14ac:dyDescent="0.25">
      <c r="A180" s="1" t="s">
        <v>722</v>
      </c>
      <c r="B180" s="46" t="s">
        <v>722</v>
      </c>
      <c r="C180" s="49">
        <v>32.3456555494</v>
      </c>
      <c r="D180" s="49">
        <v>-110.6800650918</v>
      </c>
      <c r="E180" s="77">
        <v>3578795.0210000002</v>
      </c>
      <c r="F180" s="77">
        <v>530105.71</v>
      </c>
      <c r="I180" s="66">
        <v>3578598</v>
      </c>
      <c r="J180" s="66">
        <v>530167</v>
      </c>
      <c r="K180" s="28">
        <v>38096</v>
      </c>
      <c r="L180" s="31" t="s">
        <v>810</v>
      </c>
      <c r="M180" s="1" t="s">
        <v>722</v>
      </c>
      <c r="N180" s="1">
        <v>34</v>
      </c>
      <c r="O180" s="1">
        <v>10</v>
      </c>
      <c r="P180" s="1" t="s">
        <v>795</v>
      </c>
      <c r="S180" s="1" t="s">
        <v>815</v>
      </c>
    </row>
    <row r="181" spans="1:20" x14ac:dyDescent="0.25">
      <c r="A181" s="1" t="s">
        <v>723</v>
      </c>
      <c r="B181" s="46" t="s">
        <v>723</v>
      </c>
      <c r="C181" s="49">
        <v>32.346367095600002</v>
      </c>
      <c r="D181" s="49">
        <v>-110.6796162646</v>
      </c>
      <c r="E181" s="77">
        <v>3578874.0219999999</v>
      </c>
      <c r="F181" s="77">
        <v>530147.70799999998</v>
      </c>
      <c r="I181" s="66">
        <v>3578677</v>
      </c>
      <c r="J181" s="66">
        <v>530209</v>
      </c>
      <c r="K181" s="28">
        <v>38096</v>
      </c>
      <c r="L181" s="31" t="s">
        <v>810</v>
      </c>
      <c r="M181" s="1" t="s">
        <v>723</v>
      </c>
      <c r="N181" s="1">
        <v>0</v>
      </c>
      <c r="O181" s="1">
        <v>20</v>
      </c>
      <c r="P181" s="1" t="s">
        <v>797</v>
      </c>
      <c r="Q181" s="1" t="s">
        <v>803</v>
      </c>
      <c r="S181" s="1" t="s">
        <v>815</v>
      </c>
    </row>
    <row r="182" spans="1:20" x14ac:dyDescent="0.25">
      <c r="A182" s="1" t="s">
        <v>723</v>
      </c>
      <c r="B182" s="46" t="s">
        <v>723</v>
      </c>
      <c r="C182" s="49">
        <v>32.346367095600002</v>
      </c>
      <c r="D182" s="49">
        <v>-110.6796162646</v>
      </c>
      <c r="E182" s="77">
        <v>3578874.0219999999</v>
      </c>
      <c r="F182" s="77">
        <v>530147.70799999998</v>
      </c>
      <c r="I182" s="66">
        <v>3578677</v>
      </c>
      <c r="J182" s="66">
        <v>530209</v>
      </c>
      <c r="K182" s="28">
        <v>38096</v>
      </c>
      <c r="L182" s="31" t="s">
        <v>810</v>
      </c>
      <c r="M182" s="1" t="s">
        <v>723</v>
      </c>
      <c r="N182" s="1">
        <v>37</v>
      </c>
      <c r="O182" s="1">
        <v>9</v>
      </c>
      <c r="P182" s="1" t="s">
        <v>796</v>
      </c>
      <c r="R182" s="1" t="s">
        <v>802</v>
      </c>
      <c r="S182" s="1" t="s">
        <v>815</v>
      </c>
    </row>
    <row r="183" spans="1:20" s="33" customFormat="1" x14ac:dyDescent="0.25">
      <c r="A183" s="33" t="s">
        <v>724</v>
      </c>
      <c r="B183" s="54" t="s">
        <v>724</v>
      </c>
      <c r="C183" s="55">
        <v>32.347906237300002</v>
      </c>
      <c r="D183" s="55">
        <v>-110.67823995089999</v>
      </c>
      <c r="E183" s="79">
        <v>3579045.023</v>
      </c>
      <c r="F183" s="79">
        <v>530276.70600000001</v>
      </c>
      <c r="I183" s="73">
        <v>3578848</v>
      </c>
      <c r="J183" s="73">
        <v>530338</v>
      </c>
      <c r="K183" s="34">
        <v>38096</v>
      </c>
      <c r="L183" s="31" t="s">
        <v>810</v>
      </c>
      <c r="M183" s="33" t="s">
        <v>724</v>
      </c>
      <c r="N183" s="33">
        <v>340</v>
      </c>
      <c r="O183" s="33">
        <v>22</v>
      </c>
      <c r="P183" s="33" t="s">
        <v>797</v>
      </c>
      <c r="S183" s="33" t="s">
        <v>815</v>
      </c>
    </row>
    <row r="184" spans="1:20" s="18" customFormat="1" x14ac:dyDescent="0.25">
      <c r="A184" s="1" t="s">
        <v>724</v>
      </c>
      <c r="B184" s="46" t="s">
        <v>724</v>
      </c>
      <c r="C184" s="49">
        <v>32.347906237300002</v>
      </c>
      <c r="D184" s="49">
        <v>-110.67823995089999</v>
      </c>
      <c r="E184" s="77">
        <v>3579045.023</v>
      </c>
      <c r="F184" s="77">
        <v>530276.70600000001</v>
      </c>
      <c r="G184" s="1"/>
      <c r="H184" s="1"/>
      <c r="I184" s="66">
        <v>3578848</v>
      </c>
      <c r="J184" s="66">
        <v>530338</v>
      </c>
      <c r="K184" s="28">
        <v>38096</v>
      </c>
      <c r="L184" s="31" t="s">
        <v>810</v>
      </c>
      <c r="M184" s="1" t="s">
        <v>724</v>
      </c>
      <c r="N184" s="1">
        <v>32</v>
      </c>
      <c r="O184" s="1">
        <v>10</v>
      </c>
      <c r="P184" s="1" t="s">
        <v>795</v>
      </c>
      <c r="Q184" s="1"/>
      <c r="R184" s="1"/>
      <c r="S184" s="1" t="s">
        <v>815</v>
      </c>
      <c r="T184" s="1"/>
    </row>
    <row r="185" spans="1:20" x14ac:dyDescent="0.25">
      <c r="A185" s="1" t="s">
        <v>725</v>
      </c>
      <c r="B185" s="46" t="s">
        <v>725</v>
      </c>
      <c r="C185" s="49">
        <v>32.308717068500002</v>
      </c>
      <c r="D185" s="49">
        <v>-110.73621854060001</v>
      </c>
      <c r="E185" s="77">
        <v>3574686.0380000002</v>
      </c>
      <c r="F185" s="77">
        <v>524831.76199999999</v>
      </c>
      <c r="I185" s="66">
        <v>3574489</v>
      </c>
      <c r="J185" s="66">
        <v>524893</v>
      </c>
      <c r="K185" s="28">
        <v>38096</v>
      </c>
      <c r="L185" s="31" t="s">
        <v>892</v>
      </c>
      <c r="M185" s="1" t="s">
        <v>725</v>
      </c>
      <c r="N185" s="1">
        <v>242</v>
      </c>
      <c r="O185" s="1">
        <v>18</v>
      </c>
      <c r="P185" s="1" t="s">
        <v>798</v>
      </c>
      <c r="S185" s="1" t="s">
        <v>815</v>
      </c>
    </row>
    <row r="186" spans="1:20" x14ac:dyDescent="0.25">
      <c r="A186" s="1" t="s">
        <v>726</v>
      </c>
      <c r="B186" s="46" t="s">
        <v>726</v>
      </c>
      <c r="C186" s="49">
        <v>32.308781086300002</v>
      </c>
      <c r="D186" s="49">
        <v>-110.73663264549999</v>
      </c>
      <c r="E186" s="77">
        <v>3574693.0380000002</v>
      </c>
      <c r="F186" s="77">
        <v>524792.76199999999</v>
      </c>
      <c r="I186" s="66">
        <v>3574496</v>
      </c>
      <c r="J186" s="66">
        <v>524854</v>
      </c>
      <c r="K186" s="28">
        <v>38096</v>
      </c>
      <c r="L186" s="31" t="s">
        <v>892</v>
      </c>
      <c r="M186" s="1" t="s">
        <v>726</v>
      </c>
      <c r="N186" s="1">
        <v>106</v>
      </c>
      <c r="O186" s="1">
        <v>20</v>
      </c>
      <c r="P186" s="1" t="s">
        <v>797</v>
      </c>
      <c r="S186" s="1" t="s">
        <v>815</v>
      </c>
    </row>
    <row r="187" spans="1:20" x14ac:dyDescent="0.25">
      <c r="A187" s="1" t="s">
        <v>726</v>
      </c>
      <c r="B187" s="46" t="s">
        <v>726</v>
      </c>
      <c r="C187" s="49">
        <v>32.308781086300002</v>
      </c>
      <c r="D187" s="49">
        <v>-110.73663264549999</v>
      </c>
      <c r="E187" s="77">
        <v>3574693.0380000002</v>
      </c>
      <c r="F187" s="77">
        <v>524792.76199999999</v>
      </c>
      <c r="I187" s="66">
        <v>3574496</v>
      </c>
      <c r="J187" s="66">
        <v>524854</v>
      </c>
      <c r="K187" s="28">
        <v>38096</v>
      </c>
      <c r="L187" s="31" t="s">
        <v>892</v>
      </c>
      <c r="M187" s="1" t="s">
        <v>726</v>
      </c>
      <c r="N187" s="1">
        <v>249</v>
      </c>
      <c r="O187" s="1">
        <v>11</v>
      </c>
      <c r="P187" s="1" t="s">
        <v>795</v>
      </c>
      <c r="S187" s="1" t="s">
        <v>815</v>
      </c>
    </row>
    <row r="188" spans="1:20" x14ac:dyDescent="0.25">
      <c r="A188" s="1" t="s">
        <v>727</v>
      </c>
      <c r="B188" s="46" t="s">
        <v>727</v>
      </c>
      <c r="C188" s="49">
        <v>32.3087918624</v>
      </c>
      <c r="D188" s="49">
        <v>-110.7374718148</v>
      </c>
      <c r="E188" s="77">
        <v>3574694.0389999999</v>
      </c>
      <c r="F188" s="77">
        <v>524713.76100000006</v>
      </c>
      <c r="I188" s="66">
        <v>3574497</v>
      </c>
      <c r="J188" s="66">
        <v>524775</v>
      </c>
      <c r="K188" s="28">
        <v>38096</v>
      </c>
      <c r="L188" s="31" t="s">
        <v>892</v>
      </c>
      <c r="M188" s="1" t="s">
        <v>727</v>
      </c>
      <c r="N188" s="1">
        <v>102</v>
      </c>
      <c r="O188" s="1">
        <v>20</v>
      </c>
      <c r="P188" s="1" t="s">
        <v>797</v>
      </c>
      <c r="S188" s="1" t="s">
        <v>815</v>
      </c>
    </row>
    <row r="189" spans="1:20" x14ac:dyDescent="0.25">
      <c r="A189" s="1" t="s">
        <v>727</v>
      </c>
      <c r="B189" s="46" t="s">
        <v>727</v>
      </c>
      <c r="C189" s="49">
        <v>32.3087918624</v>
      </c>
      <c r="D189" s="49">
        <v>-110.7374718148</v>
      </c>
      <c r="E189" s="77">
        <v>3574694.0389999999</v>
      </c>
      <c r="F189" s="77">
        <v>524713.76100000006</v>
      </c>
      <c r="I189" s="66">
        <v>3574497</v>
      </c>
      <c r="J189" s="66">
        <v>524775</v>
      </c>
      <c r="K189" s="28">
        <v>38096</v>
      </c>
      <c r="L189" s="31" t="s">
        <v>892</v>
      </c>
      <c r="M189" s="1" t="s">
        <v>727</v>
      </c>
      <c r="N189" s="1">
        <v>246</v>
      </c>
      <c r="O189" s="1">
        <v>10</v>
      </c>
      <c r="P189" s="1" t="s">
        <v>796</v>
      </c>
      <c r="R189" s="1" t="s">
        <v>804</v>
      </c>
      <c r="S189" s="1" t="s">
        <v>815</v>
      </c>
    </row>
    <row r="190" spans="1:20" x14ac:dyDescent="0.25">
      <c r="A190" s="1" t="s">
        <v>728</v>
      </c>
      <c r="B190" s="46" t="s">
        <v>728</v>
      </c>
      <c r="C190" s="49">
        <v>32.308840350700002</v>
      </c>
      <c r="D190" s="49">
        <v>-110.73478411009999</v>
      </c>
      <c r="E190" s="77">
        <v>3574700.0359999998</v>
      </c>
      <c r="F190" s="77">
        <v>524966.76199999999</v>
      </c>
      <c r="I190" s="66">
        <v>3574503</v>
      </c>
      <c r="J190" s="66">
        <v>525028</v>
      </c>
      <c r="K190" s="28">
        <v>38096</v>
      </c>
      <c r="L190" s="31" t="s">
        <v>892</v>
      </c>
      <c r="M190" s="1" t="s">
        <v>728</v>
      </c>
      <c r="N190" s="1">
        <v>128</v>
      </c>
      <c r="O190" s="1">
        <v>22</v>
      </c>
      <c r="P190" s="1" t="s">
        <v>797</v>
      </c>
      <c r="S190" s="1" t="s">
        <v>815</v>
      </c>
    </row>
    <row r="191" spans="1:20" x14ac:dyDescent="0.25">
      <c r="A191" s="1" t="s">
        <v>728</v>
      </c>
      <c r="B191" s="46" t="s">
        <v>728</v>
      </c>
      <c r="C191" s="49">
        <v>32.308840350700002</v>
      </c>
      <c r="D191" s="49">
        <v>-110.73478411009999</v>
      </c>
      <c r="E191" s="77">
        <v>3574700.0359999998</v>
      </c>
      <c r="F191" s="77">
        <v>524966.76199999999</v>
      </c>
      <c r="I191" s="66">
        <v>3574503</v>
      </c>
      <c r="J191" s="66">
        <v>525028</v>
      </c>
      <c r="K191" s="28">
        <v>38096</v>
      </c>
      <c r="L191" s="31" t="s">
        <v>892</v>
      </c>
      <c r="M191" s="1" t="s">
        <v>728</v>
      </c>
      <c r="N191" s="1">
        <v>251</v>
      </c>
      <c r="O191" s="1">
        <v>19</v>
      </c>
      <c r="P191" s="1" t="s">
        <v>795</v>
      </c>
      <c r="S191" s="1" t="s">
        <v>815</v>
      </c>
    </row>
    <row r="192" spans="1:20" x14ac:dyDescent="0.25">
      <c r="A192" s="1" t="s">
        <v>729</v>
      </c>
      <c r="B192" s="46" t="s">
        <v>729</v>
      </c>
      <c r="C192" s="49">
        <v>32.309346295499999</v>
      </c>
      <c r="D192" s="49">
        <v>-110.73945670489999</v>
      </c>
      <c r="E192" s="77">
        <v>3574755.0410000002</v>
      </c>
      <c r="F192" s="77">
        <v>524526.75800000003</v>
      </c>
      <c r="I192" s="66">
        <v>3574558</v>
      </c>
      <c r="J192" s="66">
        <v>524588</v>
      </c>
      <c r="K192" s="28">
        <v>38096</v>
      </c>
      <c r="L192" s="31" t="s">
        <v>892</v>
      </c>
      <c r="M192" s="1" t="s">
        <v>729</v>
      </c>
      <c r="N192" s="1">
        <v>245</v>
      </c>
      <c r="O192" s="1">
        <v>8</v>
      </c>
      <c r="P192" s="1" t="s">
        <v>798</v>
      </c>
      <c r="S192" s="1" t="s">
        <v>815</v>
      </c>
    </row>
    <row r="193" spans="1:19" x14ac:dyDescent="0.25">
      <c r="A193" s="1" t="s">
        <v>730</v>
      </c>
      <c r="B193" s="46" t="s">
        <v>730</v>
      </c>
      <c r="C193" s="49">
        <v>32.308571471699999</v>
      </c>
      <c r="D193" s="49">
        <v>-110.73994754660001</v>
      </c>
      <c r="E193" s="77">
        <v>3574669.0410000002</v>
      </c>
      <c r="F193" s="77">
        <v>524480.76</v>
      </c>
      <c r="I193" s="66">
        <v>3574472</v>
      </c>
      <c r="J193" s="66">
        <v>524542</v>
      </c>
      <c r="K193" s="28">
        <v>38096</v>
      </c>
      <c r="L193" s="31" t="s">
        <v>892</v>
      </c>
      <c r="M193" s="1" t="s">
        <v>730</v>
      </c>
      <c r="N193" s="1">
        <v>76</v>
      </c>
      <c r="O193" s="1">
        <v>30</v>
      </c>
      <c r="P193" s="1" t="s">
        <v>797</v>
      </c>
      <c r="S193" s="1" t="s">
        <v>815</v>
      </c>
    </row>
    <row r="194" spans="1:19" x14ac:dyDescent="0.25">
      <c r="A194" s="1" t="s">
        <v>730</v>
      </c>
      <c r="B194" s="46" t="s">
        <v>730</v>
      </c>
      <c r="C194" s="49">
        <v>32.308571471699999</v>
      </c>
      <c r="D194" s="49">
        <v>-110.73994754660001</v>
      </c>
      <c r="E194" s="77">
        <v>3574669.0410000002</v>
      </c>
      <c r="F194" s="77">
        <v>524480.76</v>
      </c>
      <c r="I194" s="66">
        <v>3574472</v>
      </c>
      <c r="J194" s="66">
        <v>524542</v>
      </c>
      <c r="K194" s="28">
        <v>38096</v>
      </c>
      <c r="L194" s="31" t="s">
        <v>892</v>
      </c>
      <c r="M194" s="1" t="s">
        <v>730</v>
      </c>
      <c r="N194" s="1">
        <v>243</v>
      </c>
      <c r="O194" s="1">
        <v>9</v>
      </c>
      <c r="P194" s="1" t="s">
        <v>796</v>
      </c>
      <c r="R194" s="1" t="s">
        <v>804</v>
      </c>
      <c r="S194" s="1" t="s">
        <v>815</v>
      </c>
    </row>
    <row r="195" spans="1:19" x14ac:dyDescent="0.25">
      <c r="A195" s="1" t="s">
        <v>731</v>
      </c>
      <c r="B195" s="46" t="s">
        <v>731</v>
      </c>
      <c r="C195" s="49">
        <v>32.3119863915</v>
      </c>
      <c r="D195" s="49">
        <v>-110.7422962328</v>
      </c>
      <c r="E195" s="77">
        <v>3575047.0449999999</v>
      </c>
      <c r="F195" s="77">
        <v>524258.74900000001</v>
      </c>
      <c r="I195" s="66">
        <v>3574850</v>
      </c>
      <c r="J195" s="66">
        <v>524320</v>
      </c>
      <c r="K195" s="28">
        <v>38096</v>
      </c>
      <c r="L195" s="31" t="s">
        <v>892</v>
      </c>
      <c r="M195" s="1" t="s">
        <v>731</v>
      </c>
      <c r="N195" s="1">
        <v>243</v>
      </c>
      <c r="O195" s="1">
        <v>10</v>
      </c>
      <c r="P195" s="1" t="s">
        <v>798</v>
      </c>
      <c r="S195" s="1" t="s">
        <v>815</v>
      </c>
    </row>
    <row r="196" spans="1:19" x14ac:dyDescent="0.25">
      <c r="A196" s="1" t="s">
        <v>732</v>
      </c>
      <c r="B196" s="46" t="s">
        <v>732</v>
      </c>
      <c r="C196" s="49">
        <v>32.311812411399998</v>
      </c>
      <c r="D196" s="49">
        <v>-110.74104319</v>
      </c>
      <c r="E196" s="77">
        <v>3575028.0440000002</v>
      </c>
      <c r="F196" s="77">
        <v>524376.75100000005</v>
      </c>
      <c r="I196" s="66">
        <v>3574831</v>
      </c>
      <c r="J196" s="66">
        <v>524438</v>
      </c>
      <c r="K196" s="28">
        <v>38096</v>
      </c>
      <c r="L196" s="31" t="s">
        <v>892</v>
      </c>
      <c r="M196" s="1" t="s">
        <v>732</v>
      </c>
      <c r="N196" s="1">
        <v>246</v>
      </c>
      <c r="O196" s="1">
        <v>10</v>
      </c>
      <c r="P196" s="1" t="s">
        <v>798</v>
      </c>
      <c r="S196" s="1" t="s">
        <v>815</v>
      </c>
    </row>
    <row r="197" spans="1:19" x14ac:dyDescent="0.25">
      <c r="A197" s="1" t="s">
        <v>733</v>
      </c>
      <c r="B197" s="46" t="s">
        <v>733</v>
      </c>
      <c r="C197" s="49">
        <v>32.3117763917</v>
      </c>
      <c r="D197" s="49">
        <v>-110.74107516079999</v>
      </c>
      <c r="E197" s="77">
        <v>3575024.0440000002</v>
      </c>
      <c r="F197" s="77">
        <v>524373.75100000005</v>
      </c>
      <c r="I197" s="66">
        <v>3574827</v>
      </c>
      <c r="J197" s="66">
        <v>524435</v>
      </c>
      <c r="K197" s="28">
        <v>38096</v>
      </c>
      <c r="L197" s="31" t="s">
        <v>892</v>
      </c>
      <c r="M197" s="1" t="s">
        <v>733</v>
      </c>
      <c r="N197" s="1">
        <v>247</v>
      </c>
      <c r="O197" s="1">
        <v>9</v>
      </c>
      <c r="P197" s="1" t="s">
        <v>798</v>
      </c>
      <c r="S197" s="1" t="s">
        <v>815</v>
      </c>
    </row>
    <row r="198" spans="1:19" x14ac:dyDescent="0.25">
      <c r="A198" s="1" t="s">
        <v>734</v>
      </c>
      <c r="B198" s="46" t="s">
        <v>734</v>
      </c>
      <c r="C198" s="49">
        <v>32.310676357299997</v>
      </c>
      <c r="D198" s="49">
        <v>-110.74135445509999</v>
      </c>
      <c r="E198" s="77">
        <v>3574902.0430000001</v>
      </c>
      <c r="F198" s="77">
        <v>524347.75399999996</v>
      </c>
      <c r="I198" s="66">
        <v>3574705</v>
      </c>
      <c r="J198" s="66">
        <v>524409</v>
      </c>
      <c r="K198" s="28">
        <v>38096</v>
      </c>
      <c r="L198" s="31" t="s">
        <v>892</v>
      </c>
      <c r="M198" s="1" t="s">
        <v>734</v>
      </c>
      <c r="N198" s="1">
        <v>258</v>
      </c>
      <c r="O198" s="1">
        <v>10</v>
      </c>
      <c r="P198" s="1" t="s">
        <v>798</v>
      </c>
      <c r="S198" s="1" t="s">
        <v>815</v>
      </c>
    </row>
    <row r="199" spans="1:19" x14ac:dyDescent="0.25">
      <c r="A199" s="1" t="s">
        <v>735</v>
      </c>
      <c r="B199" s="46" t="s">
        <v>735</v>
      </c>
      <c r="C199" s="49">
        <v>32.308846312900002</v>
      </c>
      <c r="D199" s="49">
        <v>-110.7419863451</v>
      </c>
      <c r="E199" s="77">
        <v>3574699.0430000001</v>
      </c>
      <c r="F199" s="77">
        <v>524288.75800000003</v>
      </c>
      <c r="I199" s="66">
        <v>3574502</v>
      </c>
      <c r="J199" s="66">
        <v>524350</v>
      </c>
      <c r="K199" s="28">
        <v>38096</v>
      </c>
      <c r="L199" s="31" t="s">
        <v>892</v>
      </c>
      <c r="M199" s="1" t="s">
        <v>735</v>
      </c>
      <c r="N199" s="1">
        <v>123</v>
      </c>
      <c r="O199" s="1">
        <v>18</v>
      </c>
      <c r="P199" s="1" t="s">
        <v>797</v>
      </c>
      <c r="S199" s="1" t="s">
        <v>815</v>
      </c>
    </row>
    <row r="200" spans="1:19" x14ac:dyDescent="0.25">
      <c r="A200" s="1" t="s">
        <v>735</v>
      </c>
      <c r="B200" s="46" t="s">
        <v>735</v>
      </c>
      <c r="C200" s="49">
        <v>32.308846312900002</v>
      </c>
      <c r="D200" s="49">
        <v>-110.7419863451</v>
      </c>
      <c r="E200" s="77">
        <v>3574699.0430000001</v>
      </c>
      <c r="F200" s="77">
        <v>524288.75800000003</v>
      </c>
      <c r="I200" s="66">
        <v>3574502</v>
      </c>
      <c r="J200" s="66">
        <v>524350</v>
      </c>
      <c r="K200" s="28">
        <v>38096</v>
      </c>
      <c r="L200" s="31" t="s">
        <v>892</v>
      </c>
      <c r="M200" s="1" t="s">
        <v>735</v>
      </c>
      <c r="N200" s="1">
        <v>244</v>
      </c>
      <c r="O200" s="1">
        <v>15</v>
      </c>
      <c r="P200" s="1" t="s">
        <v>795</v>
      </c>
      <c r="S200" s="1" t="s">
        <v>815</v>
      </c>
    </row>
    <row r="201" spans="1:19" x14ac:dyDescent="0.25">
      <c r="A201" s="1" t="s">
        <v>736</v>
      </c>
      <c r="B201" s="46" t="s">
        <v>736</v>
      </c>
      <c r="C201" s="49">
        <v>32.308403263700001</v>
      </c>
      <c r="D201" s="49">
        <v>-110.74149894200001</v>
      </c>
      <c r="E201" s="77">
        <v>3574650.0419999999</v>
      </c>
      <c r="F201" s="77">
        <v>524334.76</v>
      </c>
      <c r="I201" s="66">
        <v>3574453</v>
      </c>
      <c r="J201" s="66">
        <v>524396</v>
      </c>
      <c r="K201" s="28">
        <v>38096</v>
      </c>
      <c r="L201" s="31" t="s">
        <v>892</v>
      </c>
      <c r="M201" s="1" t="s">
        <v>736</v>
      </c>
      <c r="N201" s="1">
        <v>107</v>
      </c>
      <c r="O201" s="1">
        <v>23</v>
      </c>
      <c r="P201" s="1" t="s">
        <v>797</v>
      </c>
      <c r="S201" s="1" t="s">
        <v>815</v>
      </c>
    </row>
    <row r="202" spans="1:19" x14ac:dyDescent="0.25">
      <c r="A202" s="1" t="s">
        <v>736</v>
      </c>
      <c r="B202" s="46" t="s">
        <v>736</v>
      </c>
      <c r="C202" s="49">
        <v>32.308403263700001</v>
      </c>
      <c r="D202" s="49">
        <v>-110.74149894200001</v>
      </c>
      <c r="E202" s="77">
        <v>3574650.0419999999</v>
      </c>
      <c r="F202" s="77">
        <v>524334.76</v>
      </c>
      <c r="I202" s="66">
        <v>3574453</v>
      </c>
      <c r="J202" s="66">
        <v>524396</v>
      </c>
      <c r="K202" s="28">
        <v>38096</v>
      </c>
      <c r="L202" s="31" t="s">
        <v>892</v>
      </c>
      <c r="M202" s="1" t="s">
        <v>736</v>
      </c>
      <c r="N202" s="1">
        <v>245</v>
      </c>
      <c r="O202" s="1">
        <v>12</v>
      </c>
      <c r="P202" s="1" t="s">
        <v>795</v>
      </c>
      <c r="S202" s="1" t="s">
        <v>815</v>
      </c>
    </row>
    <row r="203" spans="1:19" x14ac:dyDescent="0.25">
      <c r="A203" s="1" t="s">
        <v>737</v>
      </c>
      <c r="B203" s="46" t="s">
        <v>737</v>
      </c>
      <c r="C203" s="49">
        <v>32.3082585509</v>
      </c>
      <c r="D203" s="49">
        <v>-110.7413187624</v>
      </c>
      <c r="E203" s="77">
        <v>3574634.0419999999</v>
      </c>
      <c r="F203" s="77">
        <v>524351.76</v>
      </c>
      <c r="I203" s="66">
        <v>3574437</v>
      </c>
      <c r="J203" s="66">
        <v>524413</v>
      </c>
      <c r="K203" s="28">
        <v>38096</v>
      </c>
      <c r="L203" s="31" t="s">
        <v>892</v>
      </c>
      <c r="M203" s="1" t="s">
        <v>737</v>
      </c>
      <c r="N203" s="1">
        <v>96</v>
      </c>
      <c r="O203" s="1">
        <v>26</v>
      </c>
      <c r="P203" s="1" t="s">
        <v>797</v>
      </c>
      <c r="S203" s="1" t="s">
        <v>815</v>
      </c>
    </row>
    <row r="204" spans="1:19" x14ac:dyDescent="0.25">
      <c r="A204" s="1" t="s">
        <v>737</v>
      </c>
      <c r="B204" s="46" t="s">
        <v>737</v>
      </c>
      <c r="C204" s="49">
        <v>32.3082585509</v>
      </c>
      <c r="D204" s="49">
        <v>-110.7413187624</v>
      </c>
      <c r="E204" s="77">
        <v>3574634.0419999999</v>
      </c>
      <c r="F204" s="77">
        <v>524351.76</v>
      </c>
      <c r="I204" s="66">
        <v>3574437</v>
      </c>
      <c r="J204" s="66">
        <v>524413</v>
      </c>
      <c r="K204" s="28">
        <v>38096</v>
      </c>
      <c r="L204" s="31" t="s">
        <v>892</v>
      </c>
      <c r="M204" s="1" t="s">
        <v>737</v>
      </c>
      <c r="N204" s="1">
        <v>248</v>
      </c>
      <c r="O204" s="1">
        <v>15</v>
      </c>
      <c r="P204" s="1" t="s">
        <v>795</v>
      </c>
      <c r="S204" s="1" t="s">
        <v>815</v>
      </c>
    </row>
    <row r="205" spans="1:19" x14ac:dyDescent="0.25">
      <c r="A205" s="1" t="s">
        <v>738</v>
      </c>
      <c r="B205" s="46" t="s">
        <v>738</v>
      </c>
      <c r="C205" s="49">
        <v>32.3055495097</v>
      </c>
      <c r="D205" s="49">
        <v>-110.7444493668</v>
      </c>
      <c r="E205" s="77">
        <v>3574333.0419999999</v>
      </c>
      <c r="F205" s="77">
        <v>524057.766</v>
      </c>
      <c r="I205" s="66">
        <v>3574136</v>
      </c>
      <c r="J205" s="66">
        <v>524119</v>
      </c>
      <c r="K205" s="28">
        <v>38096</v>
      </c>
      <c r="L205" s="31" t="s">
        <v>892</v>
      </c>
      <c r="M205" s="1" t="s">
        <v>738</v>
      </c>
      <c r="N205" s="1">
        <v>114</v>
      </c>
      <c r="O205" s="1">
        <v>22</v>
      </c>
      <c r="P205" s="1" t="s">
        <v>797</v>
      </c>
      <c r="S205" s="1" t="s">
        <v>815</v>
      </c>
    </row>
    <row r="206" spans="1:19" x14ac:dyDescent="0.25">
      <c r="A206" s="1" t="s">
        <v>738</v>
      </c>
      <c r="B206" s="46" t="s">
        <v>738</v>
      </c>
      <c r="C206" s="49">
        <v>32.3055495097</v>
      </c>
      <c r="D206" s="49">
        <v>-110.7444493668</v>
      </c>
      <c r="E206" s="77">
        <v>3574333.0419999999</v>
      </c>
      <c r="F206" s="77">
        <v>524057.766</v>
      </c>
      <c r="I206" s="66">
        <v>3574136</v>
      </c>
      <c r="J206" s="66">
        <v>524119</v>
      </c>
      <c r="K206" s="28">
        <v>38096</v>
      </c>
      <c r="L206" s="31" t="s">
        <v>892</v>
      </c>
      <c r="M206" s="1" t="s">
        <v>738</v>
      </c>
      <c r="N206" s="1">
        <v>250</v>
      </c>
      <c r="O206" s="1">
        <v>18</v>
      </c>
      <c r="P206" s="1" t="s">
        <v>796</v>
      </c>
      <c r="R206" s="1" t="s">
        <v>804</v>
      </c>
      <c r="S206" s="1" t="s">
        <v>815</v>
      </c>
    </row>
    <row r="207" spans="1:19" x14ac:dyDescent="0.25">
      <c r="A207" s="1" t="s">
        <v>739</v>
      </c>
      <c r="B207" s="46" t="s">
        <v>739</v>
      </c>
      <c r="C207" s="49">
        <v>32.306063424599998</v>
      </c>
      <c r="D207" s="49">
        <v>-110.7442992249</v>
      </c>
      <c r="E207" s="77">
        <v>3574390.0419999999</v>
      </c>
      <c r="F207" s="77">
        <v>524071.76500000001</v>
      </c>
      <c r="I207" s="66">
        <v>3574193</v>
      </c>
      <c r="J207" s="66">
        <v>524133</v>
      </c>
      <c r="K207" s="28">
        <v>38096</v>
      </c>
      <c r="L207" s="31" t="s">
        <v>892</v>
      </c>
      <c r="M207" s="1" t="s">
        <v>739</v>
      </c>
      <c r="N207" s="1">
        <v>246</v>
      </c>
      <c r="O207" s="1">
        <v>17</v>
      </c>
      <c r="P207" s="1" t="s">
        <v>798</v>
      </c>
      <c r="S207" s="1" t="s">
        <v>815</v>
      </c>
    </row>
    <row r="208" spans="1:19" x14ac:dyDescent="0.25">
      <c r="A208" s="1" t="s">
        <v>740</v>
      </c>
      <c r="B208" s="46" t="s">
        <v>740</v>
      </c>
      <c r="C208" s="49">
        <v>32.306189637099997</v>
      </c>
      <c r="D208" s="49">
        <v>-110.7442563842</v>
      </c>
      <c r="E208" s="77">
        <v>3574404.0419999999</v>
      </c>
      <c r="F208" s="77">
        <v>524075.76500000001</v>
      </c>
      <c r="I208" s="66">
        <v>3574207</v>
      </c>
      <c r="J208" s="66">
        <v>524137</v>
      </c>
      <c r="K208" s="28">
        <v>38096</v>
      </c>
      <c r="L208" s="31" t="s">
        <v>892</v>
      </c>
      <c r="M208" s="1" t="s">
        <v>740</v>
      </c>
      <c r="N208" s="1">
        <v>97</v>
      </c>
      <c r="O208" s="1">
        <v>26</v>
      </c>
      <c r="P208" s="1" t="s">
        <v>797</v>
      </c>
      <c r="S208" s="1" t="s">
        <v>815</v>
      </c>
    </row>
    <row r="209" spans="1:19" x14ac:dyDescent="0.25">
      <c r="A209" s="1" t="s">
        <v>740</v>
      </c>
      <c r="B209" s="46" t="s">
        <v>740</v>
      </c>
      <c r="C209" s="49">
        <v>32.306189637099997</v>
      </c>
      <c r="D209" s="49">
        <v>-110.7442563842</v>
      </c>
      <c r="E209" s="77">
        <v>3574404.0419999999</v>
      </c>
      <c r="F209" s="77">
        <v>524075.76500000001</v>
      </c>
      <c r="I209" s="66">
        <v>3574207</v>
      </c>
      <c r="J209" s="66">
        <v>524137</v>
      </c>
      <c r="K209" s="28">
        <v>38096</v>
      </c>
      <c r="L209" s="31" t="s">
        <v>892</v>
      </c>
      <c r="M209" s="1" t="s">
        <v>740</v>
      </c>
      <c r="N209" s="1">
        <v>247</v>
      </c>
      <c r="O209" s="1">
        <v>12</v>
      </c>
      <c r="P209" s="1" t="s">
        <v>795</v>
      </c>
      <c r="S209" s="1" t="s">
        <v>815</v>
      </c>
    </row>
    <row r="210" spans="1:19" x14ac:dyDescent="0.25">
      <c r="A210" s="1" t="s">
        <v>741</v>
      </c>
      <c r="B210" s="46" t="s">
        <v>741</v>
      </c>
      <c r="C210" s="49">
        <v>32.307569795500001</v>
      </c>
      <c r="D210" s="49">
        <v>-110.7441994343</v>
      </c>
      <c r="E210" s="77">
        <v>3574557.0430000001</v>
      </c>
      <c r="F210" s="77">
        <v>524080.761</v>
      </c>
      <c r="I210" s="66">
        <v>3574360</v>
      </c>
      <c r="J210" s="66">
        <v>524142</v>
      </c>
      <c r="K210" s="28">
        <v>38096</v>
      </c>
      <c r="L210" s="31" t="s">
        <v>892</v>
      </c>
      <c r="M210" s="1" t="s">
        <v>741</v>
      </c>
      <c r="N210" s="1">
        <v>90</v>
      </c>
      <c r="O210" s="1">
        <v>22</v>
      </c>
      <c r="P210" s="1" t="s">
        <v>797</v>
      </c>
      <c r="S210" s="1" t="s">
        <v>815</v>
      </c>
    </row>
    <row r="211" spans="1:19" x14ac:dyDescent="0.25">
      <c r="A211" s="1" t="s">
        <v>741</v>
      </c>
      <c r="B211" s="46" t="s">
        <v>741</v>
      </c>
      <c r="C211" s="49">
        <v>32.307569795500001</v>
      </c>
      <c r="D211" s="49">
        <v>-110.7441994343</v>
      </c>
      <c r="E211" s="77">
        <v>3574557.0430000001</v>
      </c>
      <c r="F211" s="77">
        <v>524080.761</v>
      </c>
      <c r="I211" s="66">
        <v>3574360</v>
      </c>
      <c r="J211" s="66">
        <v>524142</v>
      </c>
      <c r="K211" s="28">
        <v>38096</v>
      </c>
      <c r="L211" s="31" t="s">
        <v>892</v>
      </c>
      <c r="M211" s="1" t="s">
        <v>741</v>
      </c>
      <c r="N211" s="1">
        <v>245</v>
      </c>
      <c r="O211" s="1">
        <v>11</v>
      </c>
      <c r="P211" s="1" t="s">
        <v>795</v>
      </c>
      <c r="S211" s="1" t="s">
        <v>815</v>
      </c>
    </row>
    <row r="212" spans="1:19" x14ac:dyDescent="0.25">
      <c r="A212" s="1" t="s">
        <v>742</v>
      </c>
      <c r="B212" s="46" t="s">
        <v>742</v>
      </c>
      <c r="C212" s="49">
        <v>32.309467413100002</v>
      </c>
      <c r="D212" s="49">
        <v>-110.7202607855</v>
      </c>
      <c r="E212" s="77">
        <v>3574773.02</v>
      </c>
      <c r="F212" s="77">
        <v>526333.77500000002</v>
      </c>
      <c r="I212" s="66">
        <v>3574576</v>
      </c>
      <c r="J212" s="66">
        <v>526395</v>
      </c>
      <c r="K212" s="28">
        <v>38100</v>
      </c>
      <c r="L212" s="31" t="s">
        <v>928</v>
      </c>
      <c r="M212" s="1" t="s">
        <v>742</v>
      </c>
      <c r="N212" s="1">
        <v>93</v>
      </c>
      <c r="O212" s="1">
        <v>10</v>
      </c>
      <c r="P212" s="1" t="s">
        <v>797</v>
      </c>
      <c r="S212" s="1" t="s">
        <v>815</v>
      </c>
    </row>
    <row r="213" spans="1:19" x14ac:dyDescent="0.25">
      <c r="A213" s="1" t="s">
        <v>742</v>
      </c>
      <c r="B213" s="46" t="s">
        <v>742</v>
      </c>
      <c r="C213" s="49">
        <v>32.309467413100002</v>
      </c>
      <c r="D213" s="49">
        <v>-110.7202607855</v>
      </c>
      <c r="E213" s="77">
        <v>3574773.02</v>
      </c>
      <c r="F213" s="77">
        <v>526333.77500000002</v>
      </c>
      <c r="I213" s="66">
        <v>3574576</v>
      </c>
      <c r="J213" s="66">
        <v>526395</v>
      </c>
      <c r="K213" s="28">
        <v>38100</v>
      </c>
      <c r="L213" s="31" t="s">
        <v>928</v>
      </c>
      <c r="M213" s="1" t="s">
        <v>742</v>
      </c>
      <c r="N213" s="1">
        <v>246</v>
      </c>
      <c r="O213" s="1">
        <v>9</v>
      </c>
      <c r="P213" s="1" t="s">
        <v>795</v>
      </c>
      <c r="S213" s="1" t="s">
        <v>815</v>
      </c>
    </row>
    <row r="214" spans="1:19" x14ac:dyDescent="0.25">
      <c r="A214" s="1" t="s">
        <v>743</v>
      </c>
      <c r="B214" s="46" t="s">
        <v>743</v>
      </c>
      <c r="C214" s="49">
        <v>32.3106682206</v>
      </c>
      <c r="D214" s="49">
        <v>-110.7206926728</v>
      </c>
      <c r="E214" s="77">
        <v>3574906.0219999999</v>
      </c>
      <c r="F214" s="77">
        <v>526292.772</v>
      </c>
      <c r="I214" s="66">
        <v>3574709</v>
      </c>
      <c r="J214" s="66">
        <v>526354</v>
      </c>
      <c r="K214" s="28">
        <v>38100</v>
      </c>
      <c r="L214" s="31" t="s">
        <v>928</v>
      </c>
      <c r="M214" s="1" t="s">
        <v>743</v>
      </c>
      <c r="N214" s="1">
        <v>125</v>
      </c>
      <c r="O214" s="1">
        <v>13</v>
      </c>
      <c r="P214" s="1" t="s">
        <v>797</v>
      </c>
      <c r="S214" s="1" t="s">
        <v>815</v>
      </c>
    </row>
    <row r="215" spans="1:19" x14ac:dyDescent="0.25">
      <c r="A215" s="1" t="s">
        <v>743</v>
      </c>
      <c r="B215" s="46" t="s">
        <v>743</v>
      </c>
      <c r="C215" s="49">
        <v>32.3106682206</v>
      </c>
      <c r="D215" s="49">
        <v>-110.7206926728</v>
      </c>
      <c r="E215" s="77">
        <v>3574906.0219999999</v>
      </c>
      <c r="F215" s="77">
        <v>526292.772</v>
      </c>
      <c r="I215" s="66">
        <v>3574709</v>
      </c>
      <c r="J215" s="66">
        <v>526354</v>
      </c>
      <c r="K215" s="28">
        <v>38100</v>
      </c>
      <c r="L215" s="31" t="s">
        <v>928</v>
      </c>
      <c r="M215" s="1" t="s">
        <v>743</v>
      </c>
      <c r="N215" s="1">
        <v>245</v>
      </c>
      <c r="O215" s="1">
        <v>22</v>
      </c>
      <c r="P215" s="1" t="s">
        <v>796</v>
      </c>
      <c r="R215" s="1" t="s">
        <v>804</v>
      </c>
      <c r="S215" s="1" t="s">
        <v>815</v>
      </c>
    </row>
    <row r="216" spans="1:19" x14ac:dyDescent="0.25">
      <c r="A216" s="1" t="s">
        <v>744</v>
      </c>
      <c r="B216" s="46" t="s">
        <v>744</v>
      </c>
      <c r="C216" s="49">
        <v>32.311715097499999</v>
      </c>
      <c r="D216" s="49">
        <v>-110.72087008370001</v>
      </c>
      <c r="E216" s="77">
        <v>3575022.023</v>
      </c>
      <c r="F216" s="77">
        <v>526275.76899999997</v>
      </c>
      <c r="I216" s="66">
        <v>3574825</v>
      </c>
      <c r="J216" s="66">
        <v>526337</v>
      </c>
      <c r="K216" s="28">
        <v>38100</v>
      </c>
      <c r="L216" s="31" t="s">
        <v>928</v>
      </c>
      <c r="M216" s="1" t="s">
        <v>744</v>
      </c>
      <c r="N216" s="1">
        <v>104</v>
      </c>
      <c r="O216" s="1">
        <v>13</v>
      </c>
      <c r="P216" s="1" t="s">
        <v>797</v>
      </c>
      <c r="S216" s="1" t="s">
        <v>815</v>
      </c>
    </row>
    <row r="217" spans="1:19" x14ac:dyDescent="0.25">
      <c r="A217" s="1" t="s">
        <v>744</v>
      </c>
      <c r="B217" s="46" t="s">
        <v>744</v>
      </c>
      <c r="C217" s="49">
        <v>32.311715097499999</v>
      </c>
      <c r="D217" s="49">
        <v>-110.72087008370001</v>
      </c>
      <c r="E217" s="77">
        <v>3575022.023</v>
      </c>
      <c r="F217" s="77">
        <v>526275.76899999997</v>
      </c>
      <c r="I217" s="66">
        <v>3574825</v>
      </c>
      <c r="J217" s="66">
        <v>526337</v>
      </c>
      <c r="K217" s="28">
        <v>38100</v>
      </c>
      <c r="L217" s="31" t="s">
        <v>928</v>
      </c>
      <c r="M217" s="1" t="s">
        <v>744</v>
      </c>
      <c r="N217" s="1">
        <v>247</v>
      </c>
      <c r="O217" s="1">
        <v>8</v>
      </c>
      <c r="P217" s="1" t="s">
        <v>795</v>
      </c>
      <c r="S217" s="1" t="s">
        <v>815</v>
      </c>
    </row>
    <row r="218" spans="1:19" x14ac:dyDescent="0.25">
      <c r="A218" s="1" t="s">
        <v>745</v>
      </c>
      <c r="B218" s="46" t="s">
        <v>745</v>
      </c>
      <c r="C218" s="49">
        <v>32.311104516999997</v>
      </c>
      <c r="D218" s="49">
        <v>-110.72216795209999</v>
      </c>
      <c r="E218" s="77">
        <v>3574954.0240000002</v>
      </c>
      <c r="F218" s="77">
        <v>526153.77</v>
      </c>
      <c r="I218" s="66">
        <v>3574757</v>
      </c>
      <c r="J218" s="66">
        <v>526215</v>
      </c>
      <c r="K218" s="28">
        <v>38100</v>
      </c>
      <c r="L218" s="31" t="s">
        <v>928</v>
      </c>
      <c r="M218" s="1" t="s">
        <v>745</v>
      </c>
      <c r="N218" s="1">
        <v>250</v>
      </c>
      <c r="O218" s="1">
        <v>14</v>
      </c>
      <c r="P218" s="1" t="s">
        <v>798</v>
      </c>
      <c r="S218" s="1" t="s">
        <v>815</v>
      </c>
    </row>
    <row r="219" spans="1:19" x14ac:dyDescent="0.25">
      <c r="A219" s="1" t="s">
        <v>746</v>
      </c>
      <c r="B219" s="46" t="s">
        <v>746</v>
      </c>
      <c r="C219" s="49">
        <v>32.310915350499997</v>
      </c>
      <c r="D219" s="49">
        <v>-110.72229600039999</v>
      </c>
      <c r="E219" s="77">
        <v>3574933.0240000002</v>
      </c>
      <c r="F219" s="77">
        <v>526141.77</v>
      </c>
      <c r="I219" s="66">
        <v>3574736</v>
      </c>
      <c r="J219" s="66">
        <v>526203</v>
      </c>
      <c r="K219" s="28">
        <v>38100</v>
      </c>
      <c r="L219" s="31" t="s">
        <v>928</v>
      </c>
      <c r="M219" s="1" t="s">
        <v>746</v>
      </c>
      <c r="N219" s="1">
        <v>243</v>
      </c>
      <c r="O219" s="1">
        <v>18</v>
      </c>
      <c r="P219" s="1" t="s">
        <v>798</v>
      </c>
      <c r="S219" s="1" t="s">
        <v>815</v>
      </c>
    </row>
    <row r="220" spans="1:19" x14ac:dyDescent="0.25">
      <c r="A220" s="1" t="s">
        <v>747</v>
      </c>
      <c r="B220" s="46" t="s">
        <v>747</v>
      </c>
      <c r="C220" s="49">
        <v>32.310699612000001</v>
      </c>
      <c r="D220" s="49">
        <v>-110.722647212</v>
      </c>
      <c r="E220" s="77">
        <v>3574909.0240000002</v>
      </c>
      <c r="F220" s="77">
        <v>526108.77</v>
      </c>
      <c r="I220" s="66">
        <v>3574712</v>
      </c>
      <c r="J220" s="66">
        <v>526170</v>
      </c>
      <c r="K220" s="28">
        <v>38100</v>
      </c>
      <c r="L220" s="31" t="s">
        <v>928</v>
      </c>
      <c r="M220" s="1" t="s">
        <v>747</v>
      </c>
      <c r="N220" s="1">
        <v>243</v>
      </c>
      <c r="O220" s="1">
        <v>13</v>
      </c>
      <c r="P220" s="1" t="s">
        <v>798</v>
      </c>
      <c r="S220" s="1" t="s">
        <v>815</v>
      </c>
    </row>
    <row r="221" spans="1:19" x14ac:dyDescent="0.25">
      <c r="A221" s="1" t="s">
        <v>748</v>
      </c>
      <c r="B221" s="46" t="s">
        <v>748</v>
      </c>
      <c r="C221" s="49">
        <v>32.310602926500003</v>
      </c>
      <c r="D221" s="49">
        <v>-110.7238054112</v>
      </c>
      <c r="E221" s="77">
        <v>3574898.0249999999</v>
      </c>
      <c r="F221" s="77">
        <v>525999.77</v>
      </c>
      <c r="I221" s="66">
        <v>3574701</v>
      </c>
      <c r="J221" s="66">
        <v>526061</v>
      </c>
      <c r="K221" s="28">
        <v>38100</v>
      </c>
      <c r="L221" s="31" t="s">
        <v>928</v>
      </c>
      <c r="M221" s="1" t="s">
        <v>748</v>
      </c>
      <c r="N221" s="1">
        <v>245</v>
      </c>
      <c r="O221" s="1">
        <v>10</v>
      </c>
      <c r="P221" s="1" t="s">
        <v>798</v>
      </c>
      <c r="S221" s="1" t="s">
        <v>815</v>
      </c>
    </row>
    <row r="222" spans="1:19" x14ac:dyDescent="0.25">
      <c r="A222" s="1" t="s">
        <v>749</v>
      </c>
      <c r="B222" s="46" t="s">
        <v>749</v>
      </c>
      <c r="C222" s="49">
        <v>32.310711509299999</v>
      </c>
      <c r="D222" s="49">
        <v>-110.7239538072</v>
      </c>
      <c r="E222" s="77">
        <v>3574910.0249999999</v>
      </c>
      <c r="F222" s="77">
        <v>525985.76899999997</v>
      </c>
      <c r="I222" s="66">
        <v>3574713</v>
      </c>
      <c r="J222" s="66">
        <v>526047</v>
      </c>
      <c r="K222" s="28">
        <v>38100</v>
      </c>
      <c r="L222" s="31" t="s">
        <v>928</v>
      </c>
      <c r="M222" s="1" t="s">
        <v>749</v>
      </c>
      <c r="N222" s="1">
        <v>241</v>
      </c>
      <c r="O222" s="1">
        <v>12</v>
      </c>
      <c r="P222" s="1" t="s">
        <v>798</v>
      </c>
      <c r="Q222" s="1" t="s">
        <v>799</v>
      </c>
      <c r="S222" s="1" t="s">
        <v>815</v>
      </c>
    </row>
    <row r="223" spans="1:19" x14ac:dyDescent="0.25">
      <c r="A223" s="1" t="s">
        <v>750</v>
      </c>
      <c r="B223" s="46" t="s">
        <v>750</v>
      </c>
      <c r="C223" s="49">
        <v>32.310910468499998</v>
      </c>
      <c r="D223" s="49">
        <v>-110.72417629340001</v>
      </c>
      <c r="E223" s="77">
        <v>3574932.0260000001</v>
      </c>
      <c r="F223" s="77">
        <v>525964.76899999997</v>
      </c>
      <c r="I223" s="66">
        <v>3574735</v>
      </c>
      <c r="J223" s="66">
        <v>526026</v>
      </c>
      <c r="K223" s="28">
        <v>38100</v>
      </c>
      <c r="L223" s="31" t="s">
        <v>928</v>
      </c>
      <c r="M223" s="1" t="s">
        <v>750</v>
      </c>
      <c r="N223" s="1">
        <v>247</v>
      </c>
      <c r="O223" s="1">
        <v>18</v>
      </c>
      <c r="P223" s="1" t="s">
        <v>798</v>
      </c>
      <c r="Q223" s="1" t="s">
        <v>805</v>
      </c>
      <c r="S223" s="1" t="s">
        <v>815</v>
      </c>
    </row>
    <row r="224" spans="1:19" x14ac:dyDescent="0.25">
      <c r="A224" s="1" t="s">
        <v>751</v>
      </c>
      <c r="B224" s="46" t="s">
        <v>751</v>
      </c>
      <c r="C224" s="49">
        <v>32.310813604099998</v>
      </c>
      <c r="D224" s="49">
        <v>-110.7252495629</v>
      </c>
      <c r="E224" s="77">
        <v>3574921.0290000001</v>
      </c>
      <c r="F224" s="77">
        <v>525863.76300000004</v>
      </c>
      <c r="I224" s="66">
        <v>3574724</v>
      </c>
      <c r="J224" s="66">
        <v>525925</v>
      </c>
      <c r="K224" s="28">
        <v>38100</v>
      </c>
      <c r="L224" s="31" t="s">
        <v>928</v>
      </c>
      <c r="M224" s="1" t="s">
        <v>751</v>
      </c>
      <c r="N224" s="1">
        <v>84</v>
      </c>
      <c r="O224" s="1">
        <v>23</v>
      </c>
      <c r="P224" s="1" t="s">
        <v>797</v>
      </c>
      <c r="S224" s="1" t="s">
        <v>815</v>
      </c>
    </row>
    <row r="225" spans="1:19" x14ac:dyDescent="0.25">
      <c r="A225" s="1" t="s">
        <v>751</v>
      </c>
      <c r="B225" s="46" t="s">
        <v>751</v>
      </c>
      <c r="C225" s="49">
        <v>32.310813604099998</v>
      </c>
      <c r="D225" s="49">
        <v>-110.7252495629</v>
      </c>
      <c r="E225" s="77">
        <v>3574921.0290000001</v>
      </c>
      <c r="F225" s="77">
        <v>525863.76300000004</v>
      </c>
      <c r="I225" s="66">
        <v>3574724</v>
      </c>
      <c r="J225" s="66">
        <v>525925</v>
      </c>
      <c r="K225" s="28">
        <v>38100</v>
      </c>
      <c r="L225" s="31" t="s">
        <v>928</v>
      </c>
      <c r="M225" s="1" t="s">
        <v>751</v>
      </c>
      <c r="N225" s="1">
        <v>247</v>
      </c>
      <c r="O225" s="1">
        <v>11</v>
      </c>
      <c r="P225" s="1" t="s">
        <v>796</v>
      </c>
      <c r="R225" s="1" t="s">
        <v>804</v>
      </c>
      <c r="S225" s="1" t="s">
        <v>815</v>
      </c>
    </row>
    <row r="226" spans="1:19" x14ac:dyDescent="0.25">
      <c r="A226" s="1" t="s">
        <v>752</v>
      </c>
      <c r="B226" s="46" t="s">
        <v>752</v>
      </c>
      <c r="C226" s="49">
        <v>32.309400311300003</v>
      </c>
      <c r="D226" s="49">
        <v>-110.7266560061</v>
      </c>
      <c r="E226" s="77">
        <v>3574764.0290000001</v>
      </c>
      <c r="F226" s="77">
        <v>525731.76599999995</v>
      </c>
      <c r="I226" s="66">
        <v>3574567</v>
      </c>
      <c r="J226" s="66">
        <v>525793</v>
      </c>
      <c r="K226" s="28">
        <v>38100</v>
      </c>
      <c r="L226" s="31" t="s">
        <v>928</v>
      </c>
      <c r="M226" s="1" t="s">
        <v>752</v>
      </c>
      <c r="N226" s="1">
        <v>243</v>
      </c>
      <c r="O226" s="1">
        <v>13</v>
      </c>
      <c r="P226" s="1" t="s">
        <v>798</v>
      </c>
      <c r="S226" s="1" t="s">
        <v>815</v>
      </c>
    </row>
    <row r="227" spans="1:19" x14ac:dyDescent="0.25">
      <c r="A227" s="1" t="s">
        <v>753</v>
      </c>
      <c r="B227" s="46" t="s">
        <v>753</v>
      </c>
      <c r="C227" s="49">
        <v>32.309418654200002</v>
      </c>
      <c r="D227" s="49">
        <v>-110.7267940488</v>
      </c>
      <c r="E227" s="77">
        <v>3574766.0290000001</v>
      </c>
      <c r="F227" s="77">
        <v>525718.76599999995</v>
      </c>
      <c r="I227" s="66">
        <v>3574569</v>
      </c>
      <c r="J227" s="66">
        <v>525780</v>
      </c>
      <c r="K227" s="28">
        <v>38100</v>
      </c>
      <c r="L227" s="31" t="s">
        <v>928</v>
      </c>
      <c r="M227" s="1" t="s">
        <v>753</v>
      </c>
      <c r="N227" s="1">
        <v>240</v>
      </c>
      <c r="O227" s="1">
        <v>7</v>
      </c>
      <c r="P227" s="1" t="s">
        <v>798</v>
      </c>
      <c r="S227" s="1" t="s">
        <v>815</v>
      </c>
    </row>
    <row r="228" spans="1:19" x14ac:dyDescent="0.25">
      <c r="A228" s="1" t="s">
        <v>754</v>
      </c>
      <c r="B228" s="46" t="s">
        <v>754</v>
      </c>
      <c r="C228" s="49">
        <v>32.309328346999997</v>
      </c>
      <c r="D228" s="49">
        <v>-110.7185827986</v>
      </c>
      <c r="E228" s="77">
        <v>3574758.0189999999</v>
      </c>
      <c r="F228" s="77">
        <v>526491.777</v>
      </c>
      <c r="I228" s="66">
        <v>3574561</v>
      </c>
      <c r="J228" s="66">
        <v>526553</v>
      </c>
      <c r="K228" s="28">
        <v>38100</v>
      </c>
      <c r="L228" s="31" t="s">
        <v>928</v>
      </c>
      <c r="M228" s="1" t="s">
        <v>754</v>
      </c>
      <c r="N228" s="1">
        <v>245</v>
      </c>
      <c r="O228" s="1">
        <v>2</v>
      </c>
      <c r="P228" s="1" t="s">
        <v>798</v>
      </c>
      <c r="R228" s="1" t="s">
        <v>804</v>
      </c>
      <c r="S228" s="1" t="s">
        <v>815</v>
      </c>
    </row>
    <row r="229" spans="1:19" x14ac:dyDescent="0.25">
      <c r="A229" s="1" t="s">
        <v>755</v>
      </c>
      <c r="B229" s="46" t="s">
        <v>755</v>
      </c>
      <c r="C229" s="49">
        <v>32.310093399400003</v>
      </c>
      <c r="D229" s="49">
        <v>-110.7177943576</v>
      </c>
      <c r="E229" s="77">
        <v>3574843.0189999999</v>
      </c>
      <c r="F229" s="77">
        <v>526565.77500000002</v>
      </c>
      <c r="I229" s="66">
        <v>3574646</v>
      </c>
      <c r="J229" s="66">
        <v>526627</v>
      </c>
      <c r="K229" s="28">
        <v>38100</v>
      </c>
      <c r="L229" s="31" t="s">
        <v>928</v>
      </c>
      <c r="M229" s="1" t="s">
        <v>755</v>
      </c>
      <c r="N229" s="1">
        <v>245</v>
      </c>
      <c r="O229" s="1">
        <v>5</v>
      </c>
      <c r="P229" s="1" t="s">
        <v>798</v>
      </c>
      <c r="S229" s="1" t="s">
        <v>815</v>
      </c>
    </row>
    <row r="230" spans="1:19" x14ac:dyDescent="0.25">
      <c r="A230" s="1" t="s">
        <v>756</v>
      </c>
      <c r="B230" s="46" t="s">
        <v>756</v>
      </c>
      <c r="C230" s="49">
        <v>32.311259124899998</v>
      </c>
      <c r="D230" s="49">
        <v>-110.714667593</v>
      </c>
      <c r="E230" s="77">
        <v>3574973.017</v>
      </c>
      <c r="F230" s="77">
        <v>526859.77399999998</v>
      </c>
      <c r="I230" s="66">
        <v>3574776</v>
      </c>
      <c r="J230" s="66">
        <v>526921</v>
      </c>
      <c r="K230" s="28">
        <v>38100</v>
      </c>
      <c r="L230" s="31" t="s">
        <v>928</v>
      </c>
      <c r="M230" s="1" t="s">
        <v>756</v>
      </c>
      <c r="N230" s="1">
        <v>250</v>
      </c>
      <c r="O230" s="1">
        <v>10</v>
      </c>
      <c r="P230" s="1" t="s">
        <v>798</v>
      </c>
      <c r="S230" s="1" t="s">
        <v>815</v>
      </c>
    </row>
    <row r="231" spans="1:19" x14ac:dyDescent="0.25">
      <c r="A231" s="1" t="s">
        <v>757</v>
      </c>
      <c r="B231" s="46" t="s">
        <v>757</v>
      </c>
      <c r="C231" s="49">
        <v>32.311239803200003</v>
      </c>
      <c r="D231" s="49">
        <v>-110.7141046304</v>
      </c>
      <c r="E231" s="77">
        <v>3574971.0159999998</v>
      </c>
      <c r="F231" s="77">
        <v>526912.77399999998</v>
      </c>
      <c r="I231" s="66">
        <v>3574774</v>
      </c>
      <c r="J231" s="66">
        <v>526974</v>
      </c>
      <c r="K231" s="28">
        <v>38100</v>
      </c>
      <c r="L231" s="31" t="s">
        <v>928</v>
      </c>
      <c r="M231" s="1" t="s">
        <v>757</v>
      </c>
      <c r="N231" s="1">
        <v>246</v>
      </c>
      <c r="O231" s="1">
        <v>1</v>
      </c>
      <c r="P231" s="1" t="s">
        <v>798</v>
      </c>
      <c r="S231" s="1" t="s">
        <v>815</v>
      </c>
    </row>
    <row r="232" spans="1:19" x14ac:dyDescent="0.25">
      <c r="A232" s="1" t="s">
        <v>758</v>
      </c>
      <c r="B232" s="46" t="s">
        <v>758</v>
      </c>
      <c r="C232" s="49">
        <v>32.311284088100003</v>
      </c>
      <c r="D232" s="49">
        <v>-110.71374330800001</v>
      </c>
      <c r="E232" s="77">
        <v>3574976.0159999998</v>
      </c>
      <c r="F232" s="77">
        <v>526946.77500000002</v>
      </c>
      <c r="I232" s="66">
        <v>3574779</v>
      </c>
      <c r="J232" s="66">
        <v>527008</v>
      </c>
      <c r="K232" s="28">
        <v>38100</v>
      </c>
      <c r="L232" s="31" t="s">
        <v>928</v>
      </c>
      <c r="M232" s="1" t="s">
        <v>758</v>
      </c>
      <c r="N232" s="1">
        <v>247</v>
      </c>
      <c r="O232" s="1">
        <v>10</v>
      </c>
      <c r="P232" s="1" t="s">
        <v>798</v>
      </c>
      <c r="S232" s="1" t="s">
        <v>815</v>
      </c>
    </row>
    <row r="233" spans="1:19" x14ac:dyDescent="0.25">
      <c r="A233" s="1" t="s">
        <v>759</v>
      </c>
      <c r="B233" s="46" t="s">
        <v>759</v>
      </c>
      <c r="C233" s="49">
        <v>32.312137380099998</v>
      </c>
      <c r="D233" s="49">
        <v>-110.71210467980001</v>
      </c>
      <c r="E233" s="77">
        <v>3575071.0150000001</v>
      </c>
      <c r="F233" s="77">
        <v>527100.77300000004</v>
      </c>
      <c r="I233" s="66">
        <v>3574874</v>
      </c>
      <c r="J233" s="66">
        <v>527162</v>
      </c>
      <c r="K233" s="28">
        <v>38100</v>
      </c>
      <c r="L233" s="31" t="s">
        <v>928</v>
      </c>
      <c r="M233" s="1" t="s">
        <v>759</v>
      </c>
      <c r="N233" s="1">
        <v>116</v>
      </c>
      <c r="O233" s="1">
        <v>11</v>
      </c>
      <c r="P233" s="1" t="s">
        <v>797</v>
      </c>
      <c r="S233" s="1" t="s">
        <v>815</v>
      </c>
    </row>
    <row r="234" spans="1:19" x14ac:dyDescent="0.25">
      <c r="A234" s="1" t="s">
        <v>759</v>
      </c>
      <c r="B234" s="46" t="s">
        <v>759</v>
      </c>
      <c r="C234" s="49">
        <v>32.312137380099998</v>
      </c>
      <c r="D234" s="49">
        <v>-110.71210467980001</v>
      </c>
      <c r="E234" s="77">
        <v>3575071.0150000001</v>
      </c>
      <c r="F234" s="77">
        <v>527100.77300000004</v>
      </c>
      <c r="I234" s="66">
        <v>3574874</v>
      </c>
      <c r="J234" s="66">
        <v>527162</v>
      </c>
      <c r="K234" s="28">
        <v>38100</v>
      </c>
      <c r="L234" s="31" t="s">
        <v>928</v>
      </c>
      <c r="M234" s="1" t="s">
        <v>759</v>
      </c>
      <c r="N234" s="1">
        <v>250</v>
      </c>
      <c r="O234" s="1">
        <v>2</v>
      </c>
      <c r="P234" s="1" t="s">
        <v>796</v>
      </c>
      <c r="Q234" s="1" t="s">
        <v>806</v>
      </c>
      <c r="R234" s="1" t="s">
        <v>804</v>
      </c>
      <c r="S234" s="1" t="s">
        <v>815</v>
      </c>
    </row>
    <row r="235" spans="1:19" x14ac:dyDescent="0.25">
      <c r="A235" s="33" t="s">
        <v>760</v>
      </c>
      <c r="B235" s="54" t="s">
        <v>760</v>
      </c>
      <c r="C235" s="55">
        <v>32.315338225300003</v>
      </c>
      <c r="D235" s="55">
        <v>-110.711340373</v>
      </c>
      <c r="E235" s="79">
        <v>3575426.0180000002</v>
      </c>
      <c r="F235" s="79">
        <v>527171.76500000001</v>
      </c>
      <c r="G235" s="33"/>
      <c r="H235" s="33"/>
      <c r="I235" s="73">
        <v>3575229</v>
      </c>
      <c r="J235" s="73">
        <v>527233</v>
      </c>
      <c r="K235" s="34">
        <v>38100</v>
      </c>
      <c r="L235" s="31" t="s">
        <v>928</v>
      </c>
      <c r="M235" s="33" t="s">
        <v>760</v>
      </c>
      <c r="N235" s="33">
        <v>241</v>
      </c>
      <c r="O235" s="33">
        <v>0</v>
      </c>
      <c r="P235" s="1" t="s">
        <v>807</v>
      </c>
      <c r="S235" s="1" t="s">
        <v>815</v>
      </c>
    </row>
    <row r="236" spans="1:19" x14ac:dyDescent="0.25">
      <c r="A236" s="1" t="s">
        <v>761</v>
      </c>
      <c r="B236" s="46" t="s">
        <v>761</v>
      </c>
      <c r="C236" s="49">
        <v>32.315789170000002</v>
      </c>
      <c r="D236" s="49">
        <v>-110.7112858374</v>
      </c>
      <c r="E236" s="77">
        <v>3575476.0180000002</v>
      </c>
      <c r="F236" s="77">
        <v>527176.76399999997</v>
      </c>
      <c r="I236" s="66">
        <v>3575279</v>
      </c>
      <c r="J236" s="66">
        <v>527238</v>
      </c>
      <c r="K236" s="28">
        <v>38100</v>
      </c>
      <c r="L236" s="31" t="s">
        <v>928</v>
      </c>
      <c r="M236" s="1" t="s">
        <v>761</v>
      </c>
      <c r="N236" s="1">
        <v>246</v>
      </c>
      <c r="O236" s="1">
        <v>12</v>
      </c>
      <c r="P236" s="1" t="s">
        <v>798</v>
      </c>
      <c r="Q236" s="1" t="s">
        <v>808</v>
      </c>
      <c r="R236" s="1" t="s">
        <v>804</v>
      </c>
      <c r="S236" s="1" t="s">
        <v>815</v>
      </c>
    </row>
    <row r="237" spans="1:19" x14ac:dyDescent="0.25">
      <c r="A237" s="1" t="s">
        <v>762</v>
      </c>
      <c r="B237" s="46" t="s">
        <v>762</v>
      </c>
      <c r="C237" s="49">
        <v>32.315715974</v>
      </c>
      <c r="D237" s="49">
        <v>-110.71083987670001</v>
      </c>
      <c r="E237" s="77">
        <v>3575468.0180000002</v>
      </c>
      <c r="F237" s="77">
        <v>527218.76500000001</v>
      </c>
      <c r="I237" s="66">
        <v>3575271</v>
      </c>
      <c r="J237" s="66">
        <v>527280</v>
      </c>
      <c r="K237" s="28">
        <v>38100</v>
      </c>
      <c r="L237" s="31" t="s">
        <v>928</v>
      </c>
      <c r="M237" s="1" t="s">
        <v>762</v>
      </c>
      <c r="N237" s="1">
        <v>96</v>
      </c>
      <c r="O237" s="1">
        <v>12</v>
      </c>
      <c r="P237" s="1" t="s">
        <v>797</v>
      </c>
      <c r="S237" s="1" t="s">
        <v>815</v>
      </c>
    </row>
    <row r="238" spans="1:19" x14ac:dyDescent="0.25">
      <c r="A238" s="1" t="s">
        <v>762</v>
      </c>
      <c r="B238" s="46" t="s">
        <v>762</v>
      </c>
      <c r="C238" s="49">
        <v>32.315715974</v>
      </c>
      <c r="D238" s="49">
        <v>-110.71083987670001</v>
      </c>
      <c r="E238" s="77">
        <v>3575468.0180000002</v>
      </c>
      <c r="F238" s="77">
        <v>527218.76500000001</v>
      </c>
      <c r="I238" s="66">
        <v>3575271</v>
      </c>
      <c r="J238" s="66">
        <v>527280</v>
      </c>
      <c r="K238" s="28">
        <v>38100</v>
      </c>
      <c r="L238" s="31" t="s">
        <v>928</v>
      </c>
      <c r="M238" s="1" t="s">
        <v>762</v>
      </c>
      <c r="N238" s="1">
        <v>246</v>
      </c>
      <c r="O238" s="1">
        <v>8</v>
      </c>
      <c r="P238" s="1" t="s">
        <v>796</v>
      </c>
      <c r="R238" s="1" t="s">
        <v>804</v>
      </c>
      <c r="S238" s="1" t="s">
        <v>815</v>
      </c>
    </row>
    <row r="239" spans="1:19" x14ac:dyDescent="0.25">
      <c r="A239" s="1" t="s">
        <v>763</v>
      </c>
      <c r="B239" s="46" t="s">
        <v>763</v>
      </c>
      <c r="C239" s="49">
        <v>32.316445258900004</v>
      </c>
      <c r="D239" s="49">
        <v>-110.7102107831</v>
      </c>
      <c r="E239" s="77">
        <v>3575549.0180000002</v>
      </c>
      <c r="F239" s="77">
        <v>527277.76300000004</v>
      </c>
      <c r="I239" s="66">
        <v>3575352</v>
      </c>
      <c r="J239" s="66">
        <v>527339</v>
      </c>
      <c r="K239" s="28">
        <v>38100</v>
      </c>
      <c r="L239" s="31" t="s">
        <v>928</v>
      </c>
      <c r="M239" s="1" t="s">
        <v>763</v>
      </c>
      <c r="N239" s="1">
        <v>242</v>
      </c>
      <c r="O239" s="1">
        <v>7</v>
      </c>
      <c r="P239" s="1" t="s">
        <v>798</v>
      </c>
      <c r="S239" s="1" t="s">
        <v>815</v>
      </c>
    </row>
    <row r="240" spans="1:19" x14ac:dyDescent="0.25">
      <c r="A240" s="1" t="s">
        <v>764</v>
      </c>
      <c r="B240" s="46" t="s">
        <v>764</v>
      </c>
      <c r="C240" s="49">
        <v>32.317191993900003</v>
      </c>
      <c r="D240" s="49">
        <v>-110.70932665380001</v>
      </c>
      <c r="E240" s="77">
        <v>3575632.0180000002</v>
      </c>
      <c r="F240" s="77">
        <v>527360.76199999999</v>
      </c>
      <c r="I240" s="66">
        <v>3575435</v>
      </c>
      <c r="J240" s="66">
        <v>527422</v>
      </c>
      <c r="K240" s="28">
        <v>38100</v>
      </c>
      <c r="L240" s="31" t="s">
        <v>928</v>
      </c>
      <c r="M240" s="1" t="s">
        <v>764</v>
      </c>
      <c r="N240" s="1">
        <v>61</v>
      </c>
      <c r="O240" s="1">
        <v>8</v>
      </c>
      <c r="P240" s="1" t="s">
        <v>798</v>
      </c>
      <c r="S240" s="1" t="s">
        <v>815</v>
      </c>
    </row>
    <row r="241" spans="1:19" x14ac:dyDescent="0.25">
      <c r="A241" s="1" t="s">
        <v>765</v>
      </c>
      <c r="B241" s="46" t="s">
        <v>765</v>
      </c>
      <c r="C241" s="49">
        <v>32.320131126299998</v>
      </c>
      <c r="D241" s="49">
        <v>-110.7085311638</v>
      </c>
      <c r="E241" s="77">
        <v>3575958.02</v>
      </c>
      <c r="F241" s="77">
        <v>527434.755</v>
      </c>
      <c r="I241" s="66">
        <v>3575761</v>
      </c>
      <c r="J241" s="66">
        <v>527496</v>
      </c>
      <c r="K241" s="28">
        <v>38100</v>
      </c>
      <c r="L241" s="31" t="s">
        <v>928</v>
      </c>
      <c r="M241" s="1" t="s">
        <v>765</v>
      </c>
      <c r="N241" s="1">
        <v>54</v>
      </c>
      <c r="O241" s="1">
        <v>4</v>
      </c>
      <c r="P241" s="1" t="s">
        <v>798</v>
      </c>
      <c r="S241" s="1" t="s">
        <v>815</v>
      </c>
    </row>
    <row r="242" spans="1:19" x14ac:dyDescent="0.25">
      <c r="A242" s="1" t="s">
        <v>766</v>
      </c>
      <c r="B242" s="46" t="s">
        <v>766</v>
      </c>
      <c r="C242" s="49">
        <v>32.320284242500001</v>
      </c>
      <c r="D242" s="49">
        <v>-110.70842443639999</v>
      </c>
      <c r="E242" s="77">
        <v>3575975.02</v>
      </c>
      <c r="F242" s="77">
        <v>527444.75399999996</v>
      </c>
      <c r="I242" s="66">
        <v>3575778</v>
      </c>
      <c r="J242" s="66">
        <v>527506</v>
      </c>
      <c r="K242" s="28">
        <v>38100</v>
      </c>
      <c r="L242" s="31" t="s">
        <v>928</v>
      </c>
      <c r="M242" s="1" t="s">
        <v>766</v>
      </c>
      <c r="N242" s="1">
        <v>52</v>
      </c>
      <c r="O242" s="1">
        <v>1</v>
      </c>
      <c r="P242" s="1" t="s">
        <v>798</v>
      </c>
      <c r="S242" s="1" t="s">
        <v>815</v>
      </c>
    </row>
    <row r="243" spans="1:19" x14ac:dyDescent="0.25">
      <c r="A243" s="1" t="s">
        <v>767</v>
      </c>
      <c r="B243" s="46" t="s">
        <v>767</v>
      </c>
      <c r="C243" s="49">
        <v>32.320942256800002</v>
      </c>
      <c r="D243" s="49">
        <v>-110.7081886138</v>
      </c>
      <c r="E243" s="77">
        <v>3576048.02</v>
      </c>
      <c r="F243" s="77">
        <v>527466.75300000003</v>
      </c>
      <c r="I243" s="66">
        <v>3575851</v>
      </c>
      <c r="J243" s="66">
        <v>527528</v>
      </c>
      <c r="K243" s="28">
        <v>38100</v>
      </c>
      <c r="L243" s="31" t="s">
        <v>928</v>
      </c>
      <c r="M243" s="1" t="s">
        <v>767</v>
      </c>
      <c r="N243" s="1">
        <v>63</v>
      </c>
      <c r="O243" s="1">
        <v>2</v>
      </c>
      <c r="P243" s="1" t="s">
        <v>798</v>
      </c>
      <c r="S243" s="1" t="s">
        <v>815</v>
      </c>
    </row>
    <row r="244" spans="1:19" x14ac:dyDescent="0.25">
      <c r="A244" s="1" t="s">
        <v>768</v>
      </c>
      <c r="B244" s="46" t="s">
        <v>768</v>
      </c>
      <c r="C244" s="49">
        <v>32.321401307899997</v>
      </c>
      <c r="D244" s="49">
        <v>-110.7077409357</v>
      </c>
      <c r="E244" s="77">
        <v>3576099.0210000002</v>
      </c>
      <c r="F244" s="77">
        <v>527508.75199999998</v>
      </c>
      <c r="I244" s="66">
        <v>3575902</v>
      </c>
      <c r="J244" s="66">
        <v>527570</v>
      </c>
      <c r="K244" s="28">
        <v>38100</v>
      </c>
      <c r="L244" s="31" t="s">
        <v>928</v>
      </c>
      <c r="M244" s="1" t="s">
        <v>768</v>
      </c>
      <c r="N244" s="1">
        <v>240</v>
      </c>
      <c r="O244" s="1">
        <v>3</v>
      </c>
      <c r="P244" s="1" t="s">
        <v>798</v>
      </c>
      <c r="S244" s="1" t="s">
        <v>815</v>
      </c>
    </row>
    <row r="245" spans="1:19" x14ac:dyDescent="0.25">
      <c r="A245" s="1" t="s">
        <v>769</v>
      </c>
      <c r="B245" s="46" t="s">
        <v>769</v>
      </c>
      <c r="C245" s="49">
        <v>32.322760681399998</v>
      </c>
      <c r="D245" s="49">
        <v>-110.7065147994</v>
      </c>
      <c r="E245" s="77">
        <v>3576250.0210000002</v>
      </c>
      <c r="F245" s="77">
        <v>527623.74899999995</v>
      </c>
      <c r="I245" s="66">
        <v>3576053</v>
      </c>
      <c r="J245" s="66">
        <v>527685</v>
      </c>
      <c r="K245" s="28">
        <v>38100</v>
      </c>
      <c r="L245" s="31" t="s">
        <v>928</v>
      </c>
      <c r="M245" s="1" t="s">
        <v>769</v>
      </c>
      <c r="N245" s="1">
        <v>83</v>
      </c>
      <c r="O245" s="1">
        <v>7</v>
      </c>
      <c r="P245" s="1" t="s">
        <v>797</v>
      </c>
      <c r="S245" s="1" t="s">
        <v>815</v>
      </c>
    </row>
    <row r="246" spans="1:19" x14ac:dyDescent="0.25">
      <c r="A246" s="1" t="s">
        <v>769</v>
      </c>
      <c r="B246" s="46" t="s">
        <v>769</v>
      </c>
      <c r="C246" s="49">
        <v>32.322760681399998</v>
      </c>
      <c r="D246" s="49">
        <v>-110.7065147994</v>
      </c>
      <c r="E246" s="77">
        <v>3576250.0210000002</v>
      </c>
      <c r="F246" s="77">
        <v>527623.74899999995</v>
      </c>
      <c r="I246" s="66">
        <v>3576053</v>
      </c>
      <c r="J246" s="66">
        <v>527685</v>
      </c>
      <c r="K246" s="28">
        <v>38100</v>
      </c>
      <c r="L246" s="31" t="s">
        <v>928</v>
      </c>
      <c r="M246" s="1" t="s">
        <v>769</v>
      </c>
      <c r="N246" s="1">
        <v>57</v>
      </c>
      <c r="O246" s="1">
        <v>5</v>
      </c>
      <c r="P246" s="1" t="s">
        <v>796</v>
      </c>
      <c r="R246" s="1" t="s">
        <v>802</v>
      </c>
      <c r="S246" s="1" t="s">
        <v>815</v>
      </c>
    </row>
    <row r="247" spans="1:19" x14ac:dyDescent="0.25">
      <c r="A247" s="1" t="s">
        <v>770</v>
      </c>
      <c r="B247" s="46" t="s">
        <v>770</v>
      </c>
      <c r="C247" s="49">
        <v>32.3230762787</v>
      </c>
      <c r="D247" s="49">
        <v>-110.7064500435</v>
      </c>
      <c r="E247" s="77">
        <v>3576285.0210000002</v>
      </c>
      <c r="F247" s="77">
        <v>527629.74800000002</v>
      </c>
      <c r="I247" s="66">
        <v>3576088</v>
      </c>
      <c r="J247" s="66">
        <v>527691</v>
      </c>
      <c r="K247" s="28">
        <v>38100</v>
      </c>
      <c r="L247" s="31" t="s">
        <v>928</v>
      </c>
      <c r="M247" s="1" t="s">
        <v>770</v>
      </c>
      <c r="N247" s="1">
        <v>59</v>
      </c>
      <c r="O247" s="1">
        <v>13</v>
      </c>
      <c r="P247" s="1" t="s">
        <v>798</v>
      </c>
      <c r="S247" s="1" t="s">
        <v>815</v>
      </c>
    </row>
    <row r="248" spans="1:19" x14ac:dyDescent="0.25">
      <c r="A248" s="1" t="s">
        <v>771</v>
      </c>
      <c r="B248" s="46" t="s">
        <v>771</v>
      </c>
      <c r="C248" s="49">
        <v>32.324122379199999</v>
      </c>
      <c r="D248" s="49">
        <v>-110.70628732900001</v>
      </c>
      <c r="E248" s="77">
        <v>3576401.0219999999</v>
      </c>
      <c r="F248" s="77">
        <v>527644.74600000004</v>
      </c>
      <c r="I248" s="66">
        <v>3576204</v>
      </c>
      <c r="J248" s="66">
        <v>527706</v>
      </c>
      <c r="K248" s="28">
        <v>38100</v>
      </c>
      <c r="L248" s="31" t="s">
        <v>928</v>
      </c>
      <c r="M248" s="1" t="s">
        <v>771</v>
      </c>
      <c r="N248" s="1">
        <v>59</v>
      </c>
      <c r="O248" s="1">
        <v>16</v>
      </c>
      <c r="P248" s="1" t="s">
        <v>798</v>
      </c>
      <c r="S248" s="1" t="s">
        <v>815</v>
      </c>
    </row>
    <row r="249" spans="1:19" x14ac:dyDescent="0.25">
      <c r="A249" s="1" t="s">
        <v>772</v>
      </c>
      <c r="B249" s="46" t="s">
        <v>772</v>
      </c>
      <c r="C249" s="49">
        <v>32.324167535400001</v>
      </c>
      <c r="D249" s="49">
        <v>-110.7063084337</v>
      </c>
      <c r="E249" s="77">
        <v>3576406.0219999999</v>
      </c>
      <c r="F249" s="77">
        <v>527642.74600000004</v>
      </c>
      <c r="I249" s="66">
        <v>3576209</v>
      </c>
      <c r="J249" s="66">
        <v>527704</v>
      </c>
      <c r="K249" s="28">
        <v>38100</v>
      </c>
      <c r="L249" s="31" t="s">
        <v>928</v>
      </c>
      <c r="M249" s="1" t="s">
        <v>772</v>
      </c>
      <c r="N249" s="1">
        <v>66</v>
      </c>
      <c r="O249" s="1">
        <v>17</v>
      </c>
      <c r="P249" s="1" t="s">
        <v>798</v>
      </c>
      <c r="Q249" s="1" t="s">
        <v>805</v>
      </c>
      <c r="S249" s="1" t="s">
        <v>815</v>
      </c>
    </row>
    <row r="250" spans="1:19" x14ac:dyDescent="0.25">
      <c r="A250" s="1" t="s">
        <v>773</v>
      </c>
      <c r="B250" s="46" t="s">
        <v>773</v>
      </c>
      <c r="C250" s="49">
        <v>32.325381955499999</v>
      </c>
      <c r="D250" s="49">
        <v>-110.70484896729999</v>
      </c>
      <c r="E250" s="77">
        <v>3576541.0159999998</v>
      </c>
      <c r="F250" s="77">
        <v>527779.74300000002</v>
      </c>
      <c r="I250" s="66">
        <v>3576344</v>
      </c>
      <c r="J250" s="66">
        <v>527841</v>
      </c>
      <c r="K250" s="28">
        <v>38100</v>
      </c>
      <c r="L250" s="31" t="s">
        <v>928</v>
      </c>
      <c r="M250" s="1" t="s">
        <v>773</v>
      </c>
      <c r="N250" s="1">
        <v>63</v>
      </c>
      <c r="O250" s="1">
        <v>5</v>
      </c>
      <c r="P250" s="1" t="s">
        <v>798</v>
      </c>
      <c r="S250" s="1" t="s">
        <v>815</v>
      </c>
    </row>
    <row r="251" spans="1:19" x14ac:dyDescent="0.25">
      <c r="A251" s="1" t="s">
        <v>774</v>
      </c>
      <c r="B251" s="46" t="s">
        <v>774</v>
      </c>
      <c r="C251" s="49">
        <v>32.325751005999997</v>
      </c>
      <c r="D251" s="49">
        <v>-110.704497163</v>
      </c>
      <c r="E251" s="77">
        <v>3576582.0159999998</v>
      </c>
      <c r="F251" s="77">
        <v>527812.74199999997</v>
      </c>
      <c r="I251" s="66">
        <v>3576385</v>
      </c>
      <c r="J251" s="66">
        <v>527874</v>
      </c>
      <c r="K251" s="28">
        <v>38100</v>
      </c>
      <c r="L251" s="31" t="s">
        <v>928</v>
      </c>
      <c r="M251" s="1" t="s">
        <v>774</v>
      </c>
      <c r="N251" s="1">
        <v>130</v>
      </c>
      <c r="O251" s="1">
        <v>22</v>
      </c>
      <c r="P251" s="1" t="s">
        <v>797</v>
      </c>
      <c r="S251" s="1" t="s">
        <v>815</v>
      </c>
    </row>
    <row r="252" spans="1:19" x14ac:dyDescent="0.25">
      <c r="A252" s="1" t="s">
        <v>774</v>
      </c>
      <c r="B252" s="46" t="s">
        <v>774</v>
      </c>
      <c r="C252" s="49">
        <v>32.325751005999997</v>
      </c>
      <c r="D252" s="49">
        <v>-110.704497163</v>
      </c>
      <c r="E252" s="77">
        <v>3576582.0159999998</v>
      </c>
      <c r="F252" s="77">
        <v>527812.74199999997</v>
      </c>
      <c r="I252" s="66">
        <v>3576385</v>
      </c>
      <c r="J252" s="66">
        <v>527874</v>
      </c>
      <c r="K252" s="28">
        <v>38100</v>
      </c>
      <c r="L252" s="31" t="s">
        <v>928</v>
      </c>
      <c r="M252" s="1" t="s">
        <v>774</v>
      </c>
      <c r="N252" s="1">
        <v>62</v>
      </c>
      <c r="O252" s="1">
        <v>20</v>
      </c>
      <c r="P252" s="1" t="s">
        <v>796</v>
      </c>
      <c r="R252" s="1" t="s">
        <v>802</v>
      </c>
      <c r="S252" s="1" t="s">
        <v>815</v>
      </c>
    </row>
    <row r="253" spans="1:19" x14ac:dyDescent="0.25">
      <c r="A253" s="1" t="s">
        <v>775</v>
      </c>
      <c r="B253" s="46" t="s">
        <v>775</v>
      </c>
      <c r="C253" s="49">
        <v>32.3250629108</v>
      </c>
      <c r="D253" s="49">
        <v>-110.703447535</v>
      </c>
      <c r="E253" s="77">
        <v>3576506.0150000001</v>
      </c>
      <c r="F253" s="77">
        <v>527911.74399999995</v>
      </c>
      <c r="I253" s="66">
        <v>3576309</v>
      </c>
      <c r="J253" s="66">
        <v>527973</v>
      </c>
      <c r="K253" s="28">
        <v>38105</v>
      </c>
      <c r="L253" s="31" t="s">
        <v>927</v>
      </c>
      <c r="M253" s="1" t="s">
        <v>775</v>
      </c>
      <c r="N253" s="1">
        <v>335</v>
      </c>
      <c r="O253" s="1">
        <v>15</v>
      </c>
      <c r="P253" s="1" t="s">
        <v>797</v>
      </c>
      <c r="S253" s="1" t="s">
        <v>815</v>
      </c>
    </row>
    <row r="254" spans="1:19" x14ac:dyDescent="0.25">
      <c r="A254" s="1" t="s">
        <v>775</v>
      </c>
      <c r="B254" s="46" t="s">
        <v>775</v>
      </c>
      <c r="C254" s="49">
        <v>32.3250629108</v>
      </c>
      <c r="D254" s="49">
        <v>-110.703447535</v>
      </c>
      <c r="E254" s="77">
        <v>3576506.0150000001</v>
      </c>
      <c r="F254" s="77">
        <v>527911.74399999995</v>
      </c>
      <c r="I254" s="66">
        <v>3576309</v>
      </c>
      <c r="J254" s="66">
        <v>527973</v>
      </c>
      <c r="K254" s="28">
        <v>38105</v>
      </c>
      <c r="L254" s="31" t="s">
        <v>927</v>
      </c>
      <c r="M254" s="1" t="s">
        <v>775</v>
      </c>
      <c r="N254" s="1">
        <v>55</v>
      </c>
      <c r="O254" s="1">
        <v>13</v>
      </c>
      <c r="P254" s="1" t="s">
        <v>796</v>
      </c>
      <c r="R254" s="1" t="s">
        <v>802</v>
      </c>
      <c r="S254" s="1" t="s">
        <v>815</v>
      </c>
    </row>
    <row r="255" spans="1:19" x14ac:dyDescent="0.25">
      <c r="A255" s="1" t="s">
        <v>776</v>
      </c>
      <c r="B255" s="46" t="s">
        <v>776</v>
      </c>
      <c r="C255" s="49">
        <v>32.324729697099997</v>
      </c>
      <c r="D255" s="49">
        <v>-110.7036717223</v>
      </c>
      <c r="E255" s="77">
        <v>3576469.02</v>
      </c>
      <c r="F255" s="77">
        <v>527890.74600000004</v>
      </c>
      <c r="I255" s="66">
        <v>3576272</v>
      </c>
      <c r="J255" s="66">
        <v>527952</v>
      </c>
      <c r="K255" s="28">
        <v>38105</v>
      </c>
      <c r="L255" s="31" t="s">
        <v>927</v>
      </c>
      <c r="M255" s="1" t="s">
        <v>776</v>
      </c>
      <c r="N255" s="1">
        <v>62</v>
      </c>
      <c r="O255" s="1">
        <v>6</v>
      </c>
      <c r="P255" s="1" t="s">
        <v>798</v>
      </c>
      <c r="S255" s="1" t="s">
        <v>815</v>
      </c>
    </row>
    <row r="256" spans="1:19" x14ac:dyDescent="0.25">
      <c r="A256" s="33" t="s">
        <v>777</v>
      </c>
      <c r="B256" s="54" t="s">
        <v>777</v>
      </c>
      <c r="C256" s="55">
        <v>32.324281329900003</v>
      </c>
      <c r="D256" s="55">
        <v>-110.7048206262</v>
      </c>
      <c r="E256" s="79">
        <v>3576419.0210000002</v>
      </c>
      <c r="F256" s="79">
        <v>527782.74600000004</v>
      </c>
      <c r="G256" s="33"/>
      <c r="H256" s="33"/>
      <c r="I256" s="73">
        <v>3576222</v>
      </c>
      <c r="J256" s="73">
        <v>527844</v>
      </c>
      <c r="K256" s="34">
        <v>38105</v>
      </c>
      <c r="L256" s="35" t="s">
        <v>927</v>
      </c>
      <c r="M256" s="33" t="s">
        <v>777</v>
      </c>
      <c r="N256" s="33">
        <v>58</v>
      </c>
      <c r="O256" s="33">
        <v>11</v>
      </c>
      <c r="P256" s="33" t="s">
        <v>798</v>
      </c>
      <c r="Q256" s="33"/>
      <c r="R256" s="33"/>
      <c r="S256" s="33" t="s">
        <v>815</v>
      </c>
    </row>
    <row r="257" spans="1:19" x14ac:dyDescent="0.25">
      <c r="A257" s="1" t="s">
        <v>778</v>
      </c>
      <c r="B257" s="46" t="s">
        <v>778</v>
      </c>
      <c r="C257" s="49">
        <v>32.324110548199997</v>
      </c>
      <c r="D257" s="49">
        <v>-110.70508678989999</v>
      </c>
      <c r="E257" s="77">
        <v>3576400.0210000002</v>
      </c>
      <c r="F257" s="77">
        <v>527757.74600000004</v>
      </c>
      <c r="I257" s="66">
        <v>3576203</v>
      </c>
      <c r="J257" s="66">
        <v>527819</v>
      </c>
      <c r="K257" s="28">
        <v>38105</v>
      </c>
      <c r="L257" s="31" t="s">
        <v>927</v>
      </c>
      <c r="M257" s="1" t="s">
        <v>778</v>
      </c>
      <c r="N257" s="1">
        <v>65</v>
      </c>
      <c r="O257" s="1">
        <v>9</v>
      </c>
      <c r="P257" s="1" t="s">
        <v>798</v>
      </c>
      <c r="S257" s="1" t="s">
        <v>815</v>
      </c>
    </row>
    <row r="258" spans="1:19" x14ac:dyDescent="0.25">
      <c r="A258" s="1" t="s">
        <v>779</v>
      </c>
      <c r="B258" s="46" t="s">
        <v>779</v>
      </c>
      <c r="C258" s="49">
        <v>32.3240747121</v>
      </c>
      <c r="D258" s="49">
        <v>-110.7051931508</v>
      </c>
      <c r="E258" s="77">
        <v>3576396.0210000002</v>
      </c>
      <c r="F258" s="77">
        <v>527747.74699999997</v>
      </c>
      <c r="I258" s="66">
        <v>3576199</v>
      </c>
      <c r="J258" s="66">
        <v>527809</v>
      </c>
      <c r="K258" s="28">
        <v>38105</v>
      </c>
      <c r="L258" s="31" t="s">
        <v>927</v>
      </c>
      <c r="M258" s="1" t="s">
        <v>779</v>
      </c>
      <c r="N258" s="1">
        <v>355</v>
      </c>
      <c r="O258" s="1">
        <v>11</v>
      </c>
      <c r="P258" s="1" t="s">
        <v>797</v>
      </c>
      <c r="S258" s="1" t="s">
        <v>815</v>
      </c>
    </row>
    <row r="259" spans="1:19" x14ac:dyDescent="0.25">
      <c r="A259" s="1" t="s">
        <v>779</v>
      </c>
      <c r="B259" s="46" t="s">
        <v>779</v>
      </c>
      <c r="C259" s="49">
        <v>32.3240747121</v>
      </c>
      <c r="D259" s="49">
        <v>-110.7051931508</v>
      </c>
      <c r="E259" s="77">
        <v>3576396.0210000002</v>
      </c>
      <c r="F259" s="77">
        <v>527747.74699999997</v>
      </c>
      <c r="I259" s="66">
        <v>3576199</v>
      </c>
      <c r="J259" s="66">
        <v>527809</v>
      </c>
      <c r="K259" s="28">
        <v>38105</v>
      </c>
      <c r="L259" s="31" t="s">
        <v>927</v>
      </c>
      <c r="M259" s="1" t="s">
        <v>779</v>
      </c>
      <c r="N259" s="1">
        <v>53</v>
      </c>
      <c r="O259" s="1">
        <v>10</v>
      </c>
      <c r="P259" s="1" t="s">
        <v>796</v>
      </c>
      <c r="R259" s="1" t="s">
        <v>802</v>
      </c>
      <c r="S259" s="1" t="s">
        <v>815</v>
      </c>
    </row>
    <row r="260" spans="1:19" x14ac:dyDescent="0.25">
      <c r="A260" s="1" t="s">
        <v>780</v>
      </c>
      <c r="B260" s="46" t="s">
        <v>780</v>
      </c>
      <c r="C260" s="49">
        <v>32.322496877799999</v>
      </c>
      <c r="D260" s="49">
        <v>-110.7055806971</v>
      </c>
      <c r="E260" s="77">
        <v>3576221.02</v>
      </c>
      <c r="F260" s="77">
        <v>527711.75</v>
      </c>
      <c r="I260" s="66">
        <v>3576024</v>
      </c>
      <c r="J260" s="66">
        <v>527773</v>
      </c>
      <c r="K260" s="28">
        <v>38105</v>
      </c>
      <c r="L260" s="31" t="s">
        <v>927</v>
      </c>
      <c r="M260" s="1" t="s">
        <v>780</v>
      </c>
      <c r="N260" s="1">
        <v>242</v>
      </c>
      <c r="O260" s="1">
        <v>6</v>
      </c>
      <c r="P260" s="1" t="s">
        <v>798</v>
      </c>
      <c r="S260" s="1" t="s">
        <v>815</v>
      </c>
    </row>
    <row r="261" spans="1:19" x14ac:dyDescent="0.25">
      <c r="A261" s="1" t="s">
        <v>781</v>
      </c>
      <c r="B261" s="46" t="s">
        <v>781</v>
      </c>
      <c r="C261" s="49">
        <v>32.322001649900002</v>
      </c>
      <c r="D261" s="49">
        <v>-110.70598601019999</v>
      </c>
      <c r="E261" s="77">
        <v>3576166.02</v>
      </c>
      <c r="F261" s="77">
        <v>527673.75100000005</v>
      </c>
      <c r="I261" s="66">
        <v>3575969</v>
      </c>
      <c r="J261" s="66">
        <v>527735</v>
      </c>
      <c r="K261" s="28">
        <v>38105</v>
      </c>
      <c r="L261" s="31" t="s">
        <v>927</v>
      </c>
      <c r="M261" s="1" t="s">
        <v>781</v>
      </c>
      <c r="N261" s="1">
        <v>345</v>
      </c>
      <c r="O261" s="1">
        <v>11</v>
      </c>
      <c r="P261" s="1" t="s">
        <v>797</v>
      </c>
      <c r="S261" s="1" t="s">
        <v>815</v>
      </c>
    </row>
    <row r="262" spans="1:19" x14ac:dyDescent="0.25">
      <c r="A262" s="1" t="s">
        <v>781</v>
      </c>
      <c r="B262" s="46" t="s">
        <v>781</v>
      </c>
      <c r="C262" s="49">
        <v>32.322001649900002</v>
      </c>
      <c r="D262" s="49">
        <v>-110.70598601019999</v>
      </c>
      <c r="E262" s="77">
        <v>3576166.02</v>
      </c>
      <c r="F262" s="77">
        <v>527673.75100000005</v>
      </c>
      <c r="I262" s="66">
        <v>3575969</v>
      </c>
      <c r="J262" s="66">
        <v>527735</v>
      </c>
      <c r="K262" s="28">
        <v>38105</v>
      </c>
      <c r="L262" s="31" t="s">
        <v>927</v>
      </c>
      <c r="M262" s="1" t="s">
        <v>781</v>
      </c>
      <c r="N262" s="1">
        <v>56</v>
      </c>
      <c r="O262" s="1">
        <v>11</v>
      </c>
      <c r="P262" s="1" t="s">
        <v>796</v>
      </c>
      <c r="R262" s="1" t="s">
        <v>802</v>
      </c>
      <c r="S262" s="1" t="s">
        <v>815</v>
      </c>
    </row>
    <row r="263" spans="1:19" x14ac:dyDescent="0.25">
      <c r="A263" s="1" t="s">
        <v>782</v>
      </c>
      <c r="B263" s="46" t="s">
        <v>782</v>
      </c>
      <c r="C263" s="49">
        <v>32.321074834500003</v>
      </c>
      <c r="D263" s="49">
        <v>-110.70700890400001</v>
      </c>
      <c r="E263" s="77">
        <v>3576063.02</v>
      </c>
      <c r="F263" s="77">
        <v>527577.75300000003</v>
      </c>
      <c r="I263" s="66">
        <v>3575866</v>
      </c>
      <c r="J263" s="66">
        <v>527639</v>
      </c>
      <c r="K263" s="28">
        <v>38105</v>
      </c>
      <c r="L263" s="31" t="s">
        <v>927</v>
      </c>
      <c r="M263" s="1" t="s">
        <v>782</v>
      </c>
      <c r="N263" s="1">
        <v>63</v>
      </c>
      <c r="O263" s="1">
        <v>2</v>
      </c>
      <c r="P263" s="1" t="s">
        <v>798</v>
      </c>
      <c r="S263" s="1" t="s">
        <v>815</v>
      </c>
    </row>
    <row r="264" spans="1:19" x14ac:dyDescent="0.25">
      <c r="A264" s="1" t="s">
        <v>783</v>
      </c>
      <c r="B264" s="46" t="s">
        <v>783</v>
      </c>
      <c r="C264" s="49">
        <v>32.32024517</v>
      </c>
      <c r="D264" s="49">
        <v>-110.7071390418</v>
      </c>
      <c r="E264" s="77">
        <v>3575971.0189999999</v>
      </c>
      <c r="F264" s="77">
        <v>527565.755</v>
      </c>
      <c r="I264" s="66">
        <v>3575774</v>
      </c>
      <c r="J264" s="66">
        <v>527627</v>
      </c>
      <c r="K264" s="28">
        <v>38105</v>
      </c>
      <c r="L264" s="31" t="s">
        <v>927</v>
      </c>
      <c r="M264" s="1" t="s">
        <v>783</v>
      </c>
      <c r="N264" s="1">
        <v>65</v>
      </c>
      <c r="O264" s="1">
        <v>9</v>
      </c>
      <c r="P264" s="1" t="s">
        <v>798</v>
      </c>
      <c r="S264" s="1" t="s">
        <v>815</v>
      </c>
    </row>
    <row r="265" spans="1:19" x14ac:dyDescent="0.25">
      <c r="A265" s="1" t="s">
        <v>784</v>
      </c>
      <c r="B265" s="46" t="s">
        <v>784</v>
      </c>
      <c r="C265" s="49">
        <v>32.319731300800001</v>
      </c>
      <c r="D265" s="49">
        <v>-110.7072894181</v>
      </c>
      <c r="E265" s="77">
        <v>3575914.0180000002</v>
      </c>
      <c r="F265" s="77">
        <v>527551.75600000005</v>
      </c>
      <c r="I265" s="66">
        <v>3575717</v>
      </c>
      <c r="J265" s="66">
        <v>527613</v>
      </c>
      <c r="K265" s="28">
        <v>38105</v>
      </c>
      <c r="L265" s="31" t="s">
        <v>927</v>
      </c>
      <c r="M265" s="1" t="s">
        <v>784</v>
      </c>
      <c r="N265" s="1">
        <v>53</v>
      </c>
      <c r="O265" s="1">
        <v>10</v>
      </c>
      <c r="P265" s="1" t="s">
        <v>798</v>
      </c>
      <c r="S265" s="1" t="s">
        <v>815</v>
      </c>
    </row>
    <row r="266" spans="1:19" x14ac:dyDescent="0.25">
      <c r="A266" s="1" t="s">
        <v>785</v>
      </c>
      <c r="B266" s="46" t="s">
        <v>785</v>
      </c>
      <c r="C266" s="49">
        <v>32.317586915600003</v>
      </c>
      <c r="D266" s="49">
        <v>-110.70845425109999</v>
      </c>
      <c r="E266" s="77">
        <v>3575676.017</v>
      </c>
      <c r="F266" s="77">
        <v>527442.76100000006</v>
      </c>
      <c r="I266" s="66">
        <v>3575479</v>
      </c>
      <c r="J266" s="66">
        <v>527504</v>
      </c>
      <c r="K266" s="28">
        <v>38105</v>
      </c>
      <c r="L266" s="31" t="s">
        <v>927</v>
      </c>
      <c r="M266" s="1" t="s">
        <v>785</v>
      </c>
      <c r="N266" s="1">
        <v>54</v>
      </c>
      <c r="O266" s="1">
        <v>6</v>
      </c>
      <c r="P266" s="1" t="s">
        <v>798</v>
      </c>
      <c r="S266" s="1" t="s">
        <v>815</v>
      </c>
    </row>
    <row r="267" spans="1:19" x14ac:dyDescent="0.25">
      <c r="A267" s="1" t="s">
        <v>786</v>
      </c>
      <c r="B267" s="46" t="s">
        <v>786</v>
      </c>
      <c r="C267" s="49">
        <v>32.316745834999999</v>
      </c>
      <c r="D267" s="49">
        <v>-110.7075539068</v>
      </c>
      <c r="E267" s="77">
        <v>3575583.0159999998</v>
      </c>
      <c r="F267" s="77">
        <v>527527.76399999997</v>
      </c>
      <c r="I267" s="66">
        <v>3575386</v>
      </c>
      <c r="J267" s="66">
        <v>527589</v>
      </c>
      <c r="K267" s="28">
        <v>38105</v>
      </c>
      <c r="L267" s="31" t="s">
        <v>927</v>
      </c>
      <c r="M267" s="1" t="s">
        <v>786</v>
      </c>
      <c r="N267" s="1">
        <v>251</v>
      </c>
      <c r="O267" s="1">
        <v>14</v>
      </c>
      <c r="P267" s="1" t="s">
        <v>798</v>
      </c>
      <c r="S267" s="1" t="s">
        <v>815</v>
      </c>
    </row>
    <row r="268" spans="1:19" x14ac:dyDescent="0.25">
      <c r="A268" s="1" t="s">
        <v>787</v>
      </c>
      <c r="B268" s="46" t="s">
        <v>787</v>
      </c>
      <c r="C268" s="49">
        <v>32.316186389000002</v>
      </c>
      <c r="D268" s="49">
        <v>-110.7075025708</v>
      </c>
      <c r="E268" s="77">
        <v>3575521.0150000001</v>
      </c>
      <c r="F268" s="77">
        <v>527532.76599999995</v>
      </c>
      <c r="I268" s="66">
        <v>3575324</v>
      </c>
      <c r="J268" s="66">
        <v>527594</v>
      </c>
      <c r="K268" s="28">
        <v>38105</v>
      </c>
      <c r="L268" s="31" t="s">
        <v>927</v>
      </c>
      <c r="M268" s="1" t="s">
        <v>787</v>
      </c>
      <c r="N268" s="1">
        <v>239</v>
      </c>
      <c r="O268" s="1">
        <v>6</v>
      </c>
      <c r="P268" s="1" t="s">
        <v>798</v>
      </c>
      <c r="S268" s="1" t="s">
        <v>815</v>
      </c>
    </row>
    <row r="269" spans="1:19" x14ac:dyDescent="0.25">
      <c r="A269" s="1" t="s">
        <v>788</v>
      </c>
      <c r="B269" s="46" t="s">
        <v>788</v>
      </c>
      <c r="C269" s="49">
        <v>32.328074882000003</v>
      </c>
      <c r="D269" s="49">
        <v>-110.6991559099</v>
      </c>
      <c r="E269" s="77">
        <v>3576841.014</v>
      </c>
      <c r="F269" s="77">
        <v>528314.74</v>
      </c>
      <c r="I269" s="66">
        <v>3576644</v>
      </c>
      <c r="J269" s="66">
        <v>528376</v>
      </c>
      <c r="K269" s="28">
        <v>38105</v>
      </c>
      <c r="L269" s="31" t="s">
        <v>927</v>
      </c>
      <c r="M269" s="1" t="s">
        <v>788</v>
      </c>
      <c r="N269" s="1">
        <v>280</v>
      </c>
      <c r="O269" s="1">
        <v>28</v>
      </c>
      <c r="P269" s="1" t="s">
        <v>797</v>
      </c>
      <c r="S269" s="1" t="s">
        <v>815</v>
      </c>
    </row>
    <row r="270" spans="1:19" x14ac:dyDescent="0.25">
      <c r="A270" s="1" t="s">
        <v>788</v>
      </c>
      <c r="B270" s="46" t="s">
        <v>788</v>
      </c>
      <c r="C270" s="49">
        <v>32.328074882000003</v>
      </c>
      <c r="D270" s="49">
        <v>-110.6991559099</v>
      </c>
      <c r="E270" s="77">
        <v>3576841.014</v>
      </c>
      <c r="F270" s="77">
        <v>528314.74</v>
      </c>
      <c r="I270" s="66">
        <v>3576644</v>
      </c>
      <c r="J270" s="66">
        <v>528376</v>
      </c>
      <c r="K270" s="28">
        <v>38105</v>
      </c>
      <c r="L270" s="31" t="s">
        <v>927</v>
      </c>
      <c r="M270" s="1" t="s">
        <v>788</v>
      </c>
      <c r="N270" s="1">
        <v>64</v>
      </c>
      <c r="O270" s="1">
        <v>12</v>
      </c>
      <c r="P270" s="1" t="s">
        <v>796</v>
      </c>
      <c r="R270" s="1" t="s">
        <v>802</v>
      </c>
      <c r="S270" s="1" t="s">
        <v>815</v>
      </c>
    </row>
    <row r="271" spans="1:19" x14ac:dyDescent="0.25">
      <c r="A271" s="1" t="s">
        <v>789</v>
      </c>
      <c r="B271" s="46" t="s">
        <v>789</v>
      </c>
      <c r="C271" s="49">
        <v>32.328972731100002</v>
      </c>
      <c r="D271" s="49">
        <v>-110.6973679415</v>
      </c>
      <c r="E271" s="77">
        <v>3576941.014</v>
      </c>
      <c r="F271" s="77">
        <v>528482.73899999994</v>
      </c>
      <c r="I271" s="66">
        <v>3576744</v>
      </c>
      <c r="J271" s="66">
        <v>528544</v>
      </c>
      <c r="K271" s="28">
        <v>38105</v>
      </c>
      <c r="L271" s="31" t="s">
        <v>927</v>
      </c>
      <c r="M271" s="1" t="s">
        <v>789</v>
      </c>
      <c r="N271" s="1">
        <v>340</v>
      </c>
      <c r="O271" s="1">
        <v>18</v>
      </c>
      <c r="P271" s="1" t="s">
        <v>797</v>
      </c>
      <c r="S271" s="1" t="s">
        <v>815</v>
      </c>
    </row>
    <row r="272" spans="1:19" x14ac:dyDescent="0.25">
      <c r="A272" s="1" t="s">
        <v>789</v>
      </c>
      <c r="B272" s="46" t="s">
        <v>789</v>
      </c>
      <c r="C272" s="49">
        <v>32.328972731100002</v>
      </c>
      <c r="D272" s="49">
        <v>-110.6973679415</v>
      </c>
      <c r="E272" s="77">
        <v>3576941.014</v>
      </c>
      <c r="F272" s="77">
        <v>528482.73899999994</v>
      </c>
      <c r="I272" s="66">
        <v>3576744</v>
      </c>
      <c r="J272" s="66">
        <v>528544</v>
      </c>
      <c r="K272" s="28">
        <v>38105</v>
      </c>
      <c r="L272" s="31" t="s">
        <v>927</v>
      </c>
      <c r="M272" s="1" t="s">
        <v>789</v>
      </c>
      <c r="N272" s="1">
        <v>63</v>
      </c>
      <c r="O272" s="1">
        <v>10</v>
      </c>
      <c r="P272" s="1" t="s">
        <v>796</v>
      </c>
      <c r="R272" s="1" t="s">
        <v>802</v>
      </c>
      <c r="S272" s="1" t="s">
        <v>815</v>
      </c>
    </row>
    <row r="273" spans="1:20" x14ac:dyDescent="0.25">
      <c r="A273" s="1" t="s">
        <v>790</v>
      </c>
      <c r="B273" s="46" t="s">
        <v>790</v>
      </c>
      <c r="C273" s="49">
        <v>32.330042319500002</v>
      </c>
      <c r="D273" s="49">
        <v>-110.69572812129999</v>
      </c>
      <c r="E273" s="77">
        <v>3577060.014</v>
      </c>
      <c r="F273" s="77">
        <v>528636.73699999996</v>
      </c>
      <c r="I273" s="66">
        <v>3576863</v>
      </c>
      <c r="J273" s="66">
        <v>528698</v>
      </c>
      <c r="K273" s="28">
        <v>38105</v>
      </c>
      <c r="L273" s="31" t="s">
        <v>927</v>
      </c>
      <c r="M273" s="1" t="s">
        <v>790</v>
      </c>
      <c r="N273" s="1">
        <v>308</v>
      </c>
      <c r="O273" s="1">
        <v>20</v>
      </c>
      <c r="P273" s="1" t="s">
        <v>797</v>
      </c>
      <c r="S273" s="1" t="s">
        <v>815</v>
      </c>
    </row>
    <row r="274" spans="1:20" x14ac:dyDescent="0.25">
      <c r="A274" s="1" t="s">
        <v>791</v>
      </c>
      <c r="B274" s="46" t="s">
        <v>791</v>
      </c>
      <c r="C274" s="49">
        <v>32.332854702200002</v>
      </c>
      <c r="D274" s="49">
        <v>-110.6947837365</v>
      </c>
      <c r="E274" s="77">
        <v>3577372.0159999998</v>
      </c>
      <c r="F274" s="77">
        <v>528724.73100000003</v>
      </c>
      <c r="I274" s="66">
        <v>3577175</v>
      </c>
      <c r="J274" s="66">
        <v>528786</v>
      </c>
      <c r="K274" s="28">
        <v>38105</v>
      </c>
      <c r="L274" s="31" t="s">
        <v>927</v>
      </c>
      <c r="M274" s="1" t="s">
        <v>791</v>
      </c>
      <c r="N274" s="1">
        <v>45</v>
      </c>
      <c r="O274" s="1">
        <v>20</v>
      </c>
      <c r="P274" s="1" t="s">
        <v>798</v>
      </c>
      <c r="S274" s="1" t="s">
        <v>815</v>
      </c>
    </row>
    <row r="275" spans="1:20" x14ac:dyDescent="0.25">
      <c r="A275" s="1" t="s">
        <v>792</v>
      </c>
      <c r="B275" s="46" t="s">
        <v>792</v>
      </c>
      <c r="C275" s="49">
        <v>32.333188825599997</v>
      </c>
      <c r="D275" s="49">
        <v>-110.6949207575</v>
      </c>
      <c r="E275" s="77">
        <v>3577409.017</v>
      </c>
      <c r="F275" s="77">
        <v>528711.73</v>
      </c>
      <c r="I275" s="66">
        <v>3577212</v>
      </c>
      <c r="J275" s="66">
        <v>528773</v>
      </c>
      <c r="K275" s="28">
        <v>38105</v>
      </c>
      <c r="L275" s="31" t="s">
        <v>927</v>
      </c>
      <c r="M275" s="1" t="s">
        <v>792</v>
      </c>
      <c r="N275" s="1">
        <v>47</v>
      </c>
      <c r="O275" s="1">
        <v>23</v>
      </c>
      <c r="P275" s="1" t="s">
        <v>798</v>
      </c>
      <c r="S275" s="1" t="s">
        <v>815</v>
      </c>
    </row>
    <row r="276" spans="1:20" x14ac:dyDescent="0.25">
      <c r="A276" s="1" t="s">
        <v>793</v>
      </c>
      <c r="B276" s="46" t="s">
        <v>793</v>
      </c>
      <c r="C276" s="49">
        <v>32.335852557599999</v>
      </c>
      <c r="D276" s="49">
        <v>-110.6922129031</v>
      </c>
      <c r="E276" s="77">
        <v>3577705.0180000002</v>
      </c>
      <c r="F276" s="77">
        <v>528965.72499999998</v>
      </c>
      <c r="I276" s="66">
        <v>3577508</v>
      </c>
      <c r="J276" s="66">
        <v>529027</v>
      </c>
      <c r="K276" s="28">
        <v>38105</v>
      </c>
      <c r="L276" s="31" t="s">
        <v>927</v>
      </c>
      <c r="M276" s="1" t="s">
        <v>793</v>
      </c>
      <c r="N276" s="1">
        <v>274</v>
      </c>
      <c r="O276" s="1">
        <v>30</v>
      </c>
      <c r="P276" s="1" t="s">
        <v>797</v>
      </c>
      <c r="S276" s="1" t="s">
        <v>815</v>
      </c>
    </row>
    <row r="277" spans="1:20" x14ac:dyDescent="0.25">
      <c r="A277" s="1" t="s">
        <v>794</v>
      </c>
      <c r="B277" s="46" t="s">
        <v>794</v>
      </c>
      <c r="C277" s="49">
        <v>32.336680617299997</v>
      </c>
      <c r="D277" s="49">
        <v>-110.69143442150001</v>
      </c>
      <c r="E277" s="77">
        <v>3577797.0180000002</v>
      </c>
      <c r="F277" s="77">
        <v>529038.723</v>
      </c>
      <c r="I277" s="66">
        <v>3577600</v>
      </c>
      <c r="J277" s="66">
        <v>529100</v>
      </c>
      <c r="K277" s="28">
        <v>38105</v>
      </c>
      <c r="L277" s="31" t="s">
        <v>927</v>
      </c>
      <c r="M277" s="1" t="s">
        <v>794</v>
      </c>
      <c r="N277" s="1">
        <v>281</v>
      </c>
      <c r="O277" s="1">
        <v>21</v>
      </c>
      <c r="P277" s="1" t="s">
        <v>797</v>
      </c>
      <c r="S277" s="1" t="s">
        <v>815</v>
      </c>
    </row>
    <row r="278" spans="1:20" s="33" customFormat="1" x14ac:dyDescent="0.25">
      <c r="A278" s="33" t="s">
        <v>794</v>
      </c>
      <c r="B278" s="54" t="s">
        <v>794</v>
      </c>
      <c r="C278" s="55">
        <v>32.336680617299997</v>
      </c>
      <c r="D278" s="55">
        <v>-110.69143442150001</v>
      </c>
      <c r="E278" s="79">
        <v>3577797.0180000002</v>
      </c>
      <c r="F278" s="79">
        <v>529038.723</v>
      </c>
      <c r="I278" s="73">
        <v>3577600</v>
      </c>
      <c r="J278" s="73">
        <v>529100</v>
      </c>
      <c r="K278" s="34">
        <v>38105</v>
      </c>
      <c r="L278" s="35" t="s">
        <v>927</v>
      </c>
      <c r="M278" s="33" t="s">
        <v>794</v>
      </c>
      <c r="N278" s="33">
        <v>41</v>
      </c>
      <c r="O278" s="33">
        <v>15</v>
      </c>
      <c r="P278" s="33" t="s">
        <v>795</v>
      </c>
      <c r="S278" s="33" t="s">
        <v>815</v>
      </c>
    </row>
    <row r="279" spans="1:20" x14ac:dyDescent="0.25">
      <c r="A279" t="s">
        <v>655</v>
      </c>
      <c r="B279" s="46" t="s">
        <v>655</v>
      </c>
      <c r="C279" s="49">
        <v>32.335206294700001</v>
      </c>
      <c r="D279" s="49">
        <v>-110.7206818188</v>
      </c>
      <c r="E279" s="77">
        <v>3577626.0380000002</v>
      </c>
      <c r="F279" s="77">
        <v>526286.70299999998</v>
      </c>
      <c r="H279" t="s">
        <v>26</v>
      </c>
      <c r="I279" s="67">
        <v>3577429</v>
      </c>
      <c r="J279" s="67">
        <v>526348</v>
      </c>
      <c r="K279" s="12">
        <v>38280</v>
      </c>
      <c r="L279" s="30" t="s">
        <v>931</v>
      </c>
      <c r="M279" t="s">
        <v>655</v>
      </c>
      <c r="N279">
        <v>260</v>
      </c>
      <c r="O279">
        <v>36</v>
      </c>
      <c r="P279" t="s">
        <v>326</v>
      </c>
      <c r="R279"/>
      <c r="T279">
        <v>2124</v>
      </c>
    </row>
    <row r="280" spans="1:20" x14ac:dyDescent="0.25">
      <c r="A280" t="s">
        <v>655</v>
      </c>
      <c r="B280" s="46" t="s">
        <v>655</v>
      </c>
      <c r="C280" s="49">
        <v>32.335206294700001</v>
      </c>
      <c r="D280" s="49">
        <v>-110.7206818188</v>
      </c>
      <c r="E280" s="77">
        <v>3577626.0380000002</v>
      </c>
      <c r="F280" s="77">
        <v>526286.70299999998</v>
      </c>
      <c r="H280" t="s">
        <v>26</v>
      </c>
      <c r="I280" s="67">
        <v>3577429</v>
      </c>
      <c r="J280" s="67">
        <v>526348</v>
      </c>
      <c r="K280" s="12">
        <v>38280</v>
      </c>
      <c r="L280" s="30" t="s">
        <v>931</v>
      </c>
      <c r="M280" t="s">
        <v>655</v>
      </c>
      <c r="N280">
        <v>45</v>
      </c>
      <c r="O280">
        <v>27</v>
      </c>
      <c r="P280" t="s">
        <v>286</v>
      </c>
      <c r="R280" t="s">
        <v>802</v>
      </c>
      <c r="T280">
        <v>4037</v>
      </c>
    </row>
    <row r="281" spans="1:20" x14ac:dyDescent="0.25">
      <c r="A281" t="s">
        <v>645</v>
      </c>
      <c r="B281" s="46" t="s">
        <v>645</v>
      </c>
      <c r="C281" s="49">
        <v>32.334763967699999</v>
      </c>
      <c r="D281" s="49">
        <v>-110.72055565380001</v>
      </c>
      <c r="E281" s="77">
        <v>3577577.0380000002</v>
      </c>
      <c r="F281" s="77">
        <v>526298.70499999996</v>
      </c>
      <c r="H281" t="s">
        <v>26</v>
      </c>
      <c r="I281" s="67">
        <v>3577380</v>
      </c>
      <c r="J281" s="67">
        <v>526360</v>
      </c>
      <c r="K281" s="12">
        <v>38280</v>
      </c>
      <c r="L281" s="30" t="s">
        <v>931</v>
      </c>
      <c r="M281" t="s">
        <v>645</v>
      </c>
      <c r="N281">
        <v>316</v>
      </c>
      <c r="O281">
        <v>14</v>
      </c>
      <c r="P281" t="s">
        <v>326</v>
      </c>
      <c r="R281"/>
      <c r="T281">
        <v>2124</v>
      </c>
    </row>
    <row r="282" spans="1:20" x14ac:dyDescent="0.25">
      <c r="A282" t="s">
        <v>645</v>
      </c>
      <c r="B282" s="46" t="s">
        <v>645</v>
      </c>
      <c r="C282" s="49">
        <v>32.334763967699999</v>
      </c>
      <c r="D282" s="49">
        <v>-110.72055565380001</v>
      </c>
      <c r="E282" s="77">
        <v>3577577.0380000002</v>
      </c>
      <c r="F282" s="77">
        <v>526298.70499999996</v>
      </c>
      <c r="H282" t="s">
        <v>26</v>
      </c>
      <c r="I282" s="67">
        <v>3577380</v>
      </c>
      <c r="J282" s="67">
        <v>526360</v>
      </c>
      <c r="K282" s="12">
        <v>38280</v>
      </c>
      <c r="L282" s="30" t="s">
        <v>931</v>
      </c>
      <c r="M282" t="s">
        <v>645</v>
      </c>
      <c r="N282">
        <v>54</v>
      </c>
      <c r="O282">
        <v>10</v>
      </c>
      <c r="P282" t="s">
        <v>284</v>
      </c>
      <c r="R282"/>
      <c r="T282">
        <v>2149</v>
      </c>
    </row>
    <row r="283" spans="1:20" x14ac:dyDescent="0.25">
      <c r="A283" s="27" t="s">
        <v>637</v>
      </c>
      <c r="B283" s="54" t="s">
        <v>637</v>
      </c>
      <c r="C283" s="55">
        <v>32.3347367151</v>
      </c>
      <c r="D283" s="55">
        <v>-110.72047073</v>
      </c>
      <c r="E283" s="79">
        <v>3577574.037</v>
      </c>
      <c r="F283" s="79">
        <v>526306.70499999996</v>
      </c>
      <c r="G283" s="33"/>
      <c r="H283" s="27" t="s">
        <v>26</v>
      </c>
      <c r="I283" s="68">
        <v>3577377</v>
      </c>
      <c r="J283" s="68">
        <v>526368</v>
      </c>
      <c r="K283" s="60">
        <v>38280</v>
      </c>
      <c r="L283" s="63" t="s">
        <v>931</v>
      </c>
      <c r="M283" s="27" t="s">
        <v>637</v>
      </c>
      <c r="N283" s="27">
        <v>48</v>
      </c>
      <c r="O283" s="27">
        <v>18</v>
      </c>
      <c r="P283" s="27" t="s">
        <v>284</v>
      </c>
      <c r="Q283" s="33"/>
      <c r="R283" s="27"/>
      <c r="S283" s="33"/>
      <c r="T283">
        <v>2161</v>
      </c>
    </row>
    <row r="284" spans="1:20" x14ac:dyDescent="0.25">
      <c r="A284" t="s">
        <v>626</v>
      </c>
      <c r="B284" s="46" t="s">
        <v>626</v>
      </c>
      <c r="C284" s="49">
        <v>32.334817528999999</v>
      </c>
      <c r="D284" s="49">
        <v>-110.72030047040001</v>
      </c>
      <c r="E284" s="77">
        <v>3577583.037</v>
      </c>
      <c r="F284" s="77">
        <v>526322.70499999996</v>
      </c>
      <c r="H284" t="s">
        <v>26</v>
      </c>
      <c r="I284" s="67">
        <v>3577386</v>
      </c>
      <c r="J284" s="67">
        <v>526384</v>
      </c>
      <c r="K284" s="12">
        <v>38280</v>
      </c>
      <c r="L284" s="122" t="s">
        <v>931</v>
      </c>
      <c r="M284" t="s">
        <v>626</v>
      </c>
      <c r="N284">
        <v>53</v>
      </c>
      <c r="O284">
        <v>8</v>
      </c>
      <c r="P284" t="s">
        <v>284</v>
      </c>
      <c r="R284"/>
      <c r="T284">
        <v>2161</v>
      </c>
    </row>
    <row r="285" spans="1:20" x14ac:dyDescent="0.25">
      <c r="A285" t="s">
        <v>615</v>
      </c>
      <c r="B285" s="46" t="s">
        <v>615</v>
      </c>
      <c r="C285" s="49">
        <v>32.334410884999997</v>
      </c>
      <c r="D285" s="49">
        <v>-110.7199935605</v>
      </c>
      <c r="E285" s="77">
        <v>3577538.037</v>
      </c>
      <c r="F285" s="77">
        <v>526351.70600000001</v>
      </c>
      <c r="H285" t="s">
        <v>26</v>
      </c>
      <c r="I285" s="67">
        <v>3577341</v>
      </c>
      <c r="J285" s="67">
        <v>526413</v>
      </c>
      <c r="K285" s="12">
        <v>38280</v>
      </c>
      <c r="L285" s="30" t="s">
        <v>931</v>
      </c>
      <c r="M285" t="s">
        <v>615</v>
      </c>
      <c r="N285">
        <v>338</v>
      </c>
      <c r="O285">
        <v>14</v>
      </c>
      <c r="P285" t="s">
        <v>326</v>
      </c>
      <c r="R285"/>
      <c r="T285">
        <v>2124</v>
      </c>
    </row>
    <row r="286" spans="1:20" x14ac:dyDescent="0.25">
      <c r="A286" t="s">
        <v>615</v>
      </c>
      <c r="B286" s="46" t="s">
        <v>615</v>
      </c>
      <c r="C286" s="49">
        <v>32.334410884999997</v>
      </c>
      <c r="D286" s="49">
        <v>-110.7199935605</v>
      </c>
      <c r="E286" s="77">
        <v>3577538.037</v>
      </c>
      <c r="F286" s="77">
        <v>526351.70600000001</v>
      </c>
      <c r="H286" t="s">
        <v>26</v>
      </c>
      <c r="I286" s="67">
        <v>3577341</v>
      </c>
      <c r="J286" s="67">
        <v>526413</v>
      </c>
      <c r="K286" s="12">
        <v>38280</v>
      </c>
      <c r="L286" s="30" t="s">
        <v>931</v>
      </c>
      <c r="M286" t="s">
        <v>615</v>
      </c>
      <c r="N286">
        <v>54</v>
      </c>
      <c r="O286">
        <v>11</v>
      </c>
      <c r="P286" t="s">
        <v>286</v>
      </c>
      <c r="R286" t="s">
        <v>802</v>
      </c>
      <c r="T286">
        <v>4037</v>
      </c>
    </row>
    <row r="287" spans="1:20" x14ac:dyDescent="0.25">
      <c r="A287" t="s">
        <v>604</v>
      </c>
      <c r="B287" s="46" t="s">
        <v>604</v>
      </c>
      <c r="C287" s="49">
        <v>32.334392700499997</v>
      </c>
      <c r="D287" s="49">
        <v>-110.7199298611</v>
      </c>
      <c r="E287" s="77">
        <v>3577536.037</v>
      </c>
      <c r="F287" s="77">
        <v>526357.70600000001</v>
      </c>
      <c r="H287" t="s">
        <v>26</v>
      </c>
      <c r="I287" s="67">
        <v>3577339</v>
      </c>
      <c r="J287" s="67">
        <v>526419</v>
      </c>
      <c r="K287" s="12">
        <v>38280</v>
      </c>
      <c r="L287" s="30" t="s">
        <v>931</v>
      </c>
      <c r="M287" t="s">
        <v>604</v>
      </c>
      <c r="N287">
        <v>51</v>
      </c>
      <c r="O287">
        <v>13</v>
      </c>
      <c r="P287" t="s">
        <v>284</v>
      </c>
      <c r="R287"/>
      <c r="T287">
        <v>2161</v>
      </c>
    </row>
    <row r="288" spans="1:20" x14ac:dyDescent="0.25">
      <c r="A288" t="s">
        <v>584</v>
      </c>
      <c r="B288" s="46" t="s">
        <v>584</v>
      </c>
      <c r="C288" s="49">
        <v>32.334018959799998</v>
      </c>
      <c r="D288" s="49">
        <v>-110.71819900209999</v>
      </c>
      <c r="E288" s="77">
        <v>3577495.0350000001</v>
      </c>
      <c r="F288" s="77">
        <v>526520.70900000003</v>
      </c>
      <c r="H288" t="s">
        <v>26</v>
      </c>
      <c r="I288" s="67">
        <v>3577298</v>
      </c>
      <c r="J288" s="67">
        <v>526582</v>
      </c>
      <c r="K288" s="12">
        <v>38280</v>
      </c>
      <c r="L288" s="30" t="s">
        <v>931</v>
      </c>
      <c r="M288" t="s">
        <v>584</v>
      </c>
      <c r="N288">
        <v>49</v>
      </c>
      <c r="O288">
        <v>10</v>
      </c>
      <c r="P288" t="s">
        <v>284</v>
      </c>
      <c r="R288"/>
      <c r="T288">
        <v>2161</v>
      </c>
    </row>
    <row r="289" spans="1:20" x14ac:dyDescent="0.25">
      <c r="A289" t="s">
        <v>573</v>
      </c>
      <c r="B289" s="46" t="s">
        <v>573</v>
      </c>
      <c r="C289" s="49">
        <v>32.334125857499998</v>
      </c>
      <c r="D289" s="49">
        <v>-110.7175930051</v>
      </c>
      <c r="E289" s="77">
        <v>3577507.0350000001</v>
      </c>
      <c r="F289" s="77">
        <v>526577.70900000003</v>
      </c>
      <c r="H289" t="s">
        <v>26</v>
      </c>
      <c r="I289" s="67">
        <v>3577310</v>
      </c>
      <c r="J289" s="67">
        <v>526639</v>
      </c>
      <c r="K289" s="12">
        <v>38280</v>
      </c>
      <c r="L289" s="30" t="s">
        <v>931</v>
      </c>
      <c r="M289" t="s">
        <v>573</v>
      </c>
      <c r="N289">
        <v>51</v>
      </c>
      <c r="O289">
        <v>4</v>
      </c>
      <c r="P289" t="s">
        <v>284</v>
      </c>
      <c r="R289"/>
      <c r="T289">
        <v>2161</v>
      </c>
    </row>
    <row r="290" spans="1:20" x14ac:dyDescent="0.25">
      <c r="A290" t="s">
        <v>654</v>
      </c>
      <c r="B290" s="46" t="s">
        <v>654</v>
      </c>
      <c r="C290" s="49">
        <v>32.333996403199997</v>
      </c>
      <c r="D290" s="49">
        <v>-110.7161908038</v>
      </c>
      <c r="E290" s="77">
        <v>3577493.034</v>
      </c>
      <c r="F290" s="77">
        <v>526709.71100000001</v>
      </c>
      <c r="H290" t="s">
        <v>26</v>
      </c>
      <c r="I290" s="67">
        <v>3577296</v>
      </c>
      <c r="J290" s="67">
        <v>526771</v>
      </c>
      <c r="K290" s="12">
        <v>38280</v>
      </c>
      <c r="L290" s="30" t="s">
        <v>931</v>
      </c>
      <c r="M290" t="s">
        <v>654</v>
      </c>
      <c r="N290">
        <v>52</v>
      </c>
      <c r="O290">
        <v>8</v>
      </c>
      <c r="P290" t="s">
        <v>284</v>
      </c>
      <c r="R290"/>
      <c r="T290">
        <v>2161</v>
      </c>
    </row>
    <row r="291" spans="1:20" x14ac:dyDescent="0.25">
      <c r="A291" t="s">
        <v>653</v>
      </c>
      <c r="B291" s="46" t="s">
        <v>653</v>
      </c>
      <c r="C291" s="49">
        <v>32.3347531852</v>
      </c>
      <c r="D291" s="49">
        <v>-110.715742179</v>
      </c>
      <c r="E291" s="77">
        <v>3577577.034</v>
      </c>
      <c r="F291" s="77">
        <v>526751.70900000003</v>
      </c>
      <c r="H291" t="s">
        <v>26</v>
      </c>
      <c r="I291" s="67">
        <v>3577380</v>
      </c>
      <c r="J291" s="67">
        <v>526813</v>
      </c>
      <c r="K291" s="12">
        <v>38280</v>
      </c>
      <c r="L291" s="30" t="s">
        <v>931</v>
      </c>
      <c r="M291" t="s">
        <v>653</v>
      </c>
      <c r="N291">
        <v>48</v>
      </c>
      <c r="O291">
        <v>15</v>
      </c>
      <c r="P291" t="s">
        <v>284</v>
      </c>
      <c r="R291"/>
      <c r="T291">
        <v>2161</v>
      </c>
    </row>
    <row r="292" spans="1:20" x14ac:dyDescent="0.25">
      <c r="A292" t="s">
        <v>652</v>
      </c>
      <c r="B292" s="46" t="s">
        <v>652</v>
      </c>
      <c r="C292" s="49">
        <v>32.335249332899998</v>
      </c>
      <c r="D292" s="49">
        <v>-110.7157300169</v>
      </c>
      <c r="E292" s="77">
        <v>3577632.0350000001</v>
      </c>
      <c r="F292" s="77">
        <v>526752.70799999998</v>
      </c>
      <c r="H292" t="s">
        <v>26</v>
      </c>
      <c r="I292" s="67">
        <v>3577435</v>
      </c>
      <c r="J292" s="67">
        <v>526814</v>
      </c>
      <c r="K292" s="12">
        <v>38280</v>
      </c>
      <c r="L292" s="30" t="s">
        <v>931</v>
      </c>
      <c r="M292" t="s">
        <v>652</v>
      </c>
      <c r="N292">
        <v>52</v>
      </c>
      <c r="O292">
        <v>24</v>
      </c>
      <c r="P292" t="s">
        <v>284</v>
      </c>
      <c r="R292"/>
      <c r="T292">
        <v>2161</v>
      </c>
    </row>
    <row r="293" spans="1:20" x14ac:dyDescent="0.25">
      <c r="A293" t="s">
        <v>651</v>
      </c>
      <c r="B293" s="46" t="s">
        <v>651</v>
      </c>
      <c r="C293" s="49">
        <v>32.335618918199998</v>
      </c>
      <c r="D293" s="49">
        <v>-110.7156013612</v>
      </c>
      <c r="E293" s="77">
        <v>3577673.0350000001</v>
      </c>
      <c r="F293" s="77">
        <v>526764.70700000005</v>
      </c>
      <c r="H293" t="s">
        <v>26</v>
      </c>
      <c r="I293" s="67">
        <v>3577476</v>
      </c>
      <c r="J293" s="67">
        <v>526826</v>
      </c>
      <c r="K293" s="12">
        <v>38280</v>
      </c>
      <c r="L293" s="30" t="s">
        <v>931</v>
      </c>
      <c r="M293" t="s">
        <v>651</v>
      </c>
      <c r="N293">
        <v>52</v>
      </c>
      <c r="O293">
        <v>21</v>
      </c>
      <c r="P293" t="s">
        <v>284</v>
      </c>
      <c r="R293"/>
      <c r="T293">
        <v>2161</v>
      </c>
    </row>
    <row r="294" spans="1:20" x14ac:dyDescent="0.25">
      <c r="A294" t="s">
        <v>650</v>
      </c>
      <c r="B294" s="46" t="s">
        <v>650</v>
      </c>
      <c r="C294" s="49">
        <v>32.337828406699998</v>
      </c>
      <c r="D294" s="49">
        <v>-110.7113121563</v>
      </c>
      <c r="E294" s="77">
        <v>3577919.034</v>
      </c>
      <c r="F294" s="77">
        <v>527167.70400000003</v>
      </c>
      <c r="H294" t="s">
        <v>26</v>
      </c>
      <c r="I294" s="67">
        <v>3577722</v>
      </c>
      <c r="J294" s="67">
        <v>527229</v>
      </c>
      <c r="K294" s="12">
        <v>38280</v>
      </c>
      <c r="L294" s="30" t="s">
        <v>931</v>
      </c>
      <c r="M294" t="s">
        <v>650</v>
      </c>
      <c r="N294">
        <v>43</v>
      </c>
      <c r="O294">
        <v>7</v>
      </c>
      <c r="P294" t="s">
        <v>284</v>
      </c>
      <c r="R294"/>
      <c r="T294">
        <v>2161</v>
      </c>
    </row>
    <row r="295" spans="1:20" x14ac:dyDescent="0.25">
      <c r="A295" t="s">
        <v>649</v>
      </c>
      <c r="B295" s="46" t="s">
        <v>649</v>
      </c>
      <c r="C295" s="49">
        <v>32.3380140051</v>
      </c>
      <c r="D295" s="49">
        <v>-110.7135749582</v>
      </c>
      <c r="E295" s="77">
        <v>3577939.0359999998</v>
      </c>
      <c r="F295" s="77">
        <v>526954.70200000005</v>
      </c>
      <c r="H295" t="s">
        <v>26</v>
      </c>
      <c r="I295" s="67">
        <v>3577742</v>
      </c>
      <c r="J295" s="67">
        <v>527016</v>
      </c>
      <c r="K295" s="12">
        <v>38280</v>
      </c>
      <c r="L295" s="30" t="s">
        <v>931</v>
      </c>
      <c r="M295" t="s">
        <v>649</v>
      </c>
      <c r="N295">
        <v>0</v>
      </c>
      <c r="O295">
        <v>12</v>
      </c>
      <c r="P295" t="s">
        <v>326</v>
      </c>
      <c r="R295"/>
      <c r="T295">
        <v>2124</v>
      </c>
    </row>
    <row r="296" spans="1:20" x14ac:dyDescent="0.25">
      <c r="A296" t="s">
        <v>649</v>
      </c>
      <c r="B296" s="46" t="s">
        <v>649</v>
      </c>
      <c r="C296" s="49">
        <v>32.3380140051</v>
      </c>
      <c r="D296" s="49">
        <v>-110.7135749582</v>
      </c>
      <c r="E296" s="77">
        <v>3577939.0359999998</v>
      </c>
      <c r="F296" s="77">
        <v>526954.70200000005</v>
      </c>
      <c r="H296" t="s">
        <v>26</v>
      </c>
      <c r="I296" s="67">
        <v>3577742</v>
      </c>
      <c r="J296" s="67">
        <v>527016</v>
      </c>
      <c r="K296" s="12">
        <v>38280</v>
      </c>
      <c r="L296" s="30" t="s">
        <v>931</v>
      </c>
      <c r="M296" t="s">
        <v>649</v>
      </c>
      <c r="N296">
        <v>41</v>
      </c>
      <c r="O296">
        <v>10</v>
      </c>
      <c r="P296" t="s">
        <v>284</v>
      </c>
      <c r="R296"/>
      <c r="T296">
        <v>2161</v>
      </c>
    </row>
    <row r="297" spans="1:20" x14ac:dyDescent="0.25">
      <c r="A297" t="s">
        <v>648</v>
      </c>
      <c r="B297" s="46" t="s">
        <v>648</v>
      </c>
      <c r="C297" s="49">
        <v>32.338035353000002</v>
      </c>
      <c r="D297" s="49">
        <v>-110.7150306848</v>
      </c>
      <c r="E297" s="77">
        <v>3577941.037</v>
      </c>
      <c r="F297" s="77">
        <v>526817.701</v>
      </c>
      <c r="H297" t="s">
        <v>26</v>
      </c>
      <c r="I297" s="67">
        <v>3577744</v>
      </c>
      <c r="J297" s="67">
        <v>526879</v>
      </c>
      <c r="K297" s="12">
        <v>38280</v>
      </c>
      <c r="L297" s="30" t="s">
        <v>931</v>
      </c>
      <c r="M297" t="s">
        <v>648</v>
      </c>
      <c r="N297">
        <v>42</v>
      </c>
      <c r="O297">
        <v>6</v>
      </c>
      <c r="P297" t="s">
        <v>284</v>
      </c>
      <c r="R297"/>
      <c r="T297">
        <v>2161</v>
      </c>
    </row>
    <row r="298" spans="1:20" x14ac:dyDescent="0.25">
      <c r="A298" t="s">
        <v>647</v>
      </c>
      <c r="B298" s="46" t="s">
        <v>647</v>
      </c>
      <c r="C298" s="49">
        <v>32.338208512000001</v>
      </c>
      <c r="D298" s="49">
        <v>-110.7158058636</v>
      </c>
      <c r="E298" s="77">
        <v>3577960.0380000002</v>
      </c>
      <c r="F298" s="77">
        <v>526744.69900000002</v>
      </c>
      <c r="H298" t="s">
        <v>26</v>
      </c>
      <c r="I298" s="67">
        <v>3577763</v>
      </c>
      <c r="J298" s="67">
        <v>526806</v>
      </c>
      <c r="K298" s="12">
        <v>38280</v>
      </c>
      <c r="L298" s="30" t="s">
        <v>931</v>
      </c>
      <c r="M298" t="s">
        <v>647</v>
      </c>
      <c r="N298">
        <v>355</v>
      </c>
      <c r="O298">
        <v>14</v>
      </c>
      <c r="P298" t="s">
        <v>326</v>
      </c>
      <c r="R298"/>
      <c r="T298">
        <v>2124</v>
      </c>
    </row>
    <row r="299" spans="1:20" x14ac:dyDescent="0.25">
      <c r="A299" t="s">
        <v>647</v>
      </c>
      <c r="B299" s="46" t="s">
        <v>647</v>
      </c>
      <c r="C299" s="49">
        <v>32.338208512000001</v>
      </c>
      <c r="D299" s="49">
        <v>-110.7158058636</v>
      </c>
      <c r="E299" s="77">
        <v>3577960.0380000002</v>
      </c>
      <c r="F299" s="77">
        <v>526744.69900000002</v>
      </c>
      <c r="H299" t="s">
        <v>26</v>
      </c>
      <c r="I299" s="67">
        <v>3577763</v>
      </c>
      <c r="J299" s="67">
        <v>526806</v>
      </c>
      <c r="K299" s="12">
        <v>38280</v>
      </c>
      <c r="L299" s="30" t="s">
        <v>931</v>
      </c>
      <c r="M299" t="s">
        <v>647</v>
      </c>
      <c r="N299">
        <v>42</v>
      </c>
      <c r="O299">
        <v>12</v>
      </c>
      <c r="P299" t="s">
        <v>284</v>
      </c>
      <c r="R299"/>
      <c r="T299">
        <v>2149</v>
      </c>
    </row>
    <row r="300" spans="1:20" x14ac:dyDescent="0.25">
      <c r="A300" t="s">
        <v>646</v>
      </c>
      <c r="B300" s="46" t="s">
        <v>646</v>
      </c>
      <c r="C300" s="49">
        <v>32.334499364000003</v>
      </c>
      <c r="D300" s="49">
        <v>-110.7232872944</v>
      </c>
      <c r="E300" s="77">
        <v>3577547.0389999999</v>
      </c>
      <c r="F300" s="77">
        <v>526041.70299999998</v>
      </c>
      <c r="H300" t="s">
        <v>26</v>
      </c>
      <c r="I300" s="67">
        <v>3577350</v>
      </c>
      <c r="J300" s="67">
        <v>526103</v>
      </c>
      <c r="K300" s="12">
        <v>38282</v>
      </c>
      <c r="L300" s="30" t="s">
        <v>926</v>
      </c>
      <c r="M300" t="s">
        <v>646</v>
      </c>
      <c r="N300">
        <v>333</v>
      </c>
      <c r="O300">
        <v>14</v>
      </c>
      <c r="P300" t="s">
        <v>326</v>
      </c>
      <c r="R300"/>
      <c r="T300">
        <v>2124</v>
      </c>
    </row>
    <row r="301" spans="1:20" x14ac:dyDescent="0.25">
      <c r="A301" t="s">
        <v>646</v>
      </c>
      <c r="B301" s="46" t="s">
        <v>646</v>
      </c>
      <c r="C301" s="49">
        <v>32.334499364000003</v>
      </c>
      <c r="D301" s="49">
        <v>-110.7232872944</v>
      </c>
      <c r="E301" s="77">
        <v>3577547.0389999999</v>
      </c>
      <c r="F301" s="77">
        <v>526041.70299999998</v>
      </c>
      <c r="H301" t="s">
        <v>26</v>
      </c>
      <c r="I301" s="67">
        <v>3577350</v>
      </c>
      <c r="J301" s="67">
        <v>526103</v>
      </c>
      <c r="K301" s="12">
        <v>38282</v>
      </c>
      <c r="L301" s="30" t="s">
        <v>926</v>
      </c>
      <c r="M301" t="s">
        <v>646</v>
      </c>
      <c r="N301">
        <v>53</v>
      </c>
      <c r="O301">
        <v>14</v>
      </c>
      <c r="P301" t="s">
        <v>284</v>
      </c>
      <c r="R301"/>
      <c r="T301">
        <v>2149</v>
      </c>
    </row>
    <row r="302" spans="1:20" x14ac:dyDescent="0.25">
      <c r="A302" t="s">
        <v>644</v>
      </c>
      <c r="B302" s="46" t="s">
        <v>644</v>
      </c>
      <c r="C302" s="49">
        <v>32.333833094900001</v>
      </c>
      <c r="D302" s="49">
        <v>-110.72388434290001</v>
      </c>
      <c r="E302" s="77">
        <v>3577473.0389999999</v>
      </c>
      <c r="F302" s="77">
        <v>525985.70400000003</v>
      </c>
      <c r="H302" t="s">
        <v>26</v>
      </c>
      <c r="I302" s="67">
        <v>3577276</v>
      </c>
      <c r="J302" s="67">
        <v>526047</v>
      </c>
      <c r="K302" s="12">
        <v>38282</v>
      </c>
      <c r="L302" s="30" t="s">
        <v>926</v>
      </c>
      <c r="M302" t="s">
        <v>644</v>
      </c>
      <c r="N302">
        <v>357</v>
      </c>
      <c r="O302">
        <v>12</v>
      </c>
      <c r="P302" t="s">
        <v>326</v>
      </c>
      <c r="R302"/>
      <c r="T302">
        <v>2124</v>
      </c>
    </row>
    <row r="303" spans="1:20" x14ac:dyDescent="0.25">
      <c r="A303" t="s">
        <v>644</v>
      </c>
      <c r="B303" s="46" t="s">
        <v>644</v>
      </c>
      <c r="C303" s="49">
        <v>32.333833094900001</v>
      </c>
      <c r="D303" s="49">
        <v>-110.72388434290001</v>
      </c>
      <c r="E303" s="77">
        <v>3577473.0389999999</v>
      </c>
      <c r="F303" s="77">
        <v>525985.70400000003</v>
      </c>
      <c r="H303" t="s">
        <v>26</v>
      </c>
      <c r="I303" s="67">
        <v>3577276</v>
      </c>
      <c r="J303" s="67">
        <v>526047</v>
      </c>
      <c r="K303" s="12">
        <v>38282</v>
      </c>
      <c r="L303" s="30" t="s">
        <v>926</v>
      </c>
      <c r="M303" t="s">
        <v>644</v>
      </c>
      <c r="N303">
        <v>58</v>
      </c>
      <c r="O303">
        <v>11</v>
      </c>
      <c r="P303" t="s">
        <v>286</v>
      </c>
      <c r="R303" t="s">
        <v>802</v>
      </c>
      <c r="T303">
        <v>4037</v>
      </c>
    </row>
    <row r="304" spans="1:20" x14ac:dyDescent="0.25">
      <c r="A304" t="s">
        <v>643</v>
      </c>
      <c r="B304" s="46" t="s">
        <v>643</v>
      </c>
      <c r="C304" s="49">
        <v>32.332993950599999</v>
      </c>
      <c r="D304" s="49">
        <v>-110.72381248550001</v>
      </c>
      <c r="E304" s="77">
        <v>3577380.0380000002</v>
      </c>
      <c r="F304" s="77">
        <v>525992.70700000005</v>
      </c>
      <c r="H304" t="s">
        <v>26</v>
      </c>
      <c r="I304" s="67">
        <v>3577183</v>
      </c>
      <c r="J304" s="67">
        <v>526054</v>
      </c>
      <c r="K304" s="12">
        <v>38282</v>
      </c>
      <c r="L304" s="30" t="s">
        <v>926</v>
      </c>
      <c r="M304" t="s">
        <v>643</v>
      </c>
      <c r="N304">
        <v>59</v>
      </c>
      <c r="O304">
        <v>9</v>
      </c>
      <c r="P304" t="s">
        <v>284</v>
      </c>
      <c r="R304" t="s">
        <v>802</v>
      </c>
      <c r="T304">
        <v>2161</v>
      </c>
    </row>
    <row r="305" spans="1:20" x14ac:dyDescent="0.25">
      <c r="A305" t="s">
        <v>642</v>
      </c>
      <c r="B305" s="46" t="s">
        <v>642</v>
      </c>
      <c r="C305" s="49">
        <v>32.333037889700002</v>
      </c>
      <c r="D305" s="49">
        <v>-110.723281071</v>
      </c>
      <c r="E305" s="77">
        <v>3577385.0380000002</v>
      </c>
      <c r="F305" s="77">
        <v>526042.70700000005</v>
      </c>
      <c r="H305" t="s">
        <v>26</v>
      </c>
      <c r="I305" s="67">
        <v>3577188</v>
      </c>
      <c r="J305" s="67">
        <v>526104</v>
      </c>
      <c r="K305" s="12">
        <v>38282</v>
      </c>
      <c r="L305" s="30" t="s">
        <v>926</v>
      </c>
      <c r="M305" t="s">
        <v>642</v>
      </c>
      <c r="N305">
        <v>56</v>
      </c>
      <c r="O305">
        <v>10</v>
      </c>
      <c r="P305" t="s">
        <v>284</v>
      </c>
      <c r="R305"/>
      <c r="T305">
        <v>2161</v>
      </c>
    </row>
    <row r="306" spans="1:20" x14ac:dyDescent="0.25">
      <c r="A306" t="s">
        <v>641</v>
      </c>
      <c r="B306" s="46" t="s">
        <v>641</v>
      </c>
      <c r="C306" s="49">
        <v>32.332846171299998</v>
      </c>
      <c r="D306" s="49">
        <v>-110.72225096299999</v>
      </c>
      <c r="E306" s="77">
        <v>3577364.037</v>
      </c>
      <c r="F306" s="77">
        <v>526139.70900000003</v>
      </c>
      <c r="H306" t="s">
        <v>26</v>
      </c>
      <c r="I306" s="67">
        <v>3577167</v>
      </c>
      <c r="J306" s="67">
        <v>526201</v>
      </c>
      <c r="K306" s="12">
        <v>38282</v>
      </c>
      <c r="L306" s="30" t="s">
        <v>926</v>
      </c>
      <c r="M306" t="s">
        <v>641</v>
      </c>
      <c r="N306">
        <v>270</v>
      </c>
      <c r="O306">
        <v>8</v>
      </c>
      <c r="P306" t="s">
        <v>326</v>
      </c>
      <c r="R306"/>
      <c r="T306">
        <v>2124</v>
      </c>
    </row>
    <row r="307" spans="1:20" x14ac:dyDescent="0.25">
      <c r="A307" t="s">
        <v>641</v>
      </c>
      <c r="B307" s="46" t="s">
        <v>641</v>
      </c>
      <c r="C307" s="49">
        <v>32.332846171299998</v>
      </c>
      <c r="D307" s="49">
        <v>-110.72225096299999</v>
      </c>
      <c r="E307" s="77">
        <v>3577364.037</v>
      </c>
      <c r="F307" s="77">
        <v>526139.70900000003</v>
      </c>
      <c r="H307" t="s">
        <v>26</v>
      </c>
      <c r="I307" s="67">
        <v>3577167</v>
      </c>
      <c r="J307" s="67">
        <v>526201</v>
      </c>
      <c r="K307" s="12">
        <v>38282</v>
      </c>
      <c r="L307" s="30" t="s">
        <v>926</v>
      </c>
      <c r="M307" t="s">
        <v>641</v>
      </c>
      <c r="N307">
        <v>55</v>
      </c>
      <c r="O307">
        <v>7</v>
      </c>
      <c r="P307" t="s">
        <v>284</v>
      </c>
      <c r="R307"/>
      <c r="T307">
        <v>2149</v>
      </c>
    </row>
    <row r="308" spans="1:20" x14ac:dyDescent="0.25">
      <c r="A308" t="s">
        <v>640</v>
      </c>
      <c r="B308" s="46" t="s">
        <v>640</v>
      </c>
      <c r="C308" s="49">
        <v>32.333693375700001</v>
      </c>
      <c r="D308" s="49">
        <v>-110.7218871267</v>
      </c>
      <c r="E308" s="77">
        <v>3577458.037</v>
      </c>
      <c r="F308" s="77">
        <v>526173.70700000005</v>
      </c>
      <c r="H308" t="s">
        <v>26</v>
      </c>
      <c r="I308" s="67">
        <v>3577261</v>
      </c>
      <c r="J308" s="67">
        <v>526235</v>
      </c>
      <c r="K308" s="12">
        <v>38282</v>
      </c>
      <c r="L308" s="30" t="s">
        <v>926</v>
      </c>
      <c r="M308" t="s">
        <v>640</v>
      </c>
      <c r="N308">
        <v>57</v>
      </c>
      <c r="O308">
        <v>8</v>
      </c>
      <c r="P308" t="s">
        <v>284</v>
      </c>
      <c r="R308"/>
      <c r="T308">
        <v>2161</v>
      </c>
    </row>
    <row r="309" spans="1:20" x14ac:dyDescent="0.25">
      <c r="A309" t="s">
        <v>639</v>
      </c>
      <c r="B309" s="46" t="s">
        <v>639</v>
      </c>
      <c r="C309" s="49">
        <v>32.333826342000002</v>
      </c>
      <c r="D309" s="49">
        <v>-110.7208241502</v>
      </c>
      <c r="E309" s="77">
        <v>3577473.037</v>
      </c>
      <c r="F309" s="77">
        <v>526273.70700000005</v>
      </c>
      <c r="H309" t="s">
        <v>26</v>
      </c>
      <c r="I309" s="67">
        <v>3577276</v>
      </c>
      <c r="J309" s="67">
        <v>526335</v>
      </c>
      <c r="K309" s="12">
        <v>38282</v>
      </c>
      <c r="L309" s="30" t="s">
        <v>926</v>
      </c>
      <c r="M309" t="s">
        <v>639</v>
      </c>
      <c r="N309">
        <v>51</v>
      </c>
      <c r="O309">
        <v>10</v>
      </c>
      <c r="P309" t="s">
        <v>284</v>
      </c>
      <c r="R309"/>
      <c r="T309">
        <v>2161</v>
      </c>
    </row>
    <row r="310" spans="1:20" x14ac:dyDescent="0.25">
      <c r="A310" t="s">
        <v>638</v>
      </c>
      <c r="B310" s="46" t="s">
        <v>638</v>
      </c>
      <c r="C310" s="49">
        <v>32.3330302472</v>
      </c>
      <c r="D310" s="49">
        <v>-110.7198277594</v>
      </c>
      <c r="E310" s="77">
        <v>3577385.0350000001</v>
      </c>
      <c r="F310" s="77">
        <v>526367.71</v>
      </c>
      <c r="H310" t="s">
        <v>26</v>
      </c>
      <c r="I310" s="67">
        <v>3577188</v>
      </c>
      <c r="J310" s="67">
        <v>526429</v>
      </c>
      <c r="K310" s="12">
        <v>38282</v>
      </c>
      <c r="L310" s="30" t="s">
        <v>926</v>
      </c>
      <c r="M310" t="s">
        <v>638</v>
      </c>
      <c r="N310">
        <v>55</v>
      </c>
      <c r="O310">
        <v>9</v>
      </c>
      <c r="P310" t="s">
        <v>284</v>
      </c>
      <c r="R310" t="s">
        <v>804</v>
      </c>
      <c r="T310">
        <v>2161</v>
      </c>
    </row>
    <row r="311" spans="1:20" x14ac:dyDescent="0.25">
      <c r="A311" t="s">
        <v>636</v>
      </c>
      <c r="B311" s="46" t="s">
        <v>636</v>
      </c>
      <c r="C311" s="49">
        <v>32.332108273199999</v>
      </c>
      <c r="D311" s="49">
        <v>-110.7190230315</v>
      </c>
      <c r="E311" s="77">
        <v>3577283.034</v>
      </c>
      <c r="F311" s="77">
        <v>526443.71299999999</v>
      </c>
      <c r="H311" t="s">
        <v>26</v>
      </c>
      <c r="I311" s="67">
        <v>3577086</v>
      </c>
      <c r="J311" s="67">
        <v>526505</v>
      </c>
      <c r="K311" s="12">
        <v>38282</v>
      </c>
      <c r="L311" s="30" t="s">
        <v>926</v>
      </c>
      <c r="M311" t="s">
        <v>636</v>
      </c>
      <c r="N311">
        <v>55</v>
      </c>
      <c r="O311">
        <v>5</v>
      </c>
      <c r="P311" t="s">
        <v>284</v>
      </c>
      <c r="R311"/>
      <c r="T311">
        <v>2161</v>
      </c>
    </row>
    <row r="312" spans="1:20" x14ac:dyDescent="0.25">
      <c r="A312" t="s">
        <v>635</v>
      </c>
      <c r="B312" s="46" t="s">
        <v>635</v>
      </c>
      <c r="C312" s="49">
        <v>32.33242276</v>
      </c>
      <c r="D312" s="49">
        <v>-110.7184589141</v>
      </c>
      <c r="E312" s="77">
        <v>3577318.034</v>
      </c>
      <c r="F312" s="77">
        <v>526496.71299999999</v>
      </c>
      <c r="H312" t="s">
        <v>26</v>
      </c>
      <c r="I312" s="67">
        <v>3577121</v>
      </c>
      <c r="J312" s="67">
        <v>526558</v>
      </c>
      <c r="K312" s="12">
        <v>38282</v>
      </c>
      <c r="L312" s="30" t="s">
        <v>926</v>
      </c>
      <c r="M312" t="s">
        <v>635</v>
      </c>
      <c r="N312">
        <v>65</v>
      </c>
      <c r="O312">
        <v>6</v>
      </c>
      <c r="P312" t="s">
        <v>284</v>
      </c>
      <c r="R312" t="s">
        <v>802</v>
      </c>
      <c r="T312">
        <v>4035</v>
      </c>
    </row>
    <row r="313" spans="1:20" x14ac:dyDescent="0.25">
      <c r="A313" t="s">
        <v>634</v>
      </c>
      <c r="B313" s="46" t="s">
        <v>634</v>
      </c>
      <c r="C313" s="49">
        <v>32.332170044500003</v>
      </c>
      <c r="D313" s="49">
        <v>-110.7184065612</v>
      </c>
      <c r="E313" s="77">
        <v>3577290.034</v>
      </c>
      <c r="F313" s="77">
        <v>526501.71400000004</v>
      </c>
      <c r="H313" t="s">
        <v>26</v>
      </c>
      <c r="I313" s="67">
        <v>3577093</v>
      </c>
      <c r="J313" s="67">
        <v>526563</v>
      </c>
      <c r="K313" s="12">
        <v>38282</v>
      </c>
      <c r="L313" s="30" t="s">
        <v>926</v>
      </c>
      <c r="M313" t="s">
        <v>634</v>
      </c>
      <c r="N313">
        <v>295</v>
      </c>
      <c r="O313">
        <v>6</v>
      </c>
      <c r="P313" t="s">
        <v>326</v>
      </c>
      <c r="R313"/>
      <c r="T313">
        <v>2124</v>
      </c>
    </row>
    <row r="314" spans="1:20" x14ac:dyDescent="0.25">
      <c r="A314" t="s">
        <v>634</v>
      </c>
      <c r="B314" s="46" t="s">
        <v>634</v>
      </c>
      <c r="C314" s="49">
        <v>32.332170044500003</v>
      </c>
      <c r="D314" s="49">
        <v>-110.7184065612</v>
      </c>
      <c r="E314" s="77">
        <v>3577290.034</v>
      </c>
      <c r="F314" s="77">
        <v>526501.71400000004</v>
      </c>
      <c r="H314" t="s">
        <v>26</v>
      </c>
      <c r="I314" s="67">
        <v>3577093</v>
      </c>
      <c r="J314" s="67">
        <v>526563</v>
      </c>
      <c r="K314" s="12">
        <v>38282</v>
      </c>
      <c r="L314" s="30" t="s">
        <v>926</v>
      </c>
      <c r="M314" t="s">
        <v>634</v>
      </c>
      <c r="N314">
        <v>51</v>
      </c>
      <c r="O314">
        <v>5</v>
      </c>
      <c r="P314" t="s">
        <v>286</v>
      </c>
      <c r="R314" t="s">
        <v>802</v>
      </c>
      <c r="T314">
        <v>4037</v>
      </c>
    </row>
    <row r="315" spans="1:20" x14ac:dyDescent="0.25">
      <c r="A315" t="s">
        <v>633</v>
      </c>
      <c r="B315" s="46" t="s">
        <v>633</v>
      </c>
      <c r="C315" s="49">
        <v>32.330960785199998</v>
      </c>
      <c r="D315" s="49">
        <v>-110.7182296375</v>
      </c>
      <c r="E315" s="77">
        <v>3577156.0320000001</v>
      </c>
      <c r="F315" s="77">
        <v>526518.71699999995</v>
      </c>
      <c r="H315" t="s">
        <v>26</v>
      </c>
      <c r="I315" s="67">
        <v>3576959</v>
      </c>
      <c r="J315" s="67">
        <v>526580</v>
      </c>
      <c r="K315" s="12">
        <v>38282</v>
      </c>
      <c r="L315" s="30" t="s">
        <v>926</v>
      </c>
      <c r="M315" t="s">
        <v>633</v>
      </c>
      <c r="N315">
        <v>59</v>
      </c>
      <c r="O315">
        <v>0</v>
      </c>
      <c r="P315" t="s">
        <v>284</v>
      </c>
      <c r="R315" t="s">
        <v>802</v>
      </c>
      <c r="T315">
        <v>2161</v>
      </c>
    </row>
    <row r="316" spans="1:20" x14ac:dyDescent="0.25">
      <c r="A316" t="s">
        <v>632</v>
      </c>
      <c r="B316" s="46" t="s">
        <v>632</v>
      </c>
      <c r="C316" s="49">
        <v>32.330694461599997</v>
      </c>
      <c r="D316" s="49">
        <v>-110.7161372578</v>
      </c>
      <c r="E316" s="77">
        <v>3577127.031</v>
      </c>
      <c r="F316" s="77">
        <v>526715.72</v>
      </c>
      <c r="H316" t="s">
        <v>26</v>
      </c>
      <c r="I316" s="67">
        <v>3576930</v>
      </c>
      <c r="J316" s="67">
        <v>526777</v>
      </c>
      <c r="K316" s="12">
        <v>38282</v>
      </c>
      <c r="L316" s="30" t="s">
        <v>926</v>
      </c>
      <c r="M316" t="s">
        <v>632</v>
      </c>
      <c r="N316">
        <v>62</v>
      </c>
      <c r="O316">
        <v>0</v>
      </c>
      <c r="P316" t="s">
        <v>284</v>
      </c>
      <c r="R316"/>
      <c r="T316">
        <v>2161</v>
      </c>
    </row>
    <row r="317" spans="1:20" x14ac:dyDescent="0.25">
      <c r="A317" t="s">
        <v>631</v>
      </c>
      <c r="B317" s="46" t="s">
        <v>631</v>
      </c>
      <c r="C317" s="49">
        <v>32.329611353099999</v>
      </c>
      <c r="D317" s="49">
        <v>-110.7158962259</v>
      </c>
      <c r="E317" s="77">
        <v>3577007.0290000001</v>
      </c>
      <c r="F317" s="77">
        <v>526738.723</v>
      </c>
      <c r="H317" t="s">
        <v>26</v>
      </c>
      <c r="I317" s="67">
        <v>3576810</v>
      </c>
      <c r="J317" s="67">
        <v>526800</v>
      </c>
      <c r="K317" s="12">
        <v>38282</v>
      </c>
      <c r="L317" s="30" t="s">
        <v>926</v>
      </c>
      <c r="M317" t="s">
        <v>631</v>
      </c>
      <c r="N317">
        <v>64</v>
      </c>
      <c r="O317">
        <v>3</v>
      </c>
      <c r="P317" t="s">
        <v>284</v>
      </c>
      <c r="R317"/>
      <c r="T317">
        <v>2161</v>
      </c>
    </row>
    <row r="318" spans="1:20" x14ac:dyDescent="0.25">
      <c r="A318" t="s">
        <v>630</v>
      </c>
      <c r="B318" s="46" t="s">
        <v>630</v>
      </c>
      <c r="C318" s="49">
        <v>32.327870384500002</v>
      </c>
      <c r="D318" s="49">
        <v>-110.7159653626</v>
      </c>
      <c r="E318" s="77">
        <v>3576814.0279999999</v>
      </c>
      <c r="F318" s="77">
        <v>526732.728</v>
      </c>
      <c r="H318" t="s">
        <v>26</v>
      </c>
      <c r="I318" s="67">
        <v>3576617</v>
      </c>
      <c r="J318" s="67">
        <v>526794</v>
      </c>
      <c r="K318" s="12">
        <v>38282</v>
      </c>
      <c r="L318" s="30" t="s">
        <v>926</v>
      </c>
      <c r="M318" t="s">
        <v>630</v>
      </c>
      <c r="N318">
        <v>241</v>
      </c>
      <c r="O318">
        <v>1</v>
      </c>
      <c r="P318" t="s">
        <v>286</v>
      </c>
      <c r="R318"/>
      <c r="T318">
        <v>4042</v>
      </c>
    </row>
    <row r="319" spans="1:20" x14ac:dyDescent="0.25">
      <c r="A319" t="s">
        <v>630</v>
      </c>
      <c r="B319" s="46" t="s">
        <v>630</v>
      </c>
      <c r="C319" s="49">
        <v>32.327870384500002</v>
      </c>
      <c r="D319" s="49">
        <v>-110.7159653626</v>
      </c>
      <c r="E319" s="77">
        <v>3576814.0279999999</v>
      </c>
      <c r="F319" s="77">
        <v>526732.728</v>
      </c>
      <c r="H319" t="s">
        <v>26</v>
      </c>
      <c r="I319" s="67">
        <v>3576617</v>
      </c>
      <c r="J319" s="67">
        <v>526794</v>
      </c>
      <c r="K319" s="12">
        <v>38282</v>
      </c>
      <c r="L319" s="30" t="s">
        <v>926</v>
      </c>
      <c r="M319" t="s">
        <v>630</v>
      </c>
      <c r="N319">
        <v>47</v>
      </c>
      <c r="O319">
        <v>13</v>
      </c>
      <c r="P319" t="s">
        <v>326</v>
      </c>
      <c r="R319" t="s">
        <v>804</v>
      </c>
      <c r="T319">
        <v>2124</v>
      </c>
    </row>
    <row r="320" spans="1:20" x14ac:dyDescent="0.25">
      <c r="A320" t="s">
        <v>629</v>
      </c>
      <c r="B320" s="46" t="s">
        <v>629</v>
      </c>
      <c r="C320" s="49">
        <v>32.327665575799998</v>
      </c>
      <c r="D320" s="49">
        <v>-110.7171559967</v>
      </c>
      <c r="E320" s="77">
        <v>3576791.0290000001</v>
      </c>
      <c r="F320" s="77">
        <v>526620.72699999996</v>
      </c>
      <c r="H320" t="s">
        <v>26</v>
      </c>
      <c r="I320" s="67">
        <v>3576594</v>
      </c>
      <c r="J320" s="67">
        <v>526682</v>
      </c>
      <c r="K320" s="12">
        <v>38282</v>
      </c>
      <c r="L320" s="30" t="s">
        <v>926</v>
      </c>
      <c r="M320" t="s">
        <v>629</v>
      </c>
      <c r="N320">
        <v>65</v>
      </c>
      <c r="O320">
        <v>3</v>
      </c>
      <c r="P320" t="s">
        <v>284</v>
      </c>
      <c r="R320"/>
      <c r="T320">
        <v>2161</v>
      </c>
    </row>
    <row r="321" spans="1:20" x14ac:dyDescent="0.25">
      <c r="A321" t="s">
        <v>628</v>
      </c>
      <c r="B321" s="46" t="s">
        <v>628</v>
      </c>
      <c r="C321" s="49">
        <v>32.328018600299998</v>
      </c>
      <c r="D321" s="49">
        <v>-110.71768616190001</v>
      </c>
      <c r="E321" s="77">
        <v>3576830.0290000001</v>
      </c>
      <c r="F321" s="77">
        <v>526570.72600000002</v>
      </c>
      <c r="H321" t="s">
        <v>26</v>
      </c>
      <c r="I321" s="67">
        <v>3576633</v>
      </c>
      <c r="J321" s="67">
        <v>526632</v>
      </c>
      <c r="K321" s="12">
        <v>38282</v>
      </c>
      <c r="L321" s="30" t="s">
        <v>926</v>
      </c>
      <c r="M321" t="s">
        <v>628</v>
      </c>
      <c r="N321">
        <v>65</v>
      </c>
      <c r="O321">
        <v>1</v>
      </c>
      <c r="P321" t="s">
        <v>284</v>
      </c>
      <c r="R321"/>
      <c r="T321">
        <v>2161</v>
      </c>
    </row>
    <row r="322" spans="1:20" x14ac:dyDescent="0.25">
      <c r="A322" t="s">
        <v>627</v>
      </c>
      <c r="B322" s="46" t="s">
        <v>627</v>
      </c>
      <c r="C322" s="49">
        <v>32.329871203000003</v>
      </c>
      <c r="D322" s="49">
        <v>-110.7191255031</v>
      </c>
      <c r="E322" s="77">
        <v>3577035.0320000001</v>
      </c>
      <c r="F322" s="77">
        <v>526434.72</v>
      </c>
      <c r="H322" t="s">
        <v>26</v>
      </c>
      <c r="I322" s="67">
        <v>3576838</v>
      </c>
      <c r="J322" s="67">
        <v>526496</v>
      </c>
      <c r="K322" s="12">
        <v>38282</v>
      </c>
      <c r="L322" s="30" t="s">
        <v>926</v>
      </c>
      <c r="M322" t="s">
        <v>627</v>
      </c>
      <c r="N322">
        <v>56</v>
      </c>
      <c r="O322">
        <v>3</v>
      </c>
      <c r="P322" t="s">
        <v>284</v>
      </c>
      <c r="R322"/>
      <c r="T322">
        <v>2161</v>
      </c>
    </row>
    <row r="323" spans="1:20" x14ac:dyDescent="0.25">
      <c r="A323" t="s">
        <v>625</v>
      </c>
      <c r="B323" s="46" t="s">
        <v>625</v>
      </c>
      <c r="C323" s="49">
        <v>32.330423373899997</v>
      </c>
      <c r="D323" s="49">
        <v>-110.71996321589999</v>
      </c>
      <c r="E323" s="77">
        <v>3577096.0329999998</v>
      </c>
      <c r="F323" s="77">
        <v>526355.71699999995</v>
      </c>
      <c r="H323" t="s">
        <v>26</v>
      </c>
      <c r="I323" s="67">
        <v>3576899</v>
      </c>
      <c r="J323" s="67">
        <v>526417</v>
      </c>
      <c r="K323" s="12">
        <v>38282</v>
      </c>
      <c r="L323" s="30" t="s">
        <v>926</v>
      </c>
      <c r="M323" t="s">
        <v>625</v>
      </c>
      <c r="N323">
        <v>58</v>
      </c>
      <c r="O323">
        <v>5</v>
      </c>
      <c r="P323" t="s">
        <v>284</v>
      </c>
      <c r="R323"/>
      <c r="T323">
        <v>2161</v>
      </c>
    </row>
    <row r="324" spans="1:20" s="33" customFormat="1" x14ac:dyDescent="0.25">
      <c r="A324" s="27" t="s">
        <v>624</v>
      </c>
      <c r="B324" s="54" t="s">
        <v>624</v>
      </c>
      <c r="C324" s="55">
        <v>32.330478258299998</v>
      </c>
      <c r="D324" s="55">
        <v>-110.7203030594</v>
      </c>
      <c r="E324" s="79">
        <v>3577102.034</v>
      </c>
      <c r="F324" s="79">
        <v>526323.71699999995</v>
      </c>
      <c r="H324" s="27" t="s">
        <v>26</v>
      </c>
      <c r="I324" s="68">
        <v>3576905</v>
      </c>
      <c r="J324" s="68">
        <v>526385</v>
      </c>
      <c r="K324" s="60">
        <v>38282</v>
      </c>
      <c r="L324" s="63" t="s">
        <v>926</v>
      </c>
      <c r="M324" s="27" t="s">
        <v>624</v>
      </c>
      <c r="N324" s="27">
        <v>60</v>
      </c>
      <c r="O324" s="27">
        <v>7</v>
      </c>
      <c r="P324" s="27" t="s">
        <v>284</v>
      </c>
      <c r="R324" s="27"/>
      <c r="T324" s="27">
        <v>2161</v>
      </c>
    </row>
    <row r="325" spans="1:20" x14ac:dyDescent="0.25">
      <c r="A325" t="s">
        <v>623</v>
      </c>
      <c r="B325" s="46" t="s">
        <v>623</v>
      </c>
      <c r="C325" s="49">
        <v>32.3325949806</v>
      </c>
      <c r="D325" s="49">
        <v>-110.7228892581</v>
      </c>
      <c r="E325" s="77">
        <v>3577336.037</v>
      </c>
      <c r="F325" s="77">
        <v>526079.70900000003</v>
      </c>
      <c r="H325" t="s">
        <v>26</v>
      </c>
      <c r="I325" s="67">
        <v>3577139</v>
      </c>
      <c r="J325" s="67">
        <v>526141</v>
      </c>
      <c r="K325" s="12">
        <v>38282</v>
      </c>
      <c r="L325" s="30" t="s">
        <v>926</v>
      </c>
      <c r="M325" t="s">
        <v>623</v>
      </c>
      <c r="N325">
        <v>57</v>
      </c>
      <c r="O325">
        <v>10</v>
      </c>
      <c r="P325" t="s">
        <v>284</v>
      </c>
      <c r="R325"/>
      <c r="T325">
        <v>2161</v>
      </c>
    </row>
    <row r="326" spans="1:20" x14ac:dyDescent="0.25">
      <c r="A326" t="s">
        <v>622</v>
      </c>
      <c r="B326" s="46" t="s">
        <v>622</v>
      </c>
      <c r="C326" s="49">
        <v>32.334877276299999</v>
      </c>
      <c r="D326" s="49">
        <v>-110.7228398698</v>
      </c>
      <c r="E326" s="77">
        <v>3577589.0389999999</v>
      </c>
      <c r="F326" s="77">
        <v>526083.70200000005</v>
      </c>
      <c r="H326" t="s">
        <v>26</v>
      </c>
      <c r="I326" s="67">
        <v>3577392</v>
      </c>
      <c r="J326" s="67">
        <v>526145</v>
      </c>
      <c r="K326" s="12">
        <v>38282</v>
      </c>
      <c r="L326" s="30" t="s">
        <v>926</v>
      </c>
      <c r="M326" t="s">
        <v>622</v>
      </c>
      <c r="N326">
        <v>55</v>
      </c>
      <c r="O326">
        <v>12</v>
      </c>
      <c r="P326" t="s">
        <v>284</v>
      </c>
      <c r="R326"/>
      <c r="T326">
        <v>2161</v>
      </c>
    </row>
    <row r="327" spans="1:20" x14ac:dyDescent="0.25">
      <c r="A327" t="s">
        <v>621</v>
      </c>
      <c r="B327" s="46" t="s">
        <v>621</v>
      </c>
      <c r="C327" s="49">
        <v>32.3360787608</v>
      </c>
      <c r="D327" s="49">
        <v>-110.7195103049</v>
      </c>
      <c r="E327" s="77">
        <v>3577723.0380000002</v>
      </c>
      <c r="F327" s="77">
        <v>526396.70200000005</v>
      </c>
      <c r="H327" t="s">
        <v>26</v>
      </c>
      <c r="I327" s="67">
        <v>3577526</v>
      </c>
      <c r="J327" s="67">
        <v>526458</v>
      </c>
      <c r="K327" s="12">
        <v>38296</v>
      </c>
      <c r="L327" s="30" t="s">
        <v>932</v>
      </c>
      <c r="M327" t="s">
        <v>621</v>
      </c>
      <c r="N327">
        <v>54</v>
      </c>
      <c r="O327">
        <v>5</v>
      </c>
      <c r="P327" t="s">
        <v>284</v>
      </c>
      <c r="R327"/>
      <c r="T327">
        <v>2161</v>
      </c>
    </row>
    <row r="328" spans="1:20" x14ac:dyDescent="0.25">
      <c r="A328" t="s">
        <v>620</v>
      </c>
      <c r="B328" s="46" t="s">
        <v>620</v>
      </c>
      <c r="C328" s="49">
        <v>32.335010398199998</v>
      </c>
      <c r="D328" s="49">
        <v>-110.71779217620001</v>
      </c>
      <c r="E328" s="77">
        <v>3577605.0359999998</v>
      </c>
      <c r="F328" s="77">
        <v>526558.70600000001</v>
      </c>
      <c r="H328" t="s">
        <v>26</v>
      </c>
      <c r="I328" s="67">
        <v>3577408</v>
      </c>
      <c r="J328" s="67">
        <v>526620</v>
      </c>
      <c r="K328" s="12">
        <v>38296</v>
      </c>
      <c r="L328" s="30" t="s">
        <v>932</v>
      </c>
      <c r="M328" t="s">
        <v>620</v>
      </c>
      <c r="N328">
        <v>55</v>
      </c>
      <c r="O328">
        <v>10</v>
      </c>
      <c r="P328" t="s">
        <v>284</v>
      </c>
      <c r="R328"/>
      <c r="T328">
        <v>2161</v>
      </c>
    </row>
    <row r="329" spans="1:20" x14ac:dyDescent="0.25">
      <c r="A329" t="s">
        <v>619</v>
      </c>
      <c r="B329" s="46" t="s">
        <v>619</v>
      </c>
      <c r="C329" s="49">
        <v>32.333666819500003</v>
      </c>
      <c r="D329" s="49">
        <v>-110.71806194840001</v>
      </c>
      <c r="E329" s="77">
        <v>3577456.0350000001</v>
      </c>
      <c r="F329" s="77">
        <v>526533.71</v>
      </c>
      <c r="H329" t="s">
        <v>26</v>
      </c>
      <c r="I329" s="67">
        <v>3577259</v>
      </c>
      <c r="J329" s="67">
        <v>526595</v>
      </c>
      <c r="K329" s="12">
        <v>38296</v>
      </c>
      <c r="L329" s="30" t="s">
        <v>932</v>
      </c>
      <c r="M329" t="s">
        <v>619</v>
      </c>
      <c r="N329">
        <v>55</v>
      </c>
      <c r="O329">
        <v>9</v>
      </c>
      <c r="P329" t="s">
        <v>284</v>
      </c>
      <c r="R329"/>
      <c r="T329">
        <v>2161</v>
      </c>
    </row>
    <row r="330" spans="1:20" x14ac:dyDescent="0.25">
      <c r="A330" t="s">
        <v>618</v>
      </c>
      <c r="B330" s="46" t="s">
        <v>618</v>
      </c>
      <c r="C330" s="49">
        <v>32.333494985999998</v>
      </c>
      <c r="D330" s="49">
        <v>-110.7178712135</v>
      </c>
      <c r="E330" s="77">
        <v>3577437.0350000001</v>
      </c>
      <c r="F330" s="77">
        <v>526551.71100000001</v>
      </c>
      <c r="H330" t="s">
        <v>26</v>
      </c>
      <c r="I330" s="67">
        <v>3577240</v>
      </c>
      <c r="J330" s="67">
        <v>526613</v>
      </c>
      <c r="K330" s="12">
        <v>38296</v>
      </c>
      <c r="L330" s="30" t="s">
        <v>932</v>
      </c>
      <c r="M330" t="s">
        <v>618</v>
      </c>
      <c r="N330">
        <v>57</v>
      </c>
      <c r="O330">
        <v>12</v>
      </c>
      <c r="P330" t="s">
        <v>284</v>
      </c>
      <c r="R330"/>
      <c r="T330">
        <v>2161</v>
      </c>
    </row>
    <row r="331" spans="1:20" x14ac:dyDescent="0.25">
      <c r="A331" t="s">
        <v>617</v>
      </c>
      <c r="B331" s="46" t="s">
        <v>617</v>
      </c>
      <c r="C331" s="49">
        <v>32.333269358099997</v>
      </c>
      <c r="D331" s="49">
        <v>-110.7178294041</v>
      </c>
      <c r="E331" s="77">
        <v>3577412.034</v>
      </c>
      <c r="F331" s="77">
        <v>526555.71100000001</v>
      </c>
      <c r="H331" t="s">
        <v>26</v>
      </c>
      <c r="I331" s="67">
        <v>3577215</v>
      </c>
      <c r="J331" s="67">
        <v>526617</v>
      </c>
      <c r="K331" s="12">
        <v>38296</v>
      </c>
      <c r="L331" s="30" t="s">
        <v>932</v>
      </c>
      <c r="M331" t="s">
        <v>617</v>
      </c>
      <c r="N331">
        <v>53</v>
      </c>
      <c r="O331">
        <v>3</v>
      </c>
      <c r="P331" t="s">
        <v>284</v>
      </c>
      <c r="R331"/>
      <c r="T331">
        <v>2161</v>
      </c>
    </row>
    <row r="332" spans="1:20" x14ac:dyDescent="0.25">
      <c r="A332" t="s">
        <v>616</v>
      </c>
      <c r="B332" s="46" t="s">
        <v>616</v>
      </c>
      <c r="C332" s="49">
        <v>32.333178191099996</v>
      </c>
      <c r="D332" s="49">
        <v>-110.7174046579</v>
      </c>
      <c r="E332" s="77">
        <v>3577402.034</v>
      </c>
      <c r="F332" s="77">
        <v>526595.71200000006</v>
      </c>
      <c r="H332" t="s">
        <v>26</v>
      </c>
      <c r="I332" s="67">
        <v>3577205</v>
      </c>
      <c r="J332" s="67">
        <v>526657</v>
      </c>
      <c r="K332" s="12">
        <v>38296</v>
      </c>
      <c r="L332" s="30" t="s">
        <v>932</v>
      </c>
      <c r="M332" t="s">
        <v>616</v>
      </c>
      <c r="N332">
        <v>53</v>
      </c>
      <c r="O332">
        <v>5</v>
      </c>
      <c r="P332" t="s">
        <v>284</v>
      </c>
      <c r="R332"/>
      <c r="T332">
        <v>2161</v>
      </c>
    </row>
    <row r="333" spans="1:20" x14ac:dyDescent="0.25">
      <c r="A333" t="s">
        <v>614</v>
      </c>
      <c r="B333" s="46" t="s">
        <v>614</v>
      </c>
      <c r="C333" s="49">
        <v>32.333141126599998</v>
      </c>
      <c r="D333" s="49">
        <v>-110.71696912020001</v>
      </c>
      <c r="E333" s="77">
        <v>3577398.034</v>
      </c>
      <c r="F333" s="77">
        <v>526636.71200000006</v>
      </c>
      <c r="H333" t="s">
        <v>26</v>
      </c>
      <c r="I333" s="67">
        <v>3577201</v>
      </c>
      <c r="J333" s="67">
        <v>526698</v>
      </c>
      <c r="K333" s="12">
        <v>38296</v>
      </c>
      <c r="L333" s="30" t="s">
        <v>932</v>
      </c>
      <c r="M333" t="s">
        <v>614</v>
      </c>
      <c r="N333">
        <v>54</v>
      </c>
      <c r="O333">
        <v>4</v>
      </c>
      <c r="P333" t="s">
        <v>284</v>
      </c>
      <c r="R333"/>
      <c r="T333">
        <v>2161</v>
      </c>
    </row>
    <row r="334" spans="1:20" x14ac:dyDescent="0.25">
      <c r="A334" t="s">
        <v>613</v>
      </c>
      <c r="B334" s="46" t="s">
        <v>613</v>
      </c>
      <c r="C334" s="49">
        <v>32.333284223299998</v>
      </c>
      <c r="D334" s="49">
        <v>-110.7164161442</v>
      </c>
      <c r="E334" s="77">
        <v>3577414.0329999998</v>
      </c>
      <c r="F334" s="77">
        <v>526688.71200000006</v>
      </c>
      <c r="H334" t="s">
        <v>26</v>
      </c>
      <c r="I334" s="67">
        <v>3577217</v>
      </c>
      <c r="J334" s="67">
        <v>526750</v>
      </c>
      <c r="K334" s="12">
        <v>38296</v>
      </c>
      <c r="L334" s="30" t="s">
        <v>932</v>
      </c>
      <c r="M334" t="s">
        <v>613</v>
      </c>
      <c r="N334">
        <v>50</v>
      </c>
      <c r="O334">
        <v>2</v>
      </c>
      <c r="P334" t="s">
        <v>284</v>
      </c>
      <c r="R334"/>
      <c r="T334">
        <v>2161</v>
      </c>
    </row>
    <row r="335" spans="1:20" x14ac:dyDescent="0.25">
      <c r="A335" t="s">
        <v>612</v>
      </c>
      <c r="B335" s="46" t="s">
        <v>612</v>
      </c>
      <c r="C335" s="49">
        <v>32.3332827606</v>
      </c>
      <c r="D335" s="49">
        <v>-110.71576798300001</v>
      </c>
      <c r="E335" s="77">
        <v>3577414.0329999998</v>
      </c>
      <c r="F335" s="77">
        <v>526749.71299999999</v>
      </c>
      <c r="H335" t="s">
        <v>26</v>
      </c>
      <c r="I335" s="67">
        <v>3577217</v>
      </c>
      <c r="J335" s="67">
        <v>526811</v>
      </c>
      <c r="K335" s="12">
        <v>38296</v>
      </c>
      <c r="L335" s="30" t="s">
        <v>932</v>
      </c>
      <c r="M335" t="s">
        <v>612</v>
      </c>
      <c r="N335">
        <v>53</v>
      </c>
      <c r="O335">
        <v>3</v>
      </c>
      <c r="P335" t="s">
        <v>284</v>
      </c>
      <c r="R335"/>
      <c r="T335">
        <v>2161</v>
      </c>
    </row>
    <row r="336" spans="1:20" x14ac:dyDescent="0.25">
      <c r="A336" t="s">
        <v>611</v>
      </c>
      <c r="B336" s="46" t="s">
        <v>611</v>
      </c>
      <c r="C336" s="49">
        <v>32.333172340899999</v>
      </c>
      <c r="D336" s="49">
        <v>-110.71481201589999</v>
      </c>
      <c r="E336" s="77">
        <v>3577402.0320000001</v>
      </c>
      <c r="F336" s="77">
        <v>526839.71400000004</v>
      </c>
      <c r="H336" t="s">
        <v>26</v>
      </c>
      <c r="I336" s="67">
        <v>3577205</v>
      </c>
      <c r="J336" s="67">
        <v>526901</v>
      </c>
      <c r="K336" s="12">
        <v>38296</v>
      </c>
      <c r="L336" s="30" t="s">
        <v>932</v>
      </c>
      <c r="M336" t="s">
        <v>611</v>
      </c>
      <c r="N336">
        <v>52</v>
      </c>
      <c r="O336">
        <v>3</v>
      </c>
      <c r="P336" t="s">
        <v>284</v>
      </c>
      <c r="R336"/>
      <c r="T336">
        <v>2161</v>
      </c>
    </row>
    <row r="337" spans="1:20" x14ac:dyDescent="0.25">
      <c r="A337" t="s">
        <v>610</v>
      </c>
      <c r="B337" s="46" t="s">
        <v>610</v>
      </c>
      <c r="C337" s="49">
        <v>32.333097636399998</v>
      </c>
      <c r="D337" s="49">
        <v>-110.7136965553</v>
      </c>
      <c r="E337" s="77">
        <v>3577394.031</v>
      </c>
      <c r="F337" s="77">
        <v>526944.71499999997</v>
      </c>
      <c r="H337" t="s">
        <v>26</v>
      </c>
      <c r="I337" s="67">
        <v>3577197</v>
      </c>
      <c r="J337" s="67">
        <v>527006</v>
      </c>
      <c r="K337" s="12">
        <v>38296</v>
      </c>
      <c r="L337" s="30" t="s">
        <v>932</v>
      </c>
      <c r="M337" t="s">
        <v>610</v>
      </c>
      <c r="N337">
        <v>52</v>
      </c>
      <c r="O337">
        <v>1</v>
      </c>
      <c r="P337" t="s">
        <v>284</v>
      </c>
      <c r="R337"/>
      <c r="T337">
        <v>2161</v>
      </c>
    </row>
    <row r="338" spans="1:20" x14ac:dyDescent="0.25">
      <c r="A338" t="s">
        <v>609</v>
      </c>
      <c r="B338" s="46" t="s">
        <v>609</v>
      </c>
      <c r="C338" s="49">
        <v>32.332537274899998</v>
      </c>
      <c r="D338" s="49">
        <v>-110.7132414031</v>
      </c>
      <c r="E338" s="77">
        <v>3577332.03</v>
      </c>
      <c r="F338" s="77">
        <v>526987.71699999995</v>
      </c>
      <c r="H338" t="s">
        <v>26</v>
      </c>
      <c r="I338" s="67">
        <v>3577135</v>
      </c>
      <c r="J338" s="67">
        <v>527049</v>
      </c>
      <c r="K338" s="12">
        <v>38296</v>
      </c>
      <c r="L338" s="30" t="s">
        <v>932</v>
      </c>
      <c r="M338" t="s">
        <v>609</v>
      </c>
      <c r="N338">
        <v>53</v>
      </c>
      <c r="O338">
        <v>3</v>
      </c>
      <c r="P338" t="s">
        <v>284</v>
      </c>
      <c r="R338"/>
      <c r="T338">
        <v>2161</v>
      </c>
    </row>
    <row r="339" spans="1:20" x14ac:dyDescent="0.25">
      <c r="A339" t="s">
        <v>608</v>
      </c>
      <c r="B339" s="46" t="s">
        <v>608</v>
      </c>
      <c r="C339" s="49">
        <v>32.3321131282</v>
      </c>
      <c r="D339" s="49">
        <v>-110.7131789749</v>
      </c>
      <c r="E339" s="77">
        <v>3577285.03</v>
      </c>
      <c r="F339" s="77">
        <v>526993.71799999999</v>
      </c>
      <c r="H339" t="s">
        <v>26</v>
      </c>
      <c r="I339" s="67">
        <v>3577088</v>
      </c>
      <c r="J339" s="67">
        <v>527055</v>
      </c>
      <c r="K339" s="12">
        <v>38296</v>
      </c>
      <c r="L339" s="30" t="s">
        <v>932</v>
      </c>
      <c r="M339" t="s">
        <v>608</v>
      </c>
      <c r="N339">
        <v>57</v>
      </c>
      <c r="O339">
        <v>6</v>
      </c>
      <c r="P339" t="s">
        <v>286</v>
      </c>
      <c r="R339" t="s">
        <v>802</v>
      </c>
      <c r="T339">
        <v>4035</v>
      </c>
    </row>
    <row r="340" spans="1:20" x14ac:dyDescent="0.25">
      <c r="A340" t="s">
        <v>607</v>
      </c>
      <c r="B340" s="46" t="s">
        <v>607</v>
      </c>
      <c r="C340" s="49">
        <v>32.331184538999999</v>
      </c>
      <c r="D340" s="49">
        <v>-110.7134475117</v>
      </c>
      <c r="E340" s="77">
        <v>3577182.0290000001</v>
      </c>
      <c r="F340" s="77">
        <v>526968.72100000002</v>
      </c>
      <c r="H340" t="s">
        <v>26</v>
      </c>
      <c r="I340" s="67">
        <v>3576985</v>
      </c>
      <c r="J340" s="67">
        <v>527030</v>
      </c>
      <c r="K340" s="12">
        <v>38296</v>
      </c>
      <c r="L340" s="30" t="s">
        <v>932</v>
      </c>
      <c r="M340" t="s">
        <v>607</v>
      </c>
      <c r="N340">
        <v>243</v>
      </c>
      <c r="O340">
        <v>7</v>
      </c>
      <c r="P340" t="s">
        <v>284</v>
      </c>
      <c r="R340"/>
      <c r="T340">
        <v>2161</v>
      </c>
    </row>
    <row r="341" spans="1:20" x14ac:dyDescent="0.25">
      <c r="A341" t="s">
        <v>606</v>
      </c>
      <c r="B341" s="46" t="s">
        <v>606</v>
      </c>
      <c r="C341" s="49">
        <v>32.331295427400001</v>
      </c>
      <c r="D341" s="49">
        <v>-110.71460533760001</v>
      </c>
      <c r="E341" s="77">
        <v>3577194.03</v>
      </c>
      <c r="F341" s="77">
        <v>526859.71900000004</v>
      </c>
      <c r="H341" t="s">
        <v>26</v>
      </c>
      <c r="I341" s="67">
        <v>3576997</v>
      </c>
      <c r="J341" s="67">
        <v>526921</v>
      </c>
      <c r="K341" s="12">
        <v>38296</v>
      </c>
      <c r="L341" s="30" t="s">
        <v>932</v>
      </c>
      <c r="M341" t="s">
        <v>606</v>
      </c>
      <c r="N341">
        <v>55</v>
      </c>
      <c r="O341">
        <v>9</v>
      </c>
      <c r="P341" t="s">
        <v>284</v>
      </c>
      <c r="R341"/>
      <c r="T341">
        <v>2161</v>
      </c>
    </row>
    <row r="342" spans="1:20" x14ac:dyDescent="0.25">
      <c r="A342" t="s">
        <v>605</v>
      </c>
      <c r="B342" s="46" t="s">
        <v>605</v>
      </c>
      <c r="C342" s="49">
        <v>32.330286076599997</v>
      </c>
      <c r="D342" s="49">
        <v>-110.71506536370001</v>
      </c>
      <c r="E342" s="77">
        <v>3577082.0290000001</v>
      </c>
      <c r="F342" s="77">
        <v>526816.72199999995</v>
      </c>
      <c r="H342" t="s">
        <v>26</v>
      </c>
      <c r="I342" s="67">
        <v>3576885</v>
      </c>
      <c r="J342" s="67">
        <v>526878</v>
      </c>
      <c r="K342" s="12">
        <v>38296</v>
      </c>
      <c r="L342" s="30" t="s">
        <v>932</v>
      </c>
      <c r="M342" t="s">
        <v>605</v>
      </c>
      <c r="N342">
        <v>62</v>
      </c>
      <c r="O342">
        <v>5</v>
      </c>
      <c r="P342" t="s">
        <v>284</v>
      </c>
      <c r="R342"/>
      <c r="T342">
        <v>2161</v>
      </c>
    </row>
    <row r="343" spans="1:20" x14ac:dyDescent="0.25">
      <c r="A343" t="s">
        <v>603</v>
      </c>
      <c r="B343" s="46" t="s">
        <v>603</v>
      </c>
      <c r="C343" s="49">
        <v>32.328778265499999</v>
      </c>
      <c r="D343" s="49">
        <v>-110.7145175358</v>
      </c>
      <c r="E343" s="77">
        <v>3576915.0279999999</v>
      </c>
      <c r="F343" s="77">
        <v>526868.72600000002</v>
      </c>
      <c r="H343" t="s">
        <v>26</v>
      </c>
      <c r="I343" s="67">
        <v>3576718</v>
      </c>
      <c r="J343" s="67">
        <v>526930</v>
      </c>
      <c r="K343" s="12">
        <v>38296</v>
      </c>
      <c r="L343" s="30" t="s">
        <v>932</v>
      </c>
      <c r="M343" t="s">
        <v>603</v>
      </c>
      <c r="N343">
        <v>63</v>
      </c>
      <c r="O343">
        <v>8</v>
      </c>
      <c r="P343" t="s">
        <v>284</v>
      </c>
      <c r="R343"/>
      <c r="T343">
        <v>2161</v>
      </c>
    </row>
    <row r="344" spans="1:20" x14ac:dyDescent="0.25">
      <c r="A344" t="s">
        <v>602</v>
      </c>
      <c r="B344" s="46" t="s">
        <v>602</v>
      </c>
      <c r="C344" s="49">
        <v>32.327468509799999</v>
      </c>
      <c r="D344" s="49">
        <v>-110.7137884847</v>
      </c>
      <c r="E344" s="77">
        <v>3576770.0260000001</v>
      </c>
      <c r="F344" s="77">
        <v>526937.73100000003</v>
      </c>
      <c r="H344" t="s">
        <v>26</v>
      </c>
      <c r="I344" s="67">
        <v>3576573</v>
      </c>
      <c r="J344" s="67">
        <v>526999</v>
      </c>
      <c r="K344" s="12">
        <v>38296</v>
      </c>
      <c r="L344" s="30" t="s">
        <v>932</v>
      </c>
      <c r="M344" t="s">
        <v>602</v>
      </c>
      <c r="N344">
        <v>65</v>
      </c>
      <c r="O344">
        <v>6</v>
      </c>
      <c r="P344" t="s">
        <v>284</v>
      </c>
      <c r="R344"/>
      <c r="T344">
        <v>2161</v>
      </c>
    </row>
    <row r="345" spans="1:20" x14ac:dyDescent="0.25">
      <c r="A345" t="s">
        <v>601</v>
      </c>
      <c r="B345" s="46" t="s">
        <v>601</v>
      </c>
      <c r="C345" s="49">
        <v>32.3268165924</v>
      </c>
      <c r="D345" s="49">
        <v>-110.7167229904</v>
      </c>
      <c r="E345" s="77">
        <v>3576697.0279999999</v>
      </c>
      <c r="F345" s="77">
        <v>526661.73</v>
      </c>
      <c r="H345" t="s">
        <v>26</v>
      </c>
      <c r="I345" s="67">
        <v>3576500</v>
      </c>
      <c r="J345" s="67">
        <v>526723</v>
      </c>
      <c r="K345" s="12">
        <v>38296</v>
      </c>
      <c r="L345" s="30" t="s">
        <v>932</v>
      </c>
      <c r="M345" t="s">
        <v>601</v>
      </c>
      <c r="N345">
        <v>59</v>
      </c>
      <c r="O345">
        <v>0</v>
      </c>
      <c r="P345" t="s">
        <v>284</v>
      </c>
      <c r="R345"/>
      <c r="T345">
        <v>2161</v>
      </c>
    </row>
    <row r="346" spans="1:20" x14ac:dyDescent="0.25">
      <c r="A346" t="s">
        <v>600</v>
      </c>
      <c r="B346" s="46" t="s">
        <v>600</v>
      </c>
      <c r="C346" s="49">
        <v>32.3268165924</v>
      </c>
      <c r="D346" s="49">
        <v>-110.7167229904</v>
      </c>
      <c r="E346" s="77">
        <v>3576697.0279999999</v>
      </c>
      <c r="F346" s="77">
        <v>526661.73</v>
      </c>
      <c r="H346" t="s">
        <v>26</v>
      </c>
      <c r="I346" s="67">
        <v>3576500</v>
      </c>
      <c r="J346" s="67">
        <v>526723</v>
      </c>
      <c r="K346" s="12">
        <v>38296</v>
      </c>
      <c r="L346" s="30" t="s">
        <v>932</v>
      </c>
      <c r="M346" t="s">
        <v>600</v>
      </c>
      <c r="N346">
        <v>65</v>
      </c>
      <c r="O346">
        <v>0</v>
      </c>
      <c r="P346" t="s">
        <v>284</v>
      </c>
      <c r="R346"/>
      <c r="T346">
        <v>2161</v>
      </c>
    </row>
    <row r="347" spans="1:20" x14ac:dyDescent="0.25">
      <c r="A347" t="s">
        <v>599</v>
      </c>
      <c r="B347" s="46" t="s">
        <v>599</v>
      </c>
      <c r="C347" s="49">
        <v>32.327088975999999</v>
      </c>
      <c r="D347" s="49">
        <v>-110.7174977706</v>
      </c>
      <c r="E347" s="77">
        <v>3576727.0279999999</v>
      </c>
      <c r="F347" s="77">
        <v>526588.72900000005</v>
      </c>
      <c r="H347" t="s">
        <v>26</v>
      </c>
      <c r="I347" s="67">
        <v>3576530</v>
      </c>
      <c r="J347" s="67">
        <v>526650</v>
      </c>
      <c r="K347" s="12">
        <v>38296</v>
      </c>
      <c r="L347" s="30" t="s">
        <v>932</v>
      </c>
      <c r="M347" t="s">
        <v>599</v>
      </c>
      <c r="N347">
        <v>67</v>
      </c>
      <c r="O347">
        <v>2</v>
      </c>
      <c r="P347" t="s">
        <v>284</v>
      </c>
      <c r="R347"/>
      <c r="T347">
        <v>2161</v>
      </c>
    </row>
    <row r="348" spans="1:20" x14ac:dyDescent="0.25">
      <c r="A348" t="s">
        <v>598</v>
      </c>
      <c r="B348" s="46" t="s">
        <v>598</v>
      </c>
      <c r="C348" s="49">
        <v>32.326277988100003</v>
      </c>
      <c r="D348" s="49">
        <v>-110.7179146342</v>
      </c>
      <c r="E348" s="77">
        <v>3576637.0279999999</v>
      </c>
      <c r="F348" s="77">
        <v>526549.73100000003</v>
      </c>
      <c r="H348" t="s">
        <v>26</v>
      </c>
      <c r="I348" s="67">
        <v>3576440</v>
      </c>
      <c r="J348" s="67">
        <v>526611</v>
      </c>
      <c r="K348" s="12">
        <v>38296</v>
      </c>
      <c r="L348" s="30" t="s">
        <v>932</v>
      </c>
      <c r="M348" t="s">
        <v>598</v>
      </c>
      <c r="N348">
        <v>67</v>
      </c>
      <c r="O348">
        <v>1</v>
      </c>
      <c r="P348" t="s">
        <v>284</v>
      </c>
      <c r="R348"/>
      <c r="T348">
        <v>2161</v>
      </c>
    </row>
    <row r="349" spans="1:20" x14ac:dyDescent="0.25">
      <c r="A349" t="s">
        <v>597</v>
      </c>
      <c r="B349" s="46" t="s">
        <v>597</v>
      </c>
      <c r="C349" s="49">
        <v>32.325764273700003</v>
      </c>
      <c r="D349" s="49">
        <v>-110.7181393325</v>
      </c>
      <c r="E349" s="77">
        <v>3576580.0279999999</v>
      </c>
      <c r="F349" s="77">
        <v>526528.73199999996</v>
      </c>
      <c r="H349" t="s">
        <v>26</v>
      </c>
      <c r="I349" s="67">
        <v>3576383</v>
      </c>
      <c r="J349" s="67">
        <v>526590</v>
      </c>
      <c r="K349" s="12">
        <v>38296</v>
      </c>
      <c r="L349" s="30" t="s">
        <v>932</v>
      </c>
      <c r="M349" t="s">
        <v>597</v>
      </c>
      <c r="N349">
        <v>64</v>
      </c>
      <c r="O349">
        <v>2</v>
      </c>
      <c r="P349" t="s">
        <v>284</v>
      </c>
      <c r="R349"/>
      <c r="T349">
        <v>2161</v>
      </c>
    </row>
    <row r="350" spans="1:20" x14ac:dyDescent="0.25">
      <c r="A350" s="27" t="s">
        <v>596</v>
      </c>
      <c r="B350" s="54" t="s">
        <v>596</v>
      </c>
      <c r="C350" s="55">
        <v>32.324673033899998</v>
      </c>
      <c r="D350" s="55">
        <v>-110.7182701696</v>
      </c>
      <c r="E350" s="79">
        <v>3576459.0329999998</v>
      </c>
      <c r="F350" s="79">
        <v>526516.73499999999</v>
      </c>
      <c r="G350" s="33"/>
      <c r="H350" s="27" t="s">
        <v>26</v>
      </c>
      <c r="I350" s="68">
        <v>3576262</v>
      </c>
      <c r="J350" s="68">
        <v>526578</v>
      </c>
      <c r="K350" s="60">
        <v>38296</v>
      </c>
      <c r="L350" s="63" t="s">
        <v>932</v>
      </c>
      <c r="M350" s="27" t="s">
        <v>596</v>
      </c>
      <c r="N350" s="27">
        <v>245</v>
      </c>
      <c r="O350" s="27">
        <v>8</v>
      </c>
      <c r="P350" s="27" t="s">
        <v>284</v>
      </c>
      <c r="Q350" s="33"/>
      <c r="R350" s="27"/>
      <c r="S350" s="33"/>
      <c r="T350">
        <v>2161</v>
      </c>
    </row>
    <row r="351" spans="1:20" x14ac:dyDescent="0.25">
      <c r="A351" t="s">
        <v>595</v>
      </c>
      <c r="B351" s="46" t="s">
        <v>595</v>
      </c>
      <c r="C351" s="49">
        <v>32.3238596861</v>
      </c>
      <c r="D351" s="49">
        <v>-110.7176351909</v>
      </c>
      <c r="E351" s="77">
        <v>3576369.0320000001</v>
      </c>
      <c r="F351" s="77">
        <v>526576.73800000001</v>
      </c>
      <c r="H351" t="s">
        <v>26</v>
      </c>
      <c r="I351" s="67">
        <v>3576172</v>
      </c>
      <c r="J351" s="67">
        <v>526638</v>
      </c>
      <c r="K351" s="12">
        <v>38296</v>
      </c>
      <c r="L351" s="30" t="s">
        <v>932</v>
      </c>
      <c r="M351" t="s">
        <v>595</v>
      </c>
      <c r="N351">
        <v>62</v>
      </c>
      <c r="O351">
        <v>0</v>
      </c>
      <c r="P351" t="s">
        <v>284</v>
      </c>
      <c r="R351"/>
      <c r="T351">
        <v>2161</v>
      </c>
    </row>
    <row r="352" spans="1:20" x14ac:dyDescent="0.25">
      <c r="A352" t="s">
        <v>594</v>
      </c>
      <c r="B352" s="46" t="s">
        <v>594</v>
      </c>
      <c r="C352" s="49">
        <v>32.3224725468</v>
      </c>
      <c r="D352" s="49">
        <v>-110.7185956509</v>
      </c>
      <c r="E352" s="77">
        <v>3576215.031</v>
      </c>
      <c r="F352" s="77">
        <v>526486.74100000004</v>
      </c>
      <c r="H352" t="s">
        <v>26</v>
      </c>
      <c r="I352" s="67">
        <v>3576018</v>
      </c>
      <c r="J352" s="67">
        <v>526548</v>
      </c>
      <c r="K352" s="12">
        <v>38296</v>
      </c>
      <c r="L352" s="30" t="s">
        <v>932</v>
      </c>
      <c r="M352" t="s">
        <v>594</v>
      </c>
      <c r="N352">
        <v>239</v>
      </c>
      <c r="O352">
        <v>9</v>
      </c>
      <c r="P352" t="s">
        <v>284</v>
      </c>
      <c r="R352"/>
      <c r="T352">
        <v>2161</v>
      </c>
    </row>
    <row r="353" spans="1:20" x14ac:dyDescent="0.25">
      <c r="A353" t="s">
        <v>593</v>
      </c>
      <c r="B353" s="46" t="s">
        <v>593</v>
      </c>
      <c r="C353" s="49">
        <v>32.323640655699997</v>
      </c>
      <c r="D353" s="49">
        <v>-110.7205469866</v>
      </c>
      <c r="E353" s="77">
        <v>3576344.034</v>
      </c>
      <c r="F353" s="77">
        <v>526302.73699999996</v>
      </c>
      <c r="H353" t="s">
        <v>26</v>
      </c>
      <c r="I353" s="67">
        <v>3576147</v>
      </c>
      <c r="J353" s="67">
        <v>526364</v>
      </c>
      <c r="K353" s="12">
        <v>38296</v>
      </c>
      <c r="L353" s="30" t="s">
        <v>932</v>
      </c>
      <c r="M353" t="s">
        <v>593</v>
      </c>
      <c r="N353">
        <v>245</v>
      </c>
      <c r="O353">
        <v>15</v>
      </c>
      <c r="P353" t="s">
        <v>326</v>
      </c>
      <c r="R353"/>
      <c r="T353">
        <v>2124</v>
      </c>
    </row>
    <row r="354" spans="1:20" x14ac:dyDescent="0.25">
      <c r="A354" t="s">
        <v>593</v>
      </c>
      <c r="B354" s="46" t="s">
        <v>593</v>
      </c>
      <c r="C354" s="49">
        <v>32.323640655699997</v>
      </c>
      <c r="D354" s="49">
        <v>-110.7205469866</v>
      </c>
      <c r="E354" s="77">
        <v>3576344.034</v>
      </c>
      <c r="F354" s="77">
        <v>526302.73699999996</v>
      </c>
      <c r="H354" t="s">
        <v>26</v>
      </c>
      <c r="I354" s="67">
        <v>3576147</v>
      </c>
      <c r="J354" s="67">
        <v>526364</v>
      </c>
      <c r="K354" s="12">
        <v>38296</v>
      </c>
      <c r="L354" s="30" t="s">
        <v>932</v>
      </c>
      <c r="M354" t="s">
        <v>593</v>
      </c>
      <c r="N354">
        <v>60</v>
      </c>
      <c r="O354">
        <v>4</v>
      </c>
      <c r="P354" t="s">
        <v>284</v>
      </c>
      <c r="R354"/>
      <c r="T354">
        <v>2149</v>
      </c>
    </row>
    <row r="355" spans="1:20" x14ac:dyDescent="0.25">
      <c r="A355" t="s">
        <v>592</v>
      </c>
      <c r="B355" s="46" t="s">
        <v>592</v>
      </c>
      <c r="C355" s="49">
        <v>32.3246811681</v>
      </c>
      <c r="D355" s="49">
        <v>-110.7219250269</v>
      </c>
      <c r="E355" s="77">
        <v>3576459.0359999998</v>
      </c>
      <c r="F355" s="77">
        <v>526172.73300000001</v>
      </c>
      <c r="H355" t="s">
        <v>26</v>
      </c>
      <c r="I355" s="67">
        <v>3576262</v>
      </c>
      <c r="J355" s="67">
        <v>526234</v>
      </c>
      <c r="K355" s="12">
        <v>38296</v>
      </c>
      <c r="L355" s="30" t="s">
        <v>932</v>
      </c>
      <c r="M355" t="s">
        <v>592</v>
      </c>
      <c r="N355">
        <v>65</v>
      </c>
      <c r="O355">
        <v>4</v>
      </c>
      <c r="P355" t="s">
        <v>284</v>
      </c>
      <c r="R355"/>
      <c r="T355">
        <v>2161</v>
      </c>
    </row>
    <row r="356" spans="1:20" x14ac:dyDescent="0.25">
      <c r="A356" t="s">
        <v>591</v>
      </c>
      <c r="B356" s="46" t="s">
        <v>591</v>
      </c>
      <c r="C356" s="49">
        <v>32.324916403000003</v>
      </c>
      <c r="D356" s="49">
        <v>-110.72223243080001</v>
      </c>
      <c r="E356" s="77">
        <v>3576485.0359999998</v>
      </c>
      <c r="F356" s="77">
        <v>526143.73199999996</v>
      </c>
      <c r="H356" t="s">
        <v>26</v>
      </c>
      <c r="I356" s="67">
        <v>3576288</v>
      </c>
      <c r="J356" s="67">
        <v>526205</v>
      </c>
      <c r="K356" s="12">
        <v>38296</v>
      </c>
      <c r="L356" s="30" t="s">
        <v>932</v>
      </c>
      <c r="M356" t="s">
        <v>591</v>
      </c>
      <c r="N356">
        <v>265</v>
      </c>
      <c r="O356">
        <v>27</v>
      </c>
      <c r="P356" t="s">
        <v>326</v>
      </c>
      <c r="R356"/>
      <c r="T356">
        <v>2124</v>
      </c>
    </row>
    <row r="357" spans="1:20" x14ac:dyDescent="0.25">
      <c r="A357" t="s">
        <v>591</v>
      </c>
      <c r="B357" s="46" t="s">
        <v>591</v>
      </c>
      <c r="C357" s="49">
        <v>32.324916403000003</v>
      </c>
      <c r="D357" s="49">
        <v>-110.72223243080001</v>
      </c>
      <c r="E357" s="77">
        <v>3576485.0359999998</v>
      </c>
      <c r="F357" s="77">
        <v>526143.73199999996</v>
      </c>
      <c r="H357" t="s">
        <v>26</v>
      </c>
      <c r="I357" s="67">
        <v>3576288</v>
      </c>
      <c r="J357" s="67">
        <v>526205</v>
      </c>
      <c r="K357" s="12">
        <v>38296</v>
      </c>
      <c r="L357" s="30" t="s">
        <v>932</v>
      </c>
      <c r="M357" t="s">
        <v>591</v>
      </c>
      <c r="N357">
        <v>63</v>
      </c>
      <c r="O357">
        <v>8</v>
      </c>
      <c r="P357" t="s">
        <v>284</v>
      </c>
      <c r="R357"/>
      <c r="T357">
        <v>2149</v>
      </c>
    </row>
    <row r="358" spans="1:20" x14ac:dyDescent="0.25">
      <c r="A358" t="s">
        <v>590</v>
      </c>
      <c r="B358" s="46" t="s">
        <v>590</v>
      </c>
      <c r="C358" s="49">
        <v>32.325098626200003</v>
      </c>
      <c r="D358" s="49">
        <v>-110.7230712394</v>
      </c>
      <c r="E358" s="77">
        <v>3576505.031</v>
      </c>
      <c r="F358" s="77">
        <v>526064.73</v>
      </c>
      <c r="H358" t="s">
        <v>26</v>
      </c>
      <c r="I358" s="67">
        <v>3576308</v>
      </c>
      <c r="J358" s="67">
        <v>526126</v>
      </c>
      <c r="K358" s="12">
        <v>38296</v>
      </c>
      <c r="L358" s="30" t="s">
        <v>932</v>
      </c>
      <c r="M358" t="s">
        <v>590</v>
      </c>
      <c r="N358">
        <v>265</v>
      </c>
      <c r="O358">
        <v>20</v>
      </c>
      <c r="P358" t="s">
        <v>326</v>
      </c>
      <c r="R358"/>
      <c r="T358">
        <v>2124</v>
      </c>
    </row>
    <row r="359" spans="1:20" x14ac:dyDescent="0.25">
      <c r="A359" t="s">
        <v>590</v>
      </c>
      <c r="B359" s="46" t="s">
        <v>590</v>
      </c>
      <c r="C359" s="49">
        <v>32.325098626200003</v>
      </c>
      <c r="D359" s="49">
        <v>-110.7230712394</v>
      </c>
      <c r="E359" s="77">
        <v>3576505.031</v>
      </c>
      <c r="F359" s="77">
        <v>526064.73</v>
      </c>
      <c r="H359" t="s">
        <v>26</v>
      </c>
      <c r="I359" s="67">
        <v>3576308</v>
      </c>
      <c r="J359" s="67">
        <v>526126</v>
      </c>
      <c r="K359" s="12">
        <v>38296</v>
      </c>
      <c r="L359" s="30" t="s">
        <v>932</v>
      </c>
      <c r="M359" t="s">
        <v>590</v>
      </c>
      <c r="N359">
        <v>68</v>
      </c>
      <c r="O359">
        <v>4</v>
      </c>
      <c r="P359" t="s">
        <v>284</v>
      </c>
      <c r="R359"/>
      <c r="T359">
        <v>2149</v>
      </c>
    </row>
    <row r="360" spans="1:20" x14ac:dyDescent="0.25">
      <c r="A360" t="s">
        <v>589</v>
      </c>
      <c r="B360" s="46" t="s">
        <v>589</v>
      </c>
      <c r="C360" s="49">
        <v>32.3258028495</v>
      </c>
      <c r="D360" s="49">
        <v>-110.7233241119</v>
      </c>
      <c r="E360" s="77">
        <v>3576583.0320000001</v>
      </c>
      <c r="F360" s="77">
        <v>526040.728</v>
      </c>
      <c r="H360" t="s">
        <v>26</v>
      </c>
      <c r="I360" s="67">
        <v>3576386</v>
      </c>
      <c r="J360" s="67">
        <v>526102</v>
      </c>
      <c r="K360" s="12">
        <v>38296</v>
      </c>
      <c r="L360" s="30" t="s">
        <v>932</v>
      </c>
      <c r="M360" t="s">
        <v>589</v>
      </c>
      <c r="N360">
        <v>66</v>
      </c>
      <c r="O360">
        <v>5</v>
      </c>
      <c r="P360" t="s">
        <v>284</v>
      </c>
      <c r="R360"/>
      <c r="T360">
        <v>2161</v>
      </c>
    </row>
    <row r="361" spans="1:20" x14ac:dyDescent="0.25">
      <c r="A361" t="s">
        <v>588</v>
      </c>
      <c r="B361" s="46" t="s">
        <v>588</v>
      </c>
      <c r="C361" s="49">
        <v>32.326749408799998</v>
      </c>
      <c r="D361" s="49">
        <v>-110.72301313920001</v>
      </c>
      <c r="E361" s="77">
        <v>3576688.0320000001</v>
      </c>
      <c r="F361" s="77">
        <v>526069.72499999998</v>
      </c>
      <c r="H361" t="s">
        <v>26</v>
      </c>
      <c r="I361" s="67">
        <v>3576491</v>
      </c>
      <c r="J361" s="67">
        <v>526131</v>
      </c>
      <c r="K361" s="12">
        <v>38296</v>
      </c>
      <c r="L361" s="30" t="s">
        <v>932</v>
      </c>
      <c r="M361" t="s">
        <v>588</v>
      </c>
      <c r="N361">
        <v>65</v>
      </c>
      <c r="O361">
        <v>1</v>
      </c>
      <c r="P361" t="s">
        <v>284</v>
      </c>
      <c r="R361"/>
      <c r="T361">
        <v>2161</v>
      </c>
    </row>
    <row r="362" spans="1:20" x14ac:dyDescent="0.25">
      <c r="A362" t="s">
        <v>587</v>
      </c>
      <c r="B362" s="46" t="s">
        <v>587</v>
      </c>
      <c r="C362" s="49">
        <v>32.329102329900003</v>
      </c>
      <c r="D362" s="49">
        <v>-110.7222622825</v>
      </c>
      <c r="E362" s="77">
        <v>3576949.034</v>
      </c>
      <c r="F362" s="77">
        <v>526139.71900000004</v>
      </c>
      <c r="H362" t="s">
        <v>26</v>
      </c>
      <c r="I362" s="67">
        <v>3576752</v>
      </c>
      <c r="J362" s="67">
        <v>526201</v>
      </c>
      <c r="K362" s="12">
        <v>38296</v>
      </c>
      <c r="L362" s="30" t="s">
        <v>932</v>
      </c>
      <c r="M362" t="s">
        <v>587</v>
      </c>
      <c r="N362">
        <v>56</v>
      </c>
      <c r="O362">
        <v>7</v>
      </c>
      <c r="P362" t="s">
        <v>284</v>
      </c>
      <c r="R362"/>
      <c r="T362">
        <v>2161</v>
      </c>
    </row>
    <row r="363" spans="1:20" x14ac:dyDescent="0.25">
      <c r="A363" t="s">
        <v>586</v>
      </c>
      <c r="B363" s="46" t="s">
        <v>586</v>
      </c>
      <c r="C363" s="49">
        <v>32.332513344100001</v>
      </c>
      <c r="D363" s="49">
        <v>-110.7226876183</v>
      </c>
      <c r="E363" s="77">
        <v>3577327.037</v>
      </c>
      <c r="F363" s="77">
        <v>526098.70900000003</v>
      </c>
      <c r="H363" t="s">
        <v>26</v>
      </c>
      <c r="I363" s="67">
        <v>3577130</v>
      </c>
      <c r="J363" s="67">
        <v>526160</v>
      </c>
      <c r="K363" s="12">
        <v>38296</v>
      </c>
      <c r="L363" s="30" t="s">
        <v>932</v>
      </c>
      <c r="M363" t="s">
        <v>586</v>
      </c>
      <c r="N363">
        <v>59</v>
      </c>
      <c r="O363">
        <v>12</v>
      </c>
      <c r="P363" t="s">
        <v>284</v>
      </c>
      <c r="R363"/>
      <c r="T363">
        <v>2161</v>
      </c>
    </row>
    <row r="364" spans="1:20" x14ac:dyDescent="0.25">
      <c r="A364" t="s">
        <v>585</v>
      </c>
      <c r="B364" s="46" t="s">
        <v>585</v>
      </c>
      <c r="C364" s="49">
        <v>32.334877276299999</v>
      </c>
      <c r="D364" s="49">
        <v>-110.7228398698</v>
      </c>
      <c r="E364" s="77">
        <v>3577589.0389999999</v>
      </c>
      <c r="F364" s="77">
        <v>526083.70200000005</v>
      </c>
      <c r="H364" t="s">
        <v>26</v>
      </c>
      <c r="I364" s="67">
        <v>3577392</v>
      </c>
      <c r="J364" s="67">
        <v>526145</v>
      </c>
      <c r="K364" s="12">
        <v>38296</v>
      </c>
      <c r="L364" s="30" t="s">
        <v>932</v>
      </c>
      <c r="M364" t="s">
        <v>585</v>
      </c>
      <c r="N364">
        <v>55</v>
      </c>
      <c r="O364">
        <v>12</v>
      </c>
      <c r="P364" t="s">
        <v>284</v>
      </c>
      <c r="R364"/>
      <c r="T364">
        <v>2161</v>
      </c>
    </row>
    <row r="365" spans="1:20" x14ac:dyDescent="0.25">
      <c r="A365" t="s">
        <v>583</v>
      </c>
      <c r="B365" s="46" t="s">
        <v>583</v>
      </c>
      <c r="C365" s="49">
        <v>32.308508781999997</v>
      </c>
      <c r="D365" s="49">
        <v>-110.7192014286</v>
      </c>
      <c r="E365" s="77">
        <v>3574667.0180000002</v>
      </c>
      <c r="F365" s="77">
        <v>526433.77800000005</v>
      </c>
      <c r="H365" t="s">
        <v>26</v>
      </c>
      <c r="I365" s="67">
        <v>3574470</v>
      </c>
      <c r="J365" s="67">
        <v>526495</v>
      </c>
      <c r="K365" s="12">
        <v>38301</v>
      </c>
      <c r="L365" s="30" t="s">
        <v>657</v>
      </c>
      <c r="M365" t="s">
        <v>583</v>
      </c>
      <c r="N365">
        <v>244</v>
      </c>
      <c r="O365">
        <v>8</v>
      </c>
      <c r="P365" t="s">
        <v>284</v>
      </c>
      <c r="R365"/>
      <c r="T365">
        <v>2161</v>
      </c>
    </row>
    <row r="366" spans="1:20" x14ac:dyDescent="0.25">
      <c r="A366" t="s">
        <v>582</v>
      </c>
      <c r="B366" s="46" t="s">
        <v>582</v>
      </c>
      <c r="C366" s="49">
        <v>32.308169439300002</v>
      </c>
      <c r="D366" s="49">
        <v>-110.7167273737</v>
      </c>
      <c r="E366" s="77">
        <v>3574630.0150000001</v>
      </c>
      <c r="F366" s="77">
        <v>526666.78099999996</v>
      </c>
      <c r="H366" t="s">
        <v>26</v>
      </c>
      <c r="I366" s="67">
        <v>3574433</v>
      </c>
      <c r="J366" s="67">
        <v>526728</v>
      </c>
      <c r="K366" s="12">
        <v>38301</v>
      </c>
      <c r="L366" s="30" t="s">
        <v>657</v>
      </c>
      <c r="M366" t="s">
        <v>582</v>
      </c>
      <c r="N366">
        <v>95</v>
      </c>
      <c r="O366">
        <v>14</v>
      </c>
      <c r="P366" t="s">
        <v>326</v>
      </c>
      <c r="R366"/>
      <c r="T366">
        <v>2124</v>
      </c>
    </row>
    <row r="367" spans="1:20" x14ac:dyDescent="0.25">
      <c r="A367" t="s">
        <v>582</v>
      </c>
      <c r="B367" s="46" t="s">
        <v>582</v>
      </c>
      <c r="C367" s="49">
        <v>32.308169439300002</v>
      </c>
      <c r="D367" s="49">
        <v>-110.7167273737</v>
      </c>
      <c r="E367" s="77">
        <v>3574630.0150000001</v>
      </c>
      <c r="F367" s="77">
        <v>526666.78099999996</v>
      </c>
      <c r="H367" t="s">
        <v>26</v>
      </c>
      <c r="I367" s="67">
        <v>3574433</v>
      </c>
      <c r="J367" s="67">
        <v>526728</v>
      </c>
      <c r="K367" s="12">
        <v>38301</v>
      </c>
      <c r="L367" s="30" t="s">
        <v>657</v>
      </c>
      <c r="M367" t="s">
        <v>582</v>
      </c>
      <c r="N367">
        <v>248</v>
      </c>
      <c r="O367">
        <v>7</v>
      </c>
      <c r="P367" t="s">
        <v>284</v>
      </c>
      <c r="R367"/>
      <c r="T367">
        <v>2149</v>
      </c>
    </row>
    <row r="368" spans="1:20" x14ac:dyDescent="0.25">
      <c r="A368" t="s">
        <v>581</v>
      </c>
      <c r="B368" s="46" t="s">
        <v>581</v>
      </c>
      <c r="C368" s="49">
        <v>32.306663256500002</v>
      </c>
      <c r="D368" s="49">
        <v>-110.71690197860001</v>
      </c>
      <c r="E368" s="77">
        <v>3574463.014</v>
      </c>
      <c r="F368" s="77">
        <v>526650.78500000003</v>
      </c>
      <c r="H368" t="s">
        <v>26</v>
      </c>
      <c r="I368" s="67">
        <v>3574266</v>
      </c>
      <c r="J368" s="67">
        <v>526712</v>
      </c>
      <c r="K368" s="12">
        <v>38301</v>
      </c>
      <c r="L368" s="30" t="s">
        <v>657</v>
      </c>
      <c r="M368" t="s">
        <v>581</v>
      </c>
      <c r="N368">
        <v>54</v>
      </c>
      <c r="O368">
        <v>17</v>
      </c>
      <c r="P368" t="s">
        <v>326</v>
      </c>
      <c r="R368"/>
      <c r="T368">
        <v>2124</v>
      </c>
    </row>
    <row r="369" spans="1:20" x14ac:dyDescent="0.25">
      <c r="A369" t="s">
        <v>581</v>
      </c>
      <c r="B369" s="46" t="s">
        <v>581</v>
      </c>
      <c r="C369" s="49">
        <v>32.306663256500002</v>
      </c>
      <c r="D369" s="49">
        <v>-110.71690197860001</v>
      </c>
      <c r="E369" s="77">
        <v>3574463.014</v>
      </c>
      <c r="F369" s="77">
        <v>526650.78500000003</v>
      </c>
      <c r="H369" t="s">
        <v>26</v>
      </c>
      <c r="I369" s="67">
        <v>3574266</v>
      </c>
      <c r="J369" s="67">
        <v>526712</v>
      </c>
      <c r="K369" s="12">
        <v>38301</v>
      </c>
      <c r="L369" s="30" t="s">
        <v>657</v>
      </c>
      <c r="M369" t="s">
        <v>581</v>
      </c>
      <c r="N369">
        <v>67</v>
      </c>
      <c r="O369">
        <v>1</v>
      </c>
      <c r="P369" t="s">
        <v>284</v>
      </c>
      <c r="R369"/>
      <c r="T369">
        <v>2149</v>
      </c>
    </row>
    <row r="370" spans="1:20" x14ac:dyDescent="0.25">
      <c r="A370" t="s">
        <v>580</v>
      </c>
      <c r="B370" s="46" t="s">
        <v>580</v>
      </c>
      <c r="C370" s="49">
        <v>32.306755516599999</v>
      </c>
      <c r="D370" s="49">
        <v>-110.71382115670001</v>
      </c>
      <c r="E370" s="77">
        <v>3574474.0109999999</v>
      </c>
      <c r="F370" s="77">
        <v>526940.78599999996</v>
      </c>
      <c r="H370" t="s">
        <v>26</v>
      </c>
      <c r="I370" s="67">
        <v>3574277</v>
      </c>
      <c r="J370" s="67">
        <v>527002</v>
      </c>
      <c r="K370" s="12">
        <v>38301</v>
      </c>
      <c r="L370" s="30" t="s">
        <v>657</v>
      </c>
      <c r="M370" t="s">
        <v>580</v>
      </c>
      <c r="N370">
        <v>243</v>
      </c>
      <c r="O370">
        <v>1</v>
      </c>
      <c r="P370" t="s">
        <v>284</v>
      </c>
      <c r="R370"/>
      <c r="T370">
        <v>2161</v>
      </c>
    </row>
    <row r="371" spans="1:20" s="33" customFormat="1" x14ac:dyDescent="0.25">
      <c r="A371" s="27" t="s">
        <v>579</v>
      </c>
      <c r="B371" s="54" t="s">
        <v>579</v>
      </c>
      <c r="C371" s="55">
        <v>32.306745091300002</v>
      </c>
      <c r="D371" s="55">
        <v>-110.7132050819</v>
      </c>
      <c r="E371" s="79">
        <v>3574473.01</v>
      </c>
      <c r="F371" s="79">
        <v>526998.78700000001</v>
      </c>
      <c r="H371" s="27" t="s">
        <v>26</v>
      </c>
      <c r="I371" s="68">
        <v>3574276</v>
      </c>
      <c r="J371" s="68">
        <v>527060</v>
      </c>
      <c r="K371" s="60">
        <v>38301</v>
      </c>
      <c r="L371" s="63" t="s">
        <v>657</v>
      </c>
      <c r="M371" s="27" t="s">
        <v>579</v>
      </c>
      <c r="N371" s="27">
        <v>243</v>
      </c>
      <c r="O371" s="27">
        <v>8</v>
      </c>
      <c r="P371" s="27" t="s">
        <v>284</v>
      </c>
      <c r="R371" s="27"/>
      <c r="T371" s="27">
        <v>2161</v>
      </c>
    </row>
    <row r="372" spans="1:20" x14ac:dyDescent="0.25">
      <c r="A372" t="s">
        <v>578</v>
      </c>
      <c r="B372" s="46" t="s">
        <v>578</v>
      </c>
      <c r="C372" s="49">
        <v>32.306033082600003</v>
      </c>
      <c r="D372" s="49">
        <v>-110.71350473379999</v>
      </c>
      <c r="E372" s="77">
        <v>3574394.01</v>
      </c>
      <c r="F372" s="77">
        <v>526970.78799999994</v>
      </c>
      <c r="H372" t="s">
        <v>26</v>
      </c>
      <c r="I372" s="67">
        <v>3574197</v>
      </c>
      <c r="J372" s="67">
        <v>527032</v>
      </c>
      <c r="K372" s="12">
        <v>38301</v>
      </c>
      <c r="L372" s="30" t="s">
        <v>657</v>
      </c>
      <c r="M372" t="s">
        <v>578</v>
      </c>
      <c r="N372">
        <v>170</v>
      </c>
      <c r="O372">
        <v>6</v>
      </c>
      <c r="P372" t="s">
        <v>326</v>
      </c>
      <c r="R372"/>
      <c r="T372">
        <v>2124</v>
      </c>
    </row>
    <row r="373" spans="1:20" x14ac:dyDescent="0.25">
      <c r="A373" t="s">
        <v>578</v>
      </c>
      <c r="B373" s="46" t="s">
        <v>578</v>
      </c>
      <c r="C373" s="49">
        <v>32.306033082600003</v>
      </c>
      <c r="D373" s="49">
        <v>-110.71350473379999</v>
      </c>
      <c r="E373" s="77">
        <v>3574394.01</v>
      </c>
      <c r="F373" s="77">
        <v>526970.78799999994</v>
      </c>
      <c r="H373" t="s">
        <v>26</v>
      </c>
      <c r="I373" s="67">
        <v>3574197</v>
      </c>
      <c r="J373" s="67">
        <v>527032</v>
      </c>
      <c r="K373" s="12">
        <v>38301</v>
      </c>
      <c r="L373" s="30" t="s">
        <v>657</v>
      </c>
      <c r="M373" t="s">
        <v>578</v>
      </c>
      <c r="N373">
        <v>237</v>
      </c>
      <c r="O373">
        <v>4</v>
      </c>
      <c r="P373" t="s">
        <v>286</v>
      </c>
      <c r="R373" t="s">
        <v>804</v>
      </c>
      <c r="T373">
        <v>4042</v>
      </c>
    </row>
    <row r="374" spans="1:20" x14ac:dyDescent="0.25">
      <c r="A374" t="s">
        <v>577</v>
      </c>
      <c r="B374" s="46" t="s">
        <v>577</v>
      </c>
      <c r="C374" s="49">
        <v>32.306987794900003</v>
      </c>
      <c r="D374" s="49">
        <v>-110.7128219116</v>
      </c>
      <c r="E374" s="77">
        <v>3574500.01</v>
      </c>
      <c r="F374" s="77">
        <v>527034.78599999996</v>
      </c>
      <c r="H374" t="s">
        <v>26</v>
      </c>
      <c r="I374" s="67">
        <v>3574303</v>
      </c>
      <c r="J374" s="67">
        <v>527096</v>
      </c>
      <c r="K374" s="12">
        <v>38301</v>
      </c>
      <c r="L374" s="30" t="s">
        <v>657</v>
      </c>
      <c r="M374" t="s">
        <v>577</v>
      </c>
      <c r="N374">
        <v>234</v>
      </c>
      <c r="O374">
        <v>20</v>
      </c>
      <c r="P374" t="s">
        <v>284</v>
      </c>
      <c r="R374"/>
      <c r="T374">
        <v>2149</v>
      </c>
    </row>
    <row r="375" spans="1:20" x14ac:dyDescent="0.25">
      <c r="A375" t="s">
        <v>577</v>
      </c>
      <c r="B375" s="46" t="s">
        <v>577</v>
      </c>
      <c r="C375" s="49">
        <v>32.306987794900003</v>
      </c>
      <c r="D375" s="49">
        <v>-110.7128219116</v>
      </c>
      <c r="E375" s="77">
        <v>3574500.01</v>
      </c>
      <c r="F375" s="77">
        <v>527034.78599999996</v>
      </c>
      <c r="H375" t="s">
        <v>26</v>
      </c>
      <c r="I375" s="67">
        <v>3574303</v>
      </c>
      <c r="J375" s="67">
        <v>527096</v>
      </c>
      <c r="K375" s="12">
        <v>38301</v>
      </c>
      <c r="L375" s="30" t="s">
        <v>657</v>
      </c>
      <c r="M375" t="s">
        <v>577</v>
      </c>
      <c r="N375">
        <v>102</v>
      </c>
      <c r="O375">
        <v>11</v>
      </c>
      <c r="P375" t="s">
        <v>326</v>
      </c>
      <c r="R375"/>
      <c r="T375">
        <v>2124</v>
      </c>
    </row>
    <row r="376" spans="1:20" x14ac:dyDescent="0.25">
      <c r="A376" t="s">
        <v>576</v>
      </c>
      <c r="B376" s="46" t="s">
        <v>576</v>
      </c>
      <c r="C376" s="49">
        <v>32.308194517099999</v>
      </c>
      <c r="D376" s="49">
        <v>-110.7118833401</v>
      </c>
      <c r="E376" s="77">
        <v>3574634.0109999999</v>
      </c>
      <c r="F376" s="77">
        <v>527122.78399999999</v>
      </c>
      <c r="H376" t="s">
        <v>26</v>
      </c>
      <c r="I376" s="67">
        <v>3574437</v>
      </c>
      <c r="J376" s="67">
        <v>527184</v>
      </c>
      <c r="K376" s="12">
        <v>38301</v>
      </c>
      <c r="L376" s="30" t="s">
        <v>657</v>
      </c>
      <c r="M376" t="s">
        <v>576</v>
      </c>
      <c r="N376">
        <v>235</v>
      </c>
      <c r="O376">
        <v>8</v>
      </c>
      <c r="P376" t="s">
        <v>284</v>
      </c>
      <c r="R376"/>
      <c r="T376">
        <v>2161</v>
      </c>
    </row>
    <row r="377" spans="1:20" x14ac:dyDescent="0.25">
      <c r="A377" t="s">
        <v>575</v>
      </c>
      <c r="B377" s="46" t="s">
        <v>575</v>
      </c>
      <c r="C377" s="49">
        <v>32.308308793599998</v>
      </c>
      <c r="D377" s="49">
        <v>-110.710576387</v>
      </c>
      <c r="E377" s="77">
        <v>3574647.0090000001</v>
      </c>
      <c r="F377" s="77">
        <v>527245.78399999999</v>
      </c>
      <c r="H377" t="s">
        <v>26</v>
      </c>
      <c r="I377" s="67">
        <v>3574450</v>
      </c>
      <c r="J377" s="67">
        <v>527307</v>
      </c>
      <c r="K377" s="12">
        <v>38301</v>
      </c>
      <c r="L377" s="30" t="s">
        <v>657</v>
      </c>
      <c r="M377" t="s">
        <v>575</v>
      </c>
      <c r="N377">
        <v>136</v>
      </c>
      <c r="O377">
        <v>7</v>
      </c>
      <c r="P377" t="s">
        <v>326</v>
      </c>
      <c r="R377"/>
      <c r="T377">
        <v>2124</v>
      </c>
    </row>
    <row r="378" spans="1:20" x14ac:dyDescent="0.25">
      <c r="A378" t="s">
        <v>575</v>
      </c>
      <c r="B378" s="46" t="s">
        <v>575</v>
      </c>
      <c r="C378" s="49">
        <v>32.308308793599998</v>
      </c>
      <c r="D378" s="49">
        <v>-110.710576387</v>
      </c>
      <c r="E378" s="77">
        <v>3574647.0090000001</v>
      </c>
      <c r="F378" s="77">
        <v>527245.78399999999</v>
      </c>
      <c r="H378" t="s">
        <v>26</v>
      </c>
      <c r="I378" s="67">
        <v>3574450</v>
      </c>
      <c r="J378" s="67">
        <v>527307</v>
      </c>
      <c r="K378" s="12">
        <v>38301</v>
      </c>
      <c r="L378" s="30" t="s">
        <v>657</v>
      </c>
      <c r="M378" t="s">
        <v>575</v>
      </c>
      <c r="N378">
        <v>244</v>
      </c>
      <c r="O378">
        <v>7</v>
      </c>
      <c r="P378" t="s">
        <v>286</v>
      </c>
      <c r="R378" t="s">
        <v>804</v>
      </c>
      <c r="T378">
        <v>4042</v>
      </c>
    </row>
    <row r="379" spans="1:20" x14ac:dyDescent="0.25">
      <c r="A379" t="s">
        <v>574</v>
      </c>
      <c r="B379" s="46" t="s">
        <v>574</v>
      </c>
      <c r="C379" s="49">
        <v>32.308209509900003</v>
      </c>
      <c r="D379" s="49">
        <v>-110.71055545439999</v>
      </c>
      <c r="E379" s="77">
        <v>3574636.0090000001</v>
      </c>
      <c r="F379" s="77">
        <v>527247.78500000003</v>
      </c>
      <c r="H379" t="s">
        <v>26</v>
      </c>
      <c r="I379" s="67">
        <v>3574439</v>
      </c>
      <c r="J379" s="67">
        <v>527309</v>
      </c>
      <c r="K379" s="12">
        <v>38301</v>
      </c>
      <c r="L379" s="30" t="s">
        <v>657</v>
      </c>
      <c r="M379" t="s">
        <v>574</v>
      </c>
      <c r="N379">
        <v>112</v>
      </c>
      <c r="O379">
        <v>10</v>
      </c>
      <c r="P379" t="s">
        <v>326</v>
      </c>
      <c r="R379"/>
      <c r="T379">
        <v>2124</v>
      </c>
    </row>
    <row r="380" spans="1:20" x14ac:dyDescent="0.25">
      <c r="A380" t="s">
        <v>574</v>
      </c>
      <c r="B380" s="46" t="s">
        <v>574</v>
      </c>
      <c r="C380" s="49">
        <v>32.308209509900003</v>
      </c>
      <c r="D380" s="49">
        <v>-110.71055545439999</v>
      </c>
      <c r="E380" s="77">
        <v>3574636.0090000001</v>
      </c>
      <c r="F380" s="77">
        <v>527247.78500000003</v>
      </c>
      <c r="H380" t="s">
        <v>26</v>
      </c>
      <c r="I380" s="67">
        <v>3574439</v>
      </c>
      <c r="J380" s="67">
        <v>527309</v>
      </c>
      <c r="K380" s="12">
        <v>38301</v>
      </c>
      <c r="L380" s="30" t="s">
        <v>657</v>
      </c>
      <c r="M380" t="s">
        <v>574</v>
      </c>
      <c r="N380">
        <v>243</v>
      </c>
      <c r="O380">
        <v>2</v>
      </c>
      <c r="P380" t="s">
        <v>286</v>
      </c>
      <c r="R380" t="s">
        <v>804</v>
      </c>
      <c r="T380">
        <v>4042</v>
      </c>
    </row>
    <row r="381" spans="1:20" x14ac:dyDescent="0.25">
      <c r="A381" t="s">
        <v>572</v>
      </c>
      <c r="B381" s="46" t="s">
        <v>572</v>
      </c>
      <c r="C381" s="49">
        <v>32.3085419043</v>
      </c>
      <c r="D381" s="49">
        <v>-110.7099489102</v>
      </c>
      <c r="E381" s="77">
        <v>3574673.0090000001</v>
      </c>
      <c r="F381" s="77">
        <v>527304.78399999999</v>
      </c>
      <c r="H381" t="s">
        <v>26</v>
      </c>
      <c r="I381" s="67">
        <v>3574476</v>
      </c>
      <c r="J381" s="67">
        <v>527366</v>
      </c>
      <c r="K381" s="12">
        <v>38301</v>
      </c>
      <c r="L381" s="30" t="s">
        <v>657</v>
      </c>
      <c r="M381" t="s">
        <v>572</v>
      </c>
      <c r="N381">
        <v>105</v>
      </c>
      <c r="O381">
        <v>15</v>
      </c>
      <c r="P381" t="s">
        <v>326</v>
      </c>
      <c r="R381"/>
      <c r="T381">
        <v>2124</v>
      </c>
    </row>
    <row r="382" spans="1:20" x14ac:dyDescent="0.25">
      <c r="A382" t="s">
        <v>572</v>
      </c>
      <c r="B382" s="46" t="s">
        <v>572</v>
      </c>
      <c r="C382" s="49">
        <v>32.3085419043</v>
      </c>
      <c r="D382" s="49">
        <v>-110.7099489102</v>
      </c>
      <c r="E382" s="77">
        <v>3574673.0090000001</v>
      </c>
      <c r="F382" s="77">
        <v>527304.78399999999</v>
      </c>
      <c r="H382" t="s">
        <v>26</v>
      </c>
      <c r="I382" s="67">
        <v>3574476</v>
      </c>
      <c r="J382" s="67">
        <v>527366</v>
      </c>
      <c r="K382" s="12">
        <v>38301</v>
      </c>
      <c r="L382" s="30" t="s">
        <v>657</v>
      </c>
      <c r="M382" t="s">
        <v>572</v>
      </c>
      <c r="N382">
        <v>245</v>
      </c>
      <c r="O382">
        <v>5</v>
      </c>
      <c r="P382" t="s">
        <v>284</v>
      </c>
      <c r="R382"/>
      <c r="T382">
        <v>2149</v>
      </c>
    </row>
    <row r="383" spans="1:20" x14ac:dyDescent="0.25">
      <c r="A383" t="s">
        <v>571</v>
      </c>
      <c r="B383" s="46" t="s">
        <v>571</v>
      </c>
      <c r="C383" s="49">
        <v>32.309027904300002</v>
      </c>
      <c r="D383" s="49">
        <v>-110.70944810330001</v>
      </c>
      <c r="E383" s="77">
        <v>3574727.0090000001</v>
      </c>
      <c r="F383" s="77">
        <v>527351.78300000005</v>
      </c>
      <c r="H383" t="s">
        <v>26</v>
      </c>
      <c r="I383" s="67">
        <v>3574530</v>
      </c>
      <c r="J383" s="67">
        <v>527413</v>
      </c>
      <c r="K383" s="12">
        <v>38301</v>
      </c>
      <c r="L383" s="30" t="s">
        <v>657</v>
      </c>
      <c r="M383" t="s">
        <v>571</v>
      </c>
      <c r="N383">
        <v>246</v>
      </c>
      <c r="O383">
        <v>18</v>
      </c>
      <c r="P383" t="s">
        <v>284</v>
      </c>
      <c r="R383"/>
      <c r="T383">
        <v>2161</v>
      </c>
    </row>
    <row r="384" spans="1:20" x14ac:dyDescent="0.25">
      <c r="A384" t="s">
        <v>570</v>
      </c>
      <c r="B384" s="46" t="s">
        <v>570</v>
      </c>
      <c r="C384" s="49">
        <v>32.309840217999998</v>
      </c>
      <c r="D384" s="49">
        <v>-110.7096154994</v>
      </c>
      <c r="E384" s="77">
        <v>3574817.01</v>
      </c>
      <c r="F384" s="77">
        <v>527335.78099999996</v>
      </c>
      <c r="H384" t="s">
        <v>26</v>
      </c>
      <c r="I384" s="67">
        <v>3574620</v>
      </c>
      <c r="J384" s="67">
        <v>527397</v>
      </c>
      <c r="K384" s="12">
        <v>38301</v>
      </c>
      <c r="L384" s="30" t="s">
        <v>657</v>
      </c>
      <c r="M384" t="s">
        <v>570</v>
      </c>
      <c r="N384">
        <v>67</v>
      </c>
      <c r="O384">
        <v>40</v>
      </c>
      <c r="P384" t="s">
        <v>326</v>
      </c>
      <c r="R384"/>
      <c r="T384">
        <v>2124</v>
      </c>
    </row>
    <row r="385" spans="1:20" x14ac:dyDescent="0.25">
      <c r="A385" t="s">
        <v>570</v>
      </c>
      <c r="B385" s="46" t="s">
        <v>570</v>
      </c>
      <c r="C385" s="49">
        <v>32.309840217999998</v>
      </c>
      <c r="D385" s="49">
        <v>-110.7096154994</v>
      </c>
      <c r="E385" s="77">
        <v>3574817.01</v>
      </c>
      <c r="F385" s="77">
        <v>527335.78099999996</v>
      </c>
      <c r="H385" t="s">
        <v>26</v>
      </c>
      <c r="I385" s="67">
        <v>3574620</v>
      </c>
      <c r="J385" s="67">
        <v>527397</v>
      </c>
      <c r="K385" s="12">
        <v>38301</v>
      </c>
      <c r="L385" s="30" t="s">
        <v>657</v>
      </c>
      <c r="M385" t="s">
        <v>570</v>
      </c>
      <c r="N385">
        <v>67</v>
      </c>
      <c r="O385">
        <v>0</v>
      </c>
      <c r="P385" t="s">
        <v>284</v>
      </c>
      <c r="R385"/>
      <c r="T385">
        <v>2149</v>
      </c>
    </row>
    <row r="386" spans="1:20" x14ac:dyDescent="0.25">
      <c r="A386" t="s">
        <v>568</v>
      </c>
      <c r="B386" s="46" t="s">
        <v>568</v>
      </c>
      <c r="C386" s="49">
        <v>32.310823323599998</v>
      </c>
      <c r="D386" s="49">
        <v>-110.7095167833</v>
      </c>
      <c r="E386" s="77">
        <v>3574926.0109999999</v>
      </c>
      <c r="F386" s="77">
        <v>527344.77800000005</v>
      </c>
      <c r="H386" t="s">
        <v>26</v>
      </c>
      <c r="I386" s="67">
        <v>3574729</v>
      </c>
      <c r="J386" s="67">
        <v>527406</v>
      </c>
      <c r="K386" s="12">
        <v>38301</v>
      </c>
      <c r="L386" s="30" t="s">
        <v>657</v>
      </c>
      <c r="M386" t="s">
        <v>568</v>
      </c>
      <c r="N386">
        <v>98</v>
      </c>
      <c r="O386">
        <v>15</v>
      </c>
      <c r="P386" t="s">
        <v>326</v>
      </c>
      <c r="R386"/>
      <c r="T386">
        <v>2124</v>
      </c>
    </row>
    <row r="387" spans="1:20" x14ac:dyDescent="0.25">
      <c r="A387" t="s">
        <v>568</v>
      </c>
      <c r="B387" s="46" t="s">
        <v>568</v>
      </c>
      <c r="C387" s="49">
        <v>32.310823323599998</v>
      </c>
      <c r="D387" s="49">
        <v>-110.7095167833</v>
      </c>
      <c r="E387" s="77">
        <v>3574926.0109999999</v>
      </c>
      <c r="F387" s="77">
        <v>527344.77800000005</v>
      </c>
      <c r="H387" t="s">
        <v>26</v>
      </c>
      <c r="I387" s="67">
        <v>3574729</v>
      </c>
      <c r="J387" s="67">
        <v>527406</v>
      </c>
      <c r="K387" s="12">
        <v>38301</v>
      </c>
      <c r="L387" s="30" t="s">
        <v>657</v>
      </c>
      <c r="M387" t="s">
        <v>568</v>
      </c>
      <c r="N387">
        <v>249</v>
      </c>
      <c r="O387">
        <v>9</v>
      </c>
      <c r="P387" t="s">
        <v>284</v>
      </c>
      <c r="R387"/>
      <c r="T387">
        <v>2149</v>
      </c>
    </row>
    <row r="388" spans="1:20" x14ac:dyDescent="0.25">
      <c r="A388" t="s">
        <v>567</v>
      </c>
      <c r="B388" s="46" t="s">
        <v>567</v>
      </c>
      <c r="C388" s="49">
        <v>32.311391668299997</v>
      </c>
      <c r="D388" s="49">
        <v>-110.70951498540001</v>
      </c>
      <c r="E388" s="77">
        <v>3574989.0120000001</v>
      </c>
      <c r="F388" s="77">
        <v>527344.777</v>
      </c>
      <c r="H388" t="s">
        <v>26</v>
      </c>
      <c r="I388" s="67">
        <v>3574792</v>
      </c>
      <c r="J388" s="67">
        <v>527406</v>
      </c>
      <c r="K388" s="12">
        <v>38301</v>
      </c>
      <c r="L388" s="30" t="s">
        <v>657</v>
      </c>
      <c r="M388" t="s">
        <v>567</v>
      </c>
      <c r="N388">
        <v>247</v>
      </c>
      <c r="O388">
        <v>7</v>
      </c>
      <c r="P388" t="s">
        <v>284</v>
      </c>
      <c r="R388"/>
      <c r="T388"/>
    </row>
    <row r="389" spans="1:20" x14ac:dyDescent="0.25">
      <c r="A389" t="s">
        <v>566</v>
      </c>
      <c r="B389" s="46" t="s">
        <v>566</v>
      </c>
      <c r="C389" s="49">
        <v>32.312148257200001</v>
      </c>
      <c r="D389" s="49">
        <v>-110.7089920566</v>
      </c>
      <c r="E389" s="77">
        <v>3575073.0120000001</v>
      </c>
      <c r="F389" s="77">
        <v>527393.77500000002</v>
      </c>
      <c r="H389" t="s">
        <v>26</v>
      </c>
      <c r="I389" s="67">
        <v>3574876</v>
      </c>
      <c r="J389" s="67">
        <v>527455</v>
      </c>
      <c r="K389" s="12">
        <v>38301</v>
      </c>
      <c r="L389" s="30" t="s">
        <v>657</v>
      </c>
      <c r="M389" t="s">
        <v>566</v>
      </c>
      <c r="N389">
        <v>116</v>
      </c>
      <c r="O389">
        <v>18</v>
      </c>
      <c r="P389" t="s">
        <v>326</v>
      </c>
      <c r="R389"/>
      <c r="T389">
        <v>2124</v>
      </c>
    </row>
    <row r="390" spans="1:20" x14ac:dyDescent="0.25">
      <c r="A390" t="s">
        <v>566</v>
      </c>
      <c r="B390" s="46" t="s">
        <v>566</v>
      </c>
      <c r="C390" s="49">
        <v>32.312148257200001</v>
      </c>
      <c r="D390" s="49">
        <v>-110.7089920566</v>
      </c>
      <c r="E390" s="77">
        <v>3575073.0120000001</v>
      </c>
      <c r="F390" s="77">
        <v>527393.77500000002</v>
      </c>
      <c r="H390" t="s">
        <v>26</v>
      </c>
      <c r="I390" s="67">
        <v>3574876</v>
      </c>
      <c r="J390" s="67">
        <v>527455</v>
      </c>
      <c r="K390" s="12">
        <v>38301</v>
      </c>
      <c r="L390" s="30" t="s">
        <v>657</v>
      </c>
      <c r="M390" t="s">
        <v>566</v>
      </c>
      <c r="N390">
        <v>251</v>
      </c>
      <c r="O390">
        <v>10</v>
      </c>
      <c r="P390" t="s">
        <v>284</v>
      </c>
      <c r="R390" t="s">
        <v>804</v>
      </c>
      <c r="T390">
        <v>4042</v>
      </c>
    </row>
    <row r="391" spans="1:20" x14ac:dyDescent="0.25">
      <c r="A391" t="s">
        <v>565</v>
      </c>
      <c r="B391" s="46" t="s">
        <v>565</v>
      </c>
      <c r="C391" s="49">
        <v>32.312148306399997</v>
      </c>
      <c r="D391" s="49">
        <v>-110.7090133027</v>
      </c>
      <c r="E391" s="77">
        <v>3575073.0120000001</v>
      </c>
      <c r="F391" s="77">
        <v>527391.77500000002</v>
      </c>
      <c r="H391" t="s">
        <v>26</v>
      </c>
      <c r="I391" s="67">
        <v>3574876</v>
      </c>
      <c r="J391" s="67">
        <v>527453</v>
      </c>
      <c r="K391" s="12">
        <v>38301</v>
      </c>
      <c r="L391" s="30" t="s">
        <v>657</v>
      </c>
      <c r="M391" t="s">
        <v>565</v>
      </c>
      <c r="N391">
        <v>245</v>
      </c>
      <c r="O391">
        <v>6</v>
      </c>
      <c r="P391" t="s">
        <v>284</v>
      </c>
      <c r="R391"/>
      <c r="T391">
        <v>2161</v>
      </c>
    </row>
    <row r="392" spans="1:20" x14ac:dyDescent="0.25">
      <c r="A392" t="s">
        <v>564</v>
      </c>
      <c r="B392" s="46" t="s">
        <v>564</v>
      </c>
      <c r="C392" s="49">
        <v>32.312653452200003</v>
      </c>
      <c r="D392" s="49">
        <v>-110.7089904553</v>
      </c>
      <c r="E392" s="77">
        <v>3575129.0129999998</v>
      </c>
      <c r="F392" s="77">
        <v>527393.77399999998</v>
      </c>
      <c r="H392" t="s">
        <v>26</v>
      </c>
      <c r="I392" s="67">
        <v>3574932</v>
      </c>
      <c r="J392" s="67">
        <v>527455</v>
      </c>
      <c r="K392" s="12">
        <v>38301</v>
      </c>
      <c r="L392" s="30" t="s">
        <v>657</v>
      </c>
      <c r="M392" t="s">
        <v>564</v>
      </c>
      <c r="N392">
        <v>79</v>
      </c>
      <c r="O392">
        <v>17</v>
      </c>
      <c r="P392" t="s">
        <v>326</v>
      </c>
      <c r="R392"/>
      <c r="T392">
        <v>2124</v>
      </c>
    </row>
    <row r="393" spans="1:20" x14ac:dyDescent="0.25">
      <c r="A393" t="s">
        <v>564</v>
      </c>
      <c r="B393" s="46" t="s">
        <v>564</v>
      </c>
      <c r="C393" s="49">
        <v>32.312653452200003</v>
      </c>
      <c r="D393" s="49">
        <v>-110.7089904553</v>
      </c>
      <c r="E393" s="77">
        <v>3575129.0129999998</v>
      </c>
      <c r="F393" s="77">
        <v>527393.77399999998</v>
      </c>
      <c r="H393" t="s">
        <v>26</v>
      </c>
      <c r="I393" s="67">
        <v>3574932</v>
      </c>
      <c r="J393" s="67">
        <v>527455</v>
      </c>
      <c r="K393" s="12">
        <v>38301</v>
      </c>
      <c r="L393" s="30" t="s">
        <v>657</v>
      </c>
      <c r="M393" t="s">
        <v>564</v>
      </c>
      <c r="N393">
        <v>259</v>
      </c>
      <c r="O393">
        <v>2</v>
      </c>
      <c r="P393" t="s">
        <v>284</v>
      </c>
      <c r="R393"/>
      <c r="T393">
        <v>2149</v>
      </c>
    </row>
    <row r="394" spans="1:20" x14ac:dyDescent="0.25">
      <c r="A394" t="s">
        <v>563</v>
      </c>
      <c r="B394" s="46" t="s">
        <v>563</v>
      </c>
      <c r="C394" s="49">
        <v>32.3136734777</v>
      </c>
      <c r="D394" s="49">
        <v>-110.7092528061</v>
      </c>
      <c r="E394" s="77">
        <v>3575242.014</v>
      </c>
      <c r="F394" s="77">
        <v>527368.77099999995</v>
      </c>
      <c r="H394" t="s">
        <v>26</v>
      </c>
      <c r="I394" s="67">
        <v>3575045</v>
      </c>
      <c r="J394" s="67">
        <v>527430</v>
      </c>
      <c r="K394" s="12">
        <v>38301</v>
      </c>
      <c r="L394" s="30" t="s">
        <v>657</v>
      </c>
      <c r="M394" t="s">
        <v>563</v>
      </c>
      <c r="N394">
        <v>50</v>
      </c>
      <c r="O394">
        <v>8</v>
      </c>
      <c r="P394" t="s">
        <v>326</v>
      </c>
      <c r="R394"/>
      <c r="T394">
        <v>2124</v>
      </c>
    </row>
    <row r="395" spans="1:20" x14ac:dyDescent="0.25">
      <c r="A395" t="s">
        <v>563</v>
      </c>
      <c r="B395" s="46" t="s">
        <v>563</v>
      </c>
      <c r="C395" s="49">
        <v>32.3136734777</v>
      </c>
      <c r="D395" s="49">
        <v>-110.7092528061</v>
      </c>
      <c r="E395" s="77">
        <v>3575242.014</v>
      </c>
      <c r="F395" s="77">
        <v>527368.77099999995</v>
      </c>
      <c r="H395" t="s">
        <v>26</v>
      </c>
      <c r="I395" s="67">
        <v>3575045</v>
      </c>
      <c r="J395" s="67">
        <v>527430</v>
      </c>
      <c r="K395" s="12">
        <v>38301</v>
      </c>
      <c r="L395" s="30" t="s">
        <v>657</v>
      </c>
      <c r="M395" t="s">
        <v>563</v>
      </c>
      <c r="N395">
        <v>71</v>
      </c>
      <c r="O395">
        <v>3</v>
      </c>
      <c r="P395" t="s">
        <v>284</v>
      </c>
      <c r="R395"/>
      <c r="T395">
        <v>2149</v>
      </c>
    </row>
    <row r="396" spans="1:20" x14ac:dyDescent="0.25">
      <c r="A396" t="s">
        <v>562</v>
      </c>
      <c r="B396" s="46" t="s">
        <v>562</v>
      </c>
      <c r="C396" s="49">
        <v>32.313790386400001</v>
      </c>
      <c r="D396" s="49">
        <v>-110.7090930855</v>
      </c>
      <c r="E396" s="77">
        <v>3575255.014</v>
      </c>
      <c r="F396" s="77">
        <v>527383.77099999995</v>
      </c>
      <c r="H396" t="s">
        <v>26</v>
      </c>
      <c r="I396" s="67">
        <v>3575058</v>
      </c>
      <c r="J396" s="67">
        <v>527445</v>
      </c>
      <c r="K396" s="12">
        <v>38301</v>
      </c>
      <c r="L396" s="30" t="s">
        <v>657</v>
      </c>
      <c r="M396" t="s">
        <v>562</v>
      </c>
      <c r="N396">
        <v>20</v>
      </c>
      <c r="O396">
        <v>9</v>
      </c>
      <c r="P396" t="s">
        <v>326</v>
      </c>
      <c r="R396"/>
      <c r="T396">
        <v>2124</v>
      </c>
    </row>
    <row r="397" spans="1:20" x14ac:dyDescent="0.25">
      <c r="A397" s="27" t="s">
        <v>562</v>
      </c>
      <c r="B397" s="54" t="s">
        <v>562</v>
      </c>
      <c r="C397" s="55">
        <v>32.313790386400001</v>
      </c>
      <c r="D397" s="55">
        <v>-110.7090930855</v>
      </c>
      <c r="E397" s="79">
        <v>3575255.014</v>
      </c>
      <c r="F397" s="79">
        <v>527383.77099999995</v>
      </c>
      <c r="G397" s="33"/>
      <c r="H397" s="27" t="s">
        <v>26</v>
      </c>
      <c r="I397" s="68">
        <v>3575058</v>
      </c>
      <c r="J397" s="68">
        <v>527445</v>
      </c>
      <c r="K397" s="60">
        <v>38301</v>
      </c>
      <c r="L397" s="63" t="s">
        <v>657</v>
      </c>
      <c r="M397" s="27" t="s">
        <v>562</v>
      </c>
      <c r="N397" s="27">
        <v>60</v>
      </c>
      <c r="O397" s="27">
        <v>8</v>
      </c>
      <c r="P397" s="27" t="s">
        <v>286</v>
      </c>
      <c r="Q397" s="33"/>
      <c r="R397" s="27" t="s">
        <v>804</v>
      </c>
      <c r="S397" s="33"/>
      <c r="T397" s="27">
        <v>4042</v>
      </c>
    </row>
    <row r="398" spans="1:20" s="33" customFormat="1" x14ac:dyDescent="0.25">
      <c r="A398" t="s">
        <v>561</v>
      </c>
      <c r="B398" s="46" t="s">
        <v>561</v>
      </c>
      <c r="C398" s="49">
        <v>32.314890694399999</v>
      </c>
      <c r="D398" s="49">
        <v>-110.7089621173</v>
      </c>
      <c r="E398" s="77">
        <v>3575377.0150000001</v>
      </c>
      <c r="F398" s="77">
        <v>527395.76800000004</v>
      </c>
      <c r="G398" s="1"/>
      <c r="H398" t="s">
        <v>26</v>
      </c>
      <c r="I398" s="67">
        <v>3575180</v>
      </c>
      <c r="J398" s="67">
        <v>527457</v>
      </c>
      <c r="K398" s="12">
        <v>38301</v>
      </c>
      <c r="L398" s="30" t="s">
        <v>657</v>
      </c>
      <c r="M398" t="s">
        <v>561</v>
      </c>
      <c r="N398">
        <v>75</v>
      </c>
      <c r="O398">
        <v>10</v>
      </c>
      <c r="P398" t="s">
        <v>326</v>
      </c>
      <c r="Q398" s="1"/>
      <c r="R398"/>
      <c r="S398" s="1"/>
      <c r="T398">
        <v>2124</v>
      </c>
    </row>
    <row r="399" spans="1:20" x14ac:dyDescent="0.25">
      <c r="A399" t="s">
        <v>561</v>
      </c>
      <c r="B399" s="46" t="s">
        <v>561</v>
      </c>
      <c r="C399" s="49">
        <v>32.314890694399999</v>
      </c>
      <c r="D399" s="49">
        <v>-110.7089621173</v>
      </c>
      <c r="E399" s="77">
        <v>3575377.0150000001</v>
      </c>
      <c r="F399" s="77">
        <v>527395.76800000004</v>
      </c>
      <c r="H399" t="s">
        <v>26</v>
      </c>
      <c r="I399" s="67">
        <v>3575180</v>
      </c>
      <c r="J399" s="67">
        <v>527457</v>
      </c>
      <c r="K399" s="12">
        <v>38301</v>
      </c>
      <c r="L399" s="30" t="s">
        <v>657</v>
      </c>
      <c r="M399" t="s">
        <v>561</v>
      </c>
      <c r="N399">
        <v>245</v>
      </c>
      <c r="O399">
        <v>2</v>
      </c>
      <c r="P399" t="s">
        <v>286</v>
      </c>
      <c r="R399" t="s">
        <v>804</v>
      </c>
      <c r="T399">
        <v>2151</v>
      </c>
    </row>
    <row r="400" spans="1:20" x14ac:dyDescent="0.25">
      <c r="A400" t="s">
        <v>560</v>
      </c>
      <c r="B400" s="46" t="s">
        <v>560</v>
      </c>
      <c r="C400" s="49">
        <v>32.316253210500001</v>
      </c>
      <c r="D400" s="49">
        <v>-110.709085282</v>
      </c>
      <c r="E400" s="77">
        <v>3575528.0159999998</v>
      </c>
      <c r="F400" s="77">
        <v>527383.76399999997</v>
      </c>
      <c r="H400" t="s">
        <v>26</v>
      </c>
      <c r="I400" s="67">
        <v>3575331</v>
      </c>
      <c r="J400" s="67">
        <v>527445</v>
      </c>
      <c r="K400" s="12">
        <v>38301</v>
      </c>
      <c r="L400" s="30" t="s">
        <v>657</v>
      </c>
      <c r="M400" t="s">
        <v>560</v>
      </c>
      <c r="N400">
        <v>248</v>
      </c>
      <c r="O400">
        <v>6</v>
      </c>
      <c r="P400" t="s">
        <v>286</v>
      </c>
      <c r="R400" t="s">
        <v>804</v>
      </c>
      <c r="T400">
        <v>4042</v>
      </c>
    </row>
    <row r="401" spans="1:20" x14ac:dyDescent="0.25">
      <c r="A401" t="s">
        <v>559</v>
      </c>
      <c r="B401" s="46" t="s">
        <v>559</v>
      </c>
      <c r="C401" s="49">
        <v>32.313590569299997</v>
      </c>
      <c r="D401" s="49">
        <v>-110.71242944780001</v>
      </c>
      <c r="E401" s="77">
        <v>3575232.017</v>
      </c>
      <c r="F401" s="77">
        <v>527069.76899999997</v>
      </c>
      <c r="H401" t="s">
        <v>26</v>
      </c>
      <c r="I401" s="67">
        <v>3575035</v>
      </c>
      <c r="J401" s="67">
        <v>527131</v>
      </c>
      <c r="K401" s="12">
        <v>38301</v>
      </c>
      <c r="L401" s="30" t="s">
        <v>657</v>
      </c>
      <c r="M401" t="s">
        <v>559</v>
      </c>
      <c r="N401">
        <v>122</v>
      </c>
      <c r="O401">
        <v>18</v>
      </c>
      <c r="P401" t="s">
        <v>326</v>
      </c>
      <c r="R401"/>
      <c r="T401">
        <v>2124</v>
      </c>
    </row>
    <row r="402" spans="1:20" x14ac:dyDescent="0.25">
      <c r="A402" t="s">
        <v>559</v>
      </c>
      <c r="B402" s="46" t="s">
        <v>559</v>
      </c>
      <c r="C402" s="49">
        <v>32.313590569299997</v>
      </c>
      <c r="D402" s="49">
        <v>-110.71242944780001</v>
      </c>
      <c r="E402" s="77">
        <v>3575232.017</v>
      </c>
      <c r="F402" s="77">
        <v>527069.76899999997</v>
      </c>
      <c r="H402" t="s">
        <v>26</v>
      </c>
      <c r="I402" s="67">
        <v>3575035</v>
      </c>
      <c r="J402" s="67">
        <v>527131</v>
      </c>
      <c r="K402" s="12">
        <v>38301</v>
      </c>
      <c r="L402" s="30" t="s">
        <v>657</v>
      </c>
      <c r="M402" t="s">
        <v>559</v>
      </c>
      <c r="N402">
        <v>255</v>
      </c>
      <c r="O402">
        <v>9</v>
      </c>
      <c r="P402" t="s">
        <v>284</v>
      </c>
      <c r="R402"/>
      <c r="T402"/>
    </row>
    <row r="403" spans="1:20" x14ac:dyDescent="0.25">
      <c r="A403" t="s">
        <v>558</v>
      </c>
      <c r="B403" s="46" t="s">
        <v>558</v>
      </c>
      <c r="C403" s="49">
        <v>32.3131335112</v>
      </c>
      <c r="D403" s="49">
        <v>-110.71375879030001</v>
      </c>
      <c r="E403" s="77">
        <v>3575181.0180000002</v>
      </c>
      <c r="F403" s="77">
        <v>526944.77</v>
      </c>
      <c r="H403" t="s">
        <v>26</v>
      </c>
      <c r="I403" s="67">
        <v>3574984</v>
      </c>
      <c r="J403" s="67">
        <v>527006</v>
      </c>
      <c r="K403" s="12">
        <v>38301</v>
      </c>
      <c r="L403" s="30" t="s">
        <v>657</v>
      </c>
      <c r="M403" t="s">
        <v>558</v>
      </c>
      <c r="N403">
        <v>159</v>
      </c>
      <c r="O403">
        <v>9</v>
      </c>
      <c r="P403" t="s">
        <v>326</v>
      </c>
      <c r="R403"/>
      <c r="T403">
        <v>2124</v>
      </c>
    </row>
    <row r="404" spans="1:20" x14ac:dyDescent="0.25">
      <c r="A404" t="s">
        <v>558</v>
      </c>
      <c r="B404" s="46" t="s">
        <v>558</v>
      </c>
      <c r="C404" s="49">
        <v>32.3131335112</v>
      </c>
      <c r="D404" s="49">
        <v>-110.71375879030001</v>
      </c>
      <c r="E404" s="77">
        <v>3575181.0180000002</v>
      </c>
      <c r="F404" s="77">
        <v>526944.77</v>
      </c>
      <c r="H404" t="s">
        <v>26</v>
      </c>
      <c r="I404" s="67">
        <v>3574984</v>
      </c>
      <c r="J404" s="67">
        <v>527006</v>
      </c>
      <c r="K404" s="12">
        <v>38301</v>
      </c>
      <c r="L404" s="30" t="s">
        <v>657</v>
      </c>
      <c r="M404" t="s">
        <v>558</v>
      </c>
      <c r="N404">
        <v>254</v>
      </c>
      <c r="O404">
        <v>9</v>
      </c>
      <c r="P404" t="s">
        <v>284</v>
      </c>
      <c r="R404"/>
      <c r="T404">
        <v>2149</v>
      </c>
    </row>
    <row r="405" spans="1:20" x14ac:dyDescent="0.25">
      <c r="A405" t="s">
        <v>557</v>
      </c>
      <c r="B405" s="46" t="s">
        <v>557</v>
      </c>
      <c r="C405" s="49">
        <v>32.313046795299996</v>
      </c>
      <c r="D405" s="49">
        <v>-110.7152994363</v>
      </c>
      <c r="E405" s="77">
        <v>3575171.0189999999</v>
      </c>
      <c r="F405" s="77">
        <v>526799.76899999997</v>
      </c>
      <c r="H405" t="s">
        <v>26</v>
      </c>
      <c r="I405" s="67">
        <v>3574974</v>
      </c>
      <c r="J405" s="67">
        <v>526861</v>
      </c>
      <c r="K405" s="12">
        <v>38301</v>
      </c>
      <c r="L405" s="30" t="s">
        <v>657</v>
      </c>
      <c r="M405" t="s">
        <v>557</v>
      </c>
      <c r="N405">
        <v>238</v>
      </c>
      <c r="O405">
        <v>0</v>
      </c>
      <c r="P405" t="s">
        <v>284</v>
      </c>
      <c r="R405"/>
      <c r="T405"/>
    </row>
    <row r="406" spans="1:20" x14ac:dyDescent="0.25">
      <c r="A406" t="s">
        <v>556</v>
      </c>
      <c r="B406" s="46" t="s">
        <v>556</v>
      </c>
      <c r="C406" s="49">
        <v>32.313174751699997</v>
      </c>
      <c r="D406" s="49">
        <v>-110.7160320473</v>
      </c>
      <c r="E406" s="77">
        <v>3575185.02</v>
      </c>
      <c r="F406" s="77">
        <v>526730.76800000004</v>
      </c>
      <c r="H406" t="s">
        <v>26</v>
      </c>
      <c r="I406" s="67">
        <v>3574988</v>
      </c>
      <c r="J406" s="67">
        <v>526792</v>
      </c>
      <c r="K406" s="12">
        <v>38301</v>
      </c>
      <c r="L406" s="30" t="s">
        <v>657</v>
      </c>
      <c r="M406" t="s">
        <v>556</v>
      </c>
      <c r="N406">
        <v>83</v>
      </c>
      <c r="O406">
        <v>17</v>
      </c>
      <c r="P406" t="s">
        <v>326</v>
      </c>
      <c r="R406"/>
      <c r="T406">
        <v>2124</v>
      </c>
    </row>
    <row r="407" spans="1:20" x14ac:dyDescent="0.25">
      <c r="A407" t="s">
        <v>556</v>
      </c>
      <c r="B407" s="46" t="s">
        <v>556</v>
      </c>
      <c r="C407" s="49">
        <v>32.313174751699997</v>
      </c>
      <c r="D407" s="49">
        <v>-110.7160320473</v>
      </c>
      <c r="E407" s="77">
        <v>3575185.02</v>
      </c>
      <c r="F407" s="77">
        <v>526730.76800000004</v>
      </c>
      <c r="H407" t="s">
        <v>26</v>
      </c>
      <c r="I407" s="67">
        <v>3574988</v>
      </c>
      <c r="J407" s="67">
        <v>526792</v>
      </c>
      <c r="K407" s="12">
        <v>38301</v>
      </c>
      <c r="L407" s="30" t="s">
        <v>657</v>
      </c>
      <c r="M407" t="s">
        <v>556</v>
      </c>
      <c r="N407">
        <v>247</v>
      </c>
      <c r="O407">
        <v>4</v>
      </c>
      <c r="P407" t="s">
        <v>284</v>
      </c>
      <c r="R407"/>
      <c r="T407">
        <v>2149</v>
      </c>
    </row>
    <row r="408" spans="1:20" x14ac:dyDescent="0.25">
      <c r="A408" t="s">
        <v>555</v>
      </c>
      <c r="B408" s="46" t="s">
        <v>555</v>
      </c>
      <c r="C408" s="49">
        <v>32.312582669800001</v>
      </c>
      <c r="D408" s="49">
        <v>-110.71751050669999</v>
      </c>
      <c r="E408" s="77">
        <v>3575119.0210000002</v>
      </c>
      <c r="F408" s="77">
        <v>526591.76899999997</v>
      </c>
      <c r="H408" t="s">
        <v>26</v>
      </c>
      <c r="I408" s="67">
        <v>3574922</v>
      </c>
      <c r="J408" s="67">
        <v>526653</v>
      </c>
      <c r="K408" s="12">
        <v>38301</v>
      </c>
      <c r="L408" s="30" t="s">
        <v>657</v>
      </c>
      <c r="M408" t="s">
        <v>555</v>
      </c>
      <c r="N408">
        <v>120</v>
      </c>
      <c r="O408">
        <v>14</v>
      </c>
      <c r="P408" t="s">
        <v>326</v>
      </c>
      <c r="R408"/>
      <c r="T408">
        <v>2124</v>
      </c>
    </row>
    <row r="409" spans="1:20" x14ac:dyDescent="0.25">
      <c r="A409" t="s">
        <v>555</v>
      </c>
      <c r="B409" s="46" t="s">
        <v>555</v>
      </c>
      <c r="C409" s="49">
        <v>32.312582669800001</v>
      </c>
      <c r="D409" s="49">
        <v>-110.71751050669999</v>
      </c>
      <c r="E409" s="77">
        <v>3575119.0210000002</v>
      </c>
      <c r="F409" s="77">
        <v>526591.76899999997</v>
      </c>
      <c r="H409" t="s">
        <v>26</v>
      </c>
      <c r="I409" s="67">
        <v>3574922</v>
      </c>
      <c r="J409" s="67">
        <v>526653</v>
      </c>
      <c r="K409" s="12">
        <v>38301</v>
      </c>
      <c r="L409" s="30" t="s">
        <v>657</v>
      </c>
      <c r="M409" t="s">
        <v>555</v>
      </c>
      <c r="N409">
        <v>248</v>
      </c>
      <c r="O409">
        <v>10</v>
      </c>
      <c r="P409" t="s">
        <v>284</v>
      </c>
      <c r="R409"/>
      <c r="T409">
        <v>2149</v>
      </c>
    </row>
    <row r="410" spans="1:20" x14ac:dyDescent="0.25">
      <c r="A410" t="s">
        <v>554</v>
      </c>
      <c r="B410" s="46" t="s">
        <v>554</v>
      </c>
      <c r="C410" s="49">
        <v>32.311326862800001</v>
      </c>
      <c r="D410" s="49">
        <v>-110.716696391</v>
      </c>
      <c r="E410" s="77">
        <v>3574980.0189999999</v>
      </c>
      <c r="F410" s="77">
        <v>526668.77300000004</v>
      </c>
      <c r="H410" t="s">
        <v>26</v>
      </c>
      <c r="I410" s="67">
        <v>3574783</v>
      </c>
      <c r="J410" s="67">
        <v>526730</v>
      </c>
      <c r="K410" s="12">
        <v>38301</v>
      </c>
      <c r="L410" s="30" t="s">
        <v>657</v>
      </c>
      <c r="M410" t="s">
        <v>554</v>
      </c>
      <c r="N410">
        <v>125</v>
      </c>
      <c r="O410">
        <v>14</v>
      </c>
      <c r="P410" t="s">
        <v>326</v>
      </c>
      <c r="R410"/>
      <c r="T410">
        <v>2124</v>
      </c>
    </row>
    <row r="411" spans="1:20" x14ac:dyDescent="0.25">
      <c r="A411" t="s">
        <v>554</v>
      </c>
      <c r="B411" s="46" t="s">
        <v>554</v>
      </c>
      <c r="C411" s="49">
        <v>32.311326862800001</v>
      </c>
      <c r="D411" s="49">
        <v>-110.716696391</v>
      </c>
      <c r="E411" s="77">
        <v>3574980.0189999999</v>
      </c>
      <c r="F411" s="77">
        <v>526668.77300000004</v>
      </c>
      <c r="H411" t="s">
        <v>26</v>
      </c>
      <c r="I411" s="67">
        <v>3574783</v>
      </c>
      <c r="J411" s="67">
        <v>526730</v>
      </c>
      <c r="K411" s="12">
        <v>38301</v>
      </c>
      <c r="L411" s="30" t="s">
        <v>657</v>
      </c>
      <c r="M411" t="s">
        <v>554</v>
      </c>
      <c r="N411">
        <v>246</v>
      </c>
      <c r="O411">
        <v>12</v>
      </c>
      <c r="P411" t="s">
        <v>284</v>
      </c>
      <c r="R411"/>
      <c r="T411">
        <v>2149</v>
      </c>
    </row>
    <row r="412" spans="1:20" x14ac:dyDescent="0.25">
      <c r="A412" t="s">
        <v>553</v>
      </c>
      <c r="B412" s="46" t="s">
        <v>553</v>
      </c>
      <c r="C412" s="49">
        <v>32.310041603899997</v>
      </c>
      <c r="D412" s="49">
        <v>-110.71883556420001</v>
      </c>
      <c r="E412" s="77">
        <v>3574837.02</v>
      </c>
      <c r="F412" s="77">
        <v>526467.77500000002</v>
      </c>
      <c r="H412" t="s">
        <v>26</v>
      </c>
      <c r="I412" s="67">
        <v>3574640</v>
      </c>
      <c r="J412" s="67">
        <v>526529</v>
      </c>
      <c r="K412" s="12">
        <v>38301</v>
      </c>
      <c r="L412" s="30" t="s">
        <v>657</v>
      </c>
      <c r="M412" t="s">
        <v>553</v>
      </c>
      <c r="N412">
        <v>243</v>
      </c>
      <c r="O412">
        <v>9</v>
      </c>
      <c r="P412" t="s">
        <v>284</v>
      </c>
      <c r="R412"/>
      <c r="T412">
        <v>2149</v>
      </c>
    </row>
    <row r="413" spans="1:20" x14ac:dyDescent="0.25">
      <c r="A413" t="s">
        <v>552</v>
      </c>
      <c r="B413" s="46" t="s">
        <v>552</v>
      </c>
      <c r="C413" s="49">
        <v>32.3321542459</v>
      </c>
      <c r="D413" s="49">
        <v>-110.723485618</v>
      </c>
      <c r="E413" s="77">
        <v>3577287.037</v>
      </c>
      <c r="F413" s="77">
        <v>526023.70900000003</v>
      </c>
      <c r="H413" t="s">
        <v>26</v>
      </c>
      <c r="I413" s="67">
        <v>3577090</v>
      </c>
      <c r="J413" s="67">
        <v>526085</v>
      </c>
      <c r="K413" s="12">
        <v>38315</v>
      </c>
      <c r="L413" s="30" t="s">
        <v>925</v>
      </c>
      <c r="M413" t="s">
        <v>552</v>
      </c>
      <c r="N413">
        <v>313</v>
      </c>
      <c r="O413">
        <v>19</v>
      </c>
      <c r="P413" t="s">
        <v>326</v>
      </c>
      <c r="R413"/>
      <c r="T413">
        <v>2124</v>
      </c>
    </row>
    <row r="414" spans="1:20" x14ac:dyDescent="0.25">
      <c r="A414" t="s">
        <v>552</v>
      </c>
      <c r="B414" s="46" t="s">
        <v>552</v>
      </c>
      <c r="C414" s="49">
        <v>32.3321542459</v>
      </c>
      <c r="D414" s="49">
        <v>-110.723485618</v>
      </c>
      <c r="E414" s="77">
        <v>3577287.037</v>
      </c>
      <c r="F414" s="77">
        <v>526023.70900000003</v>
      </c>
      <c r="H414" t="s">
        <v>26</v>
      </c>
      <c r="I414" s="67">
        <v>3577090</v>
      </c>
      <c r="J414" s="67">
        <v>526085</v>
      </c>
      <c r="K414" s="12">
        <v>38315</v>
      </c>
      <c r="L414" s="30" t="s">
        <v>925</v>
      </c>
      <c r="M414" t="s">
        <v>552</v>
      </c>
      <c r="N414">
        <v>59</v>
      </c>
      <c r="O414">
        <v>9</v>
      </c>
      <c r="P414" t="s">
        <v>286</v>
      </c>
      <c r="R414" t="s">
        <v>802</v>
      </c>
      <c r="T414">
        <v>4037</v>
      </c>
    </row>
    <row r="415" spans="1:20" x14ac:dyDescent="0.25">
      <c r="A415" t="s">
        <v>551</v>
      </c>
      <c r="B415" s="46" t="s">
        <v>551</v>
      </c>
      <c r="C415" s="49">
        <v>32.332446310000002</v>
      </c>
      <c r="D415" s="49">
        <v>-110.7250361282</v>
      </c>
      <c r="E415" s="77">
        <v>3577319.037</v>
      </c>
      <c r="F415" s="77">
        <v>525877.70200000005</v>
      </c>
      <c r="H415" t="s">
        <v>26</v>
      </c>
      <c r="I415" s="67">
        <v>3577122</v>
      </c>
      <c r="J415" s="67">
        <v>525939</v>
      </c>
      <c r="K415" s="12">
        <v>38334</v>
      </c>
      <c r="L415" s="30" t="s">
        <v>925</v>
      </c>
      <c r="M415" t="s">
        <v>551</v>
      </c>
      <c r="N415">
        <v>294</v>
      </c>
      <c r="O415">
        <v>10</v>
      </c>
      <c r="P415" t="s">
        <v>326</v>
      </c>
      <c r="R415"/>
      <c r="T415">
        <v>2124</v>
      </c>
    </row>
    <row r="416" spans="1:20" x14ac:dyDescent="0.25">
      <c r="A416" t="s">
        <v>551</v>
      </c>
      <c r="B416" s="46" t="s">
        <v>551</v>
      </c>
      <c r="C416" s="49">
        <v>32.332446310000002</v>
      </c>
      <c r="D416" s="49">
        <v>-110.7250361282</v>
      </c>
      <c r="E416" s="77">
        <v>3577319.037</v>
      </c>
      <c r="F416" s="77">
        <v>525877.70200000005</v>
      </c>
      <c r="H416" t="s">
        <v>26</v>
      </c>
      <c r="I416" s="67">
        <v>3577122</v>
      </c>
      <c r="J416" s="67">
        <v>525939</v>
      </c>
      <c r="K416" s="12">
        <v>38334</v>
      </c>
      <c r="L416" s="30" t="s">
        <v>925</v>
      </c>
      <c r="M416" t="s">
        <v>551</v>
      </c>
      <c r="N416">
        <v>50</v>
      </c>
      <c r="O416">
        <v>9</v>
      </c>
      <c r="P416" t="s">
        <v>284</v>
      </c>
      <c r="R416" t="s">
        <v>802</v>
      </c>
      <c r="T416">
        <v>2149</v>
      </c>
    </row>
    <row r="417" spans="1:20" x14ac:dyDescent="0.25">
      <c r="A417" t="s">
        <v>550</v>
      </c>
      <c r="B417" s="46" t="s">
        <v>550</v>
      </c>
      <c r="C417" s="49">
        <v>32.331760762099996</v>
      </c>
      <c r="D417" s="49">
        <v>-110.7250700557</v>
      </c>
      <c r="E417" s="77">
        <v>3577243.0359999998</v>
      </c>
      <c r="F417" s="77">
        <v>525874.70400000003</v>
      </c>
      <c r="H417" t="s">
        <v>26</v>
      </c>
      <c r="I417" s="67">
        <v>3577046</v>
      </c>
      <c r="J417" s="67">
        <v>525936</v>
      </c>
      <c r="K417" s="12">
        <v>38334</v>
      </c>
      <c r="L417" s="30" t="s">
        <v>925</v>
      </c>
      <c r="M417" t="s">
        <v>550</v>
      </c>
      <c r="N417">
        <v>59</v>
      </c>
      <c r="O417">
        <v>11</v>
      </c>
      <c r="P417" t="s">
        <v>284</v>
      </c>
      <c r="R417"/>
      <c r="T417">
        <v>2161</v>
      </c>
    </row>
    <row r="418" spans="1:20" x14ac:dyDescent="0.25">
      <c r="A418" t="s">
        <v>549</v>
      </c>
      <c r="B418" s="46" t="s">
        <v>549</v>
      </c>
      <c r="C418" s="49">
        <v>32.331021132799997</v>
      </c>
      <c r="D418" s="49">
        <v>-110.7251253953</v>
      </c>
      <c r="E418" s="77">
        <v>3577161.0359999998</v>
      </c>
      <c r="F418" s="77">
        <v>525869.70600000001</v>
      </c>
      <c r="H418" t="s">
        <v>26</v>
      </c>
      <c r="I418" s="67">
        <v>3576964</v>
      </c>
      <c r="J418" s="67">
        <v>525931</v>
      </c>
      <c r="K418" s="12">
        <v>38334</v>
      </c>
      <c r="L418" s="30" t="s">
        <v>925</v>
      </c>
      <c r="M418" t="s">
        <v>549</v>
      </c>
      <c r="N418">
        <v>5</v>
      </c>
      <c r="O418">
        <v>10</v>
      </c>
      <c r="P418" t="s">
        <v>326</v>
      </c>
      <c r="R418"/>
      <c r="T418">
        <v>2124</v>
      </c>
    </row>
    <row r="419" spans="1:20" x14ac:dyDescent="0.25">
      <c r="A419" t="s">
        <v>549</v>
      </c>
      <c r="B419" s="46" t="s">
        <v>549</v>
      </c>
      <c r="C419" s="49">
        <v>32.331021132799997</v>
      </c>
      <c r="D419" s="49">
        <v>-110.7251253953</v>
      </c>
      <c r="E419" s="77">
        <v>3577161.0359999998</v>
      </c>
      <c r="F419" s="77">
        <v>525869.70600000001</v>
      </c>
      <c r="H419" t="s">
        <v>26</v>
      </c>
      <c r="I419" s="67">
        <v>3576964</v>
      </c>
      <c r="J419" s="67">
        <v>525931</v>
      </c>
      <c r="K419" s="12">
        <v>38334</v>
      </c>
      <c r="L419" s="30" t="s">
        <v>925</v>
      </c>
      <c r="M419" t="s">
        <v>549</v>
      </c>
      <c r="N419">
        <v>59</v>
      </c>
      <c r="O419">
        <v>8</v>
      </c>
      <c r="P419" t="s">
        <v>284</v>
      </c>
      <c r="R419"/>
      <c r="T419">
        <v>2149</v>
      </c>
    </row>
    <row r="420" spans="1:20" x14ac:dyDescent="0.25">
      <c r="A420" t="s">
        <v>548</v>
      </c>
      <c r="B420" s="46" t="s">
        <v>548</v>
      </c>
      <c r="C420" s="49">
        <v>32.331189751499998</v>
      </c>
      <c r="D420" s="49">
        <v>-110.72799375709999</v>
      </c>
      <c r="E420" s="77">
        <v>3577179.0380000002</v>
      </c>
      <c r="F420" s="77">
        <v>525599.70299999998</v>
      </c>
      <c r="H420" t="s">
        <v>26</v>
      </c>
      <c r="I420" s="67">
        <v>3576982</v>
      </c>
      <c r="J420" s="67">
        <v>525661</v>
      </c>
      <c r="K420" s="12">
        <v>38334</v>
      </c>
      <c r="L420" s="30" t="s">
        <v>925</v>
      </c>
      <c r="M420" t="s">
        <v>548</v>
      </c>
      <c r="N420">
        <v>59</v>
      </c>
      <c r="O420">
        <v>14</v>
      </c>
      <c r="P420" t="s">
        <v>284</v>
      </c>
      <c r="R420" t="s">
        <v>802</v>
      </c>
      <c r="T420">
        <v>2161</v>
      </c>
    </row>
    <row r="421" spans="1:20" x14ac:dyDescent="0.25">
      <c r="A421" t="s">
        <v>547</v>
      </c>
      <c r="B421" s="46" t="s">
        <v>547</v>
      </c>
      <c r="C421" s="49">
        <v>32.330602494399997</v>
      </c>
      <c r="D421" s="49">
        <v>-110.72759173110001</v>
      </c>
      <c r="E421" s="77">
        <v>3577114.037</v>
      </c>
      <c r="F421" s="77">
        <v>525637.70499999996</v>
      </c>
      <c r="H421" t="s">
        <v>26</v>
      </c>
      <c r="I421" s="67">
        <v>3576917</v>
      </c>
      <c r="J421" s="67">
        <v>525699</v>
      </c>
      <c r="K421" s="12">
        <v>38334</v>
      </c>
      <c r="L421" s="30" t="s">
        <v>925</v>
      </c>
      <c r="M421" t="s">
        <v>547</v>
      </c>
      <c r="N421">
        <v>61</v>
      </c>
      <c r="O421">
        <v>9</v>
      </c>
      <c r="P421" t="s">
        <v>284</v>
      </c>
      <c r="R421" t="s">
        <v>802</v>
      </c>
      <c r="T421">
        <v>2161</v>
      </c>
    </row>
    <row r="422" spans="1:20" x14ac:dyDescent="0.25">
      <c r="A422" t="s">
        <v>546</v>
      </c>
      <c r="B422" s="46" t="s">
        <v>546</v>
      </c>
      <c r="C422" s="49">
        <v>32.330574509500003</v>
      </c>
      <c r="D422" s="49">
        <v>-110.7271667998</v>
      </c>
      <c r="E422" s="77">
        <v>3577111.037</v>
      </c>
      <c r="F422" s="77">
        <v>525677.70600000001</v>
      </c>
      <c r="H422" t="s">
        <v>26</v>
      </c>
      <c r="I422" s="67">
        <v>3576914</v>
      </c>
      <c r="J422" s="67">
        <v>525739</v>
      </c>
      <c r="K422" s="12">
        <v>38334</v>
      </c>
      <c r="L422" s="30" t="s">
        <v>925</v>
      </c>
      <c r="M422" t="s">
        <v>546</v>
      </c>
      <c r="N422">
        <v>58</v>
      </c>
      <c r="O422">
        <v>8</v>
      </c>
      <c r="P422" t="s">
        <v>284</v>
      </c>
      <c r="R422"/>
      <c r="T422">
        <v>2161</v>
      </c>
    </row>
    <row r="423" spans="1:20" x14ac:dyDescent="0.25">
      <c r="A423" t="s">
        <v>545</v>
      </c>
      <c r="B423" s="46" t="s">
        <v>545</v>
      </c>
      <c r="C423" s="49">
        <v>32.330682326999998</v>
      </c>
      <c r="D423" s="49">
        <v>-110.7269645977</v>
      </c>
      <c r="E423" s="77">
        <v>3577123.037</v>
      </c>
      <c r="F423" s="77">
        <v>525696.70600000001</v>
      </c>
      <c r="H423" t="s">
        <v>26</v>
      </c>
      <c r="I423" s="67">
        <v>3576926</v>
      </c>
      <c r="J423" s="67">
        <v>525758</v>
      </c>
      <c r="K423" s="12">
        <v>38334</v>
      </c>
      <c r="L423" s="30" t="s">
        <v>925</v>
      </c>
      <c r="M423" t="s">
        <v>545</v>
      </c>
      <c r="N423">
        <v>60</v>
      </c>
      <c r="O423">
        <v>9</v>
      </c>
      <c r="P423" t="s">
        <v>286</v>
      </c>
      <c r="R423" t="s">
        <v>802</v>
      </c>
      <c r="T423">
        <v>4037</v>
      </c>
    </row>
    <row r="424" spans="1:20" x14ac:dyDescent="0.25">
      <c r="A424" t="s">
        <v>544</v>
      </c>
      <c r="B424" s="46" t="s">
        <v>544</v>
      </c>
      <c r="C424" s="49">
        <v>32.331551062099997</v>
      </c>
      <c r="D424" s="49">
        <v>-110.7282051974</v>
      </c>
      <c r="E424" s="77">
        <v>3577219.0380000002</v>
      </c>
      <c r="F424" s="77">
        <v>525579.70200000005</v>
      </c>
      <c r="H424" t="s">
        <v>26</v>
      </c>
      <c r="I424" s="67">
        <v>3577022</v>
      </c>
      <c r="J424" s="67">
        <v>525641</v>
      </c>
      <c r="K424" s="12">
        <v>38334</v>
      </c>
      <c r="L424" s="30" t="s">
        <v>925</v>
      </c>
      <c r="M424" t="s">
        <v>544</v>
      </c>
      <c r="N424">
        <v>65</v>
      </c>
      <c r="O424">
        <v>14</v>
      </c>
      <c r="P424" t="s">
        <v>286</v>
      </c>
      <c r="R424" t="s">
        <v>802</v>
      </c>
      <c r="T424">
        <v>4037</v>
      </c>
    </row>
    <row r="425" spans="1:20" x14ac:dyDescent="0.25">
      <c r="A425" t="s">
        <v>543</v>
      </c>
      <c r="B425" s="46" t="s">
        <v>543</v>
      </c>
      <c r="C425" s="49">
        <v>32.330786429900002</v>
      </c>
      <c r="D425" s="49">
        <v>-110.7292168693</v>
      </c>
      <c r="E425" s="77">
        <v>3577134.0389999999</v>
      </c>
      <c r="F425" s="77">
        <v>525484.70299999998</v>
      </c>
      <c r="H425" t="s">
        <v>26</v>
      </c>
      <c r="I425" s="67">
        <v>3576937</v>
      </c>
      <c r="J425" s="67">
        <v>525546</v>
      </c>
      <c r="K425" s="12">
        <v>38334</v>
      </c>
      <c r="L425" s="30" t="s">
        <v>925</v>
      </c>
      <c r="M425" t="s">
        <v>543</v>
      </c>
      <c r="N425">
        <v>310</v>
      </c>
      <c r="O425">
        <v>11</v>
      </c>
      <c r="P425" t="s">
        <v>326</v>
      </c>
      <c r="R425"/>
      <c r="T425">
        <v>2124</v>
      </c>
    </row>
    <row r="426" spans="1:20" x14ac:dyDescent="0.25">
      <c r="A426" t="s">
        <v>543</v>
      </c>
      <c r="B426" s="46" t="s">
        <v>543</v>
      </c>
      <c r="C426" s="49">
        <v>32.330786429900002</v>
      </c>
      <c r="D426" s="49">
        <v>-110.7292168693</v>
      </c>
      <c r="E426" s="77">
        <v>3577134.0389999999</v>
      </c>
      <c r="F426" s="77">
        <v>525484.70299999998</v>
      </c>
      <c r="H426" t="s">
        <v>26</v>
      </c>
      <c r="I426" s="67">
        <v>3576937</v>
      </c>
      <c r="J426" s="67">
        <v>525546</v>
      </c>
      <c r="K426" s="12">
        <v>38334</v>
      </c>
      <c r="L426" s="30" t="s">
        <v>925</v>
      </c>
      <c r="M426" t="s">
        <v>543</v>
      </c>
      <c r="N426">
        <v>65</v>
      </c>
      <c r="O426">
        <v>10</v>
      </c>
      <c r="P426" t="s">
        <v>286</v>
      </c>
      <c r="R426" t="s">
        <v>802</v>
      </c>
      <c r="T426">
        <v>4037</v>
      </c>
    </row>
    <row r="427" spans="1:20" x14ac:dyDescent="0.25">
      <c r="A427" t="s">
        <v>542</v>
      </c>
      <c r="B427" s="46" t="s">
        <v>542</v>
      </c>
      <c r="C427" s="49">
        <v>32.328353261700002</v>
      </c>
      <c r="D427" s="49">
        <v>-110.7304246713</v>
      </c>
      <c r="E427" s="77">
        <v>3576864.0380000002</v>
      </c>
      <c r="F427" s="77">
        <v>525371.71</v>
      </c>
      <c r="H427" t="s">
        <v>26</v>
      </c>
      <c r="I427" s="67">
        <v>3576667</v>
      </c>
      <c r="J427" s="67">
        <v>525433</v>
      </c>
      <c r="K427" s="12">
        <v>38334</v>
      </c>
      <c r="L427" s="30" t="s">
        <v>925</v>
      </c>
      <c r="M427" t="s">
        <v>542</v>
      </c>
      <c r="N427">
        <v>340</v>
      </c>
      <c r="O427">
        <v>8</v>
      </c>
      <c r="P427" t="s">
        <v>326</v>
      </c>
      <c r="R427"/>
      <c r="T427">
        <v>2124</v>
      </c>
    </row>
    <row r="428" spans="1:20" x14ac:dyDescent="0.25">
      <c r="A428" t="s">
        <v>541</v>
      </c>
      <c r="B428" s="46" t="s">
        <v>541</v>
      </c>
      <c r="C428" s="49">
        <v>32.325243756699997</v>
      </c>
      <c r="D428" s="49">
        <v>-110.7317618788</v>
      </c>
      <c r="E428" s="77">
        <v>3576519.0380000002</v>
      </c>
      <c r="F428" s="77">
        <v>525246.71799999999</v>
      </c>
      <c r="H428" t="s">
        <v>26</v>
      </c>
      <c r="I428" s="67">
        <v>3576322</v>
      </c>
      <c r="J428" s="67">
        <v>525308</v>
      </c>
      <c r="K428" s="12">
        <v>38334</v>
      </c>
      <c r="L428" s="30" t="s">
        <v>925</v>
      </c>
      <c r="M428" t="s">
        <v>541</v>
      </c>
      <c r="N428">
        <v>64</v>
      </c>
      <c r="O428">
        <v>1</v>
      </c>
      <c r="P428" t="s">
        <v>284</v>
      </c>
      <c r="R428"/>
      <c r="T428">
        <v>2161</v>
      </c>
    </row>
    <row r="429" spans="1:20" x14ac:dyDescent="0.25">
      <c r="A429" t="s">
        <v>540</v>
      </c>
      <c r="B429" s="46" t="s">
        <v>540</v>
      </c>
      <c r="C429" s="49">
        <v>32.326679273499998</v>
      </c>
      <c r="D429" s="49">
        <v>-110.7322889358</v>
      </c>
      <c r="E429" s="77">
        <v>3576678.0389999999</v>
      </c>
      <c r="F429" s="77">
        <v>525196.71299999999</v>
      </c>
      <c r="H429" t="s">
        <v>26</v>
      </c>
      <c r="I429" s="67">
        <v>3576481</v>
      </c>
      <c r="J429" s="67">
        <v>525258</v>
      </c>
      <c r="K429" s="12">
        <v>38334</v>
      </c>
      <c r="L429" s="30" t="s">
        <v>925</v>
      </c>
      <c r="M429" t="s">
        <v>540</v>
      </c>
      <c r="N429">
        <v>285</v>
      </c>
      <c r="O429">
        <v>8</v>
      </c>
      <c r="P429" t="s">
        <v>326</v>
      </c>
      <c r="R429"/>
      <c r="T429">
        <v>2124</v>
      </c>
    </row>
    <row r="430" spans="1:20" x14ac:dyDescent="0.25">
      <c r="A430" t="s">
        <v>540</v>
      </c>
      <c r="B430" s="46" t="s">
        <v>540</v>
      </c>
      <c r="C430" s="49">
        <v>32.326679273499998</v>
      </c>
      <c r="D430" s="49">
        <v>-110.7322889358</v>
      </c>
      <c r="E430" s="77">
        <v>3576678.0389999999</v>
      </c>
      <c r="F430" s="77">
        <v>525196.71299999999</v>
      </c>
      <c r="H430" t="s">
        <v>26</v>
      </c>
      <c r="I430" s="67">
        <v>3576481</v>
      </c>
      <c r="J430" s="67">
        <v>525258</v>
      </c>
      <c r="K430" s="12">
        <v>38334</v>
      </c>
      <c r="L430" s="30" t="s">
        <v>925</v>
      </c>
      <c r="M430" t="s">
        <v>540</v>
      </c>
      <c r="N430">
        <v>61</v>
      </c>
      <c r="O430">
        <v>7</v>
      </c>
      <c r="P430" t="s">
        <v>284</v>
      </c>
      <c r="R430"/>
      <c r="T430">
        <v>2149</v>
      </c>
    </row>
    <row r="431" spans="1:20" x14ac:dyDescent="0.25">
      <c r="A431" t="s">
        <v>539</v>
      </c>
      <c r="B431" s="46" t="s">
        <v>539</v>
      </c>
      <c r="C431" s="49">
        <v>32.327437649399997</v>
      </c>
      <c r="D431" s="49">
        <v>-110.7325629775</v>
      </c>
      <c r="E431" s="77">
        <v>3576762.04</v>
      </c>
      <c r="F431" s="77">
        <v>525170.71100000001</v>
      </c>
      <c r="H431" t="s">
        <v>26</v>
      </c>
      <c r="I431" s="67">
        <v>3576565</v>
      </c>
      <c r="J431" s="67">
        <v>525232</v>
      </c>
      <c r="K431" s="12">
        <v>38334</v>
      </c>
      <c r="L431" s="30" t="s">
        <v>925</v>
      </c>
      <c r="M431" t="s">
        <v>539</v>
      </c>
      <c r="N431">
        <v>325</v>
      </c>
      <c r="O431">
        <v>8</v>
      </c>
      <c r="P431" t="s">
        <v>326</v>
      </c>
      <c r="R431"/>
      <c r="T431">
        <v>2124</v>
      </c>
    </row>
    <row r="432" spans="1:20" x14ac:dyDescent="0.25">
      <c r="A432" t="s">
        <v>539</v>
      </c>
      <c r="B432" s="46" t="s">
        <v>539</v>
      </c>
      <c r="C432" s="49">
        <v>32.327437649399997</v>
      </c>
      <c r="D432" s="49">
        <v>-110.7325629775</v>
      </c>
      <c r="E432" s="77">
        <v>3576762.04</v>
      </c>
      <c r="F432" s="77">
        <v>525170.71100000001</v>
      </c>
      <c r="H432" t="s">
        <v>26</v>
      </c>
      <c r="I432" s="67">
        <v>3576565</v>
      </c>
      <c r="J432" s="67">
        <v>525232</v>
      </c>
      <c r="K432" s="12">
        <v>38334</v>
      </c>
      <c r="L432" s="30" t="s">
        <v>925</v>
      </c>
      <c r="M432" t="s">
        <v>539</v>
      </c>
      <c r="N432">
        <v>58</v>
      </c>
      <c r="O432">
        <v>8</v>
      </c>
      <c r="P432" t="s">
        <v>284</v>
      </c>
      <c r="R432" t="s">
        <v>804</v>
      </c>
      <c r="T432">
        <v>2149</v>
      </c>
    </row>
    <row r="433" spans="1:20" x14ac:dyDescent="0.25">
      <c r="A433" t="s">
        <v>538</v>
      </c>
      <c r="B433" s="46" t="s">
        <v>538</v>
      </c>
      <c r="C433" s="49">
        <v>32.328117386099997</v>
      </c>
      <c r="D433" s="49">
        <v>-110.7298091091</v>
      </c>
      <c r="E433" s="77">
        <v>3576838.0380000002</v>
      </c>
      <c r="F433" s="77">
        <v>525429.71100000001</v>
      </c>
      <c r="H433" t="s">
        <v>26</v>
      </c>
      <c r="I433" s="67">
        <v>3576641</v>
      </c>
      <c r="J433" s="67">
        <v>525491</v>
      </c>
      <c r="K433" s="12">
        <v>38334</v>
      </c>
      <c r="L433" s="30" t="s">
        <v>925</v>
      </c>
      <c r="M433" t="s">
        <v>538</v>
      </c>
      <c r="N433">
        <v>287</v>
      </c>
      <c r="O433">
        <v>10</v>
      </c>
      <c r="P433" t="s">
        <v>326</v>
      </c>
      <c r="R433"/>
      <c r="T433">
        <v>2124</v>
      </c>
    </row>
    <row r="434" spans="1:20" x14ac:dyDescent="0.25">
      <c r="A434" t="s">
        <v>538</v>
      </c>
      <c r="B434" s="46" t="s">
        <v>538</v>
      </c>
      <c r="C434" s="49">
        <v>32.328117386099997</v>
      </c>
      <c r="D434" s="49">
        <v>-110.7298091091</v>
      </c>
      <c r="E434" s="77">
        <v>3576838.0380000002</v>
      </c>
      <c r="F434" s="77">
        <v>525429.71100000001</v>
      </c>
      <c r="H434" t="s">
        <v>26</v>
      </c>
      <c r="I434" s="67">
        <v>3576641</v>
      </c>
      <c r="J434" s="67">
        <v>525491</v>
      </c>
      <c r="K434" s="12">
        <v>38334</v>
      </c>
      <c r="L434" s="30" t="s">
        <v>925</v>
      </c>
      <c r="M434" t="s">
        <v>538</v>
      </c>
      <c r="N434">
        <v>59</v>
      </c>
      <c r="O434">
        <v>9</v>
      </c>
      <c r="P434" t="s">
        <v>284</v>
      </c>
      <c r="R434"/>
      <c r="T434">
        <v>2149</v>
      </c>
    </row>
    <row r="435" spans="1:20" x14ac:dyDescent="0.25">
      <c r="A435" s="27" t="s">
        <v>537</v>
      </c>
      <c r="B435" s="54" t="s">
        <v>537</v>
      </c>
      <c r="C435" s="55">
        <v>32.328546308200004</v>
      </c>
      <c r="D435" s="55">
        <v>-110.7279059527</v>
      </c>
      <c r="E435" s="79">
        <v>3576886.037</v>
      </c>
      <c r="F435" s="79">
        <v>525608.71100000001</v>
      </c>
      <c r="G435" s="33"/>
      <c r="H435" s="27" t="s">
        <v>26</v>
      </c>
      <c r="I435" s="68">
        <v>3576689</v>
      </c>
      <c r="J435" s="68">
        <v>525670</v>
      </c>
      <c r="K435" s="60">
        <v>38334</v>
      </c>
      <c r="L435" s="63" t="s">
        <v>925</v>
      </c>
      <c r="M435" s="27" t="s">
        <v>537</v>
      </c>
      <c r="N435" s="27">
        <v>288</v>
      </c>
      <c r="O435" s="27">
        <v>16</v>
      </c>
      <c r="P435" s="27" t="s">
        <v>326</v>
      </c>
      <c r="Q435" s="33"/>
      <c r="R435" s="27"/>
      <c r="S435" s="33"/>
      <c r="T435" s="27">
        <v>2124</v>
      </c>
    </row>
    <row r="436" spans="1:20" s="33" customFormat="1" x14ac:dyDescent="0.25">
      <c r="A436" t="s">
        <v>536</v>
      </c>
      <c r="B436" s="46" t="s">
        <v>536</v>
      </c>
      <c r="C436" s="49">
        <v>32.328616936700001</v>
      </c>
      <c r="D436" s="49">
        <v>-110.72719386040001</v>
      </c>
      <c r="E436" s="77">
        <v>3576894.0359999998</v>
      </c>
      <c r="F436" s="77">
        <v>525675.71100000001</v>
      </c>
      <c r="G436" s="1"/>
      <c r="H436" t="s">
        <v>26</v>
      </c>
      <c r="I436" s="67">
        <v>3576697</v>
      </c>
      <c r="J436" s="67">
        <v>525737</v>
      </c>
      <c r="K436" s="12">
        <v>38334</v>
      </c>
      <c r="L436" s="30" t="s">
        <v>925</v>
      </c>
      <c r="M436" t="s">
        <v>536</v>
      </c>
      <c r="N436">
        <v>61</v>
      </c>
      <c r="O436">
        <v>11</v>
      </c>
      <c r="P436" t="s">
        <v>284</v>
      </c>
      <c r="Q436" s="1"/>
      <c r="R436"/>
      <c r="S436" s="1"/>
      <c r="T436">
        <v>2161</v>
      </c>
    </row>
    <row r="437" spans="1:20" x14ac:dyDescent="0.25">
      <c r="A437" t="s">
        <v>535</v>
      </c>
      <c r="B437" s="46" t="s">
        <v>535</v>
      </c>
      <c r="C437" s="49">
        <v>32.328832317299998</v>
      </c>
      <c r="D437" s="49">
        <v>-110.7266725887</v>
      </c>
      <c r="E437" s="77">
        <v>3576918.0359999998</v>
      </c>
      <c r="F437" s="77">
        <v>525724.71100000001</v>
      </c>
      <c r="H437" t="s">
        <v>26</v>
      </c>
      <c r="I437" s="67">
        <v>3576721</v>
      </c>
      <c r="J437" s="67">
        <v>525786</v>
      </c>
      <c r="K437" s="12">
        <v>38334</v>
      </c>
      <c r="L437" s="30" t="s">
        <v>925</v>
      </c>
      <c r="M437" t="s">
        <v>535</v>
      </c>
      <c r="N437">
        <v>63</v>
      </c>
      <c r="O437">
        <v>8</v>
      </c>
      <c r="P437" t="s">
        <v>284</v>
      </c>
      <c r="R437"/>
      <c r="T437">
        <v>2161</v>
      </c>
    </row>
    <row r="438" spans="1:20" x14ac:dyDescent="0.25">
      <c r="A438" t="s">
        <v>534</v>
      </c>
      <c r="B438" s="46" t="s">
        <v>534</v>
      </c>
      <c r="C438" s="49">
        <v>32.335322750899998</v>
      </c>
      <c r="D438" s="49">
        <v>-110.7244005356</v>
      </c>
      <c r="E438" s="77">
        <v>3577638.0410000002</v>
      </c>
      <c r="F438" s="77">
        <v>525936.69999999995</v>
      </c>
      <c r="H438" t="s">
        <v>26</v>
      </c>
      <c r="I438" s="67">
        <v>3577441</v>
      </c>
      <c r="J438" s="67">
        <v>525998</v>
      </c>
      <c r="K438" s="12">
        <v>38341</v>
      </c>
      <c r="L438" s="30" t="s">
        <v>924</v>
      </c>
      <c r="M438" t="s">
        <v>534</v>
      </c>
      <c r="N438">
        <v>269</v>
      </c>
      <c r="O438">
        <v>26</v>
      </c>
      <c r="P438" t="s">
        <v>326</v>
      </c>
      <c r="R438"/>
      <c r="T438">
        <v>2124</v>
      </c>
    </row>
    <row r="439" spans="1:20" x14ac:dyDescent="0.25">
      <c r="A439" t="s">
        <v>534</v>
      </c>
      <c r="B439" s="46" t="s">
        <v>534</v>
      </c>
      <c r="C439" s="49">
        <v>32.335322750899998</v>
      </c>
      <c r="D439" s="49">
        <v>-110.7244005356</v>
      </c>
      <c r="E439" s="77">
        <v>3577638.0410000002</v>
      </c>
      <c r="F439" s="77">
        <v>525936.69999999995</v>
      </c>
      <c r="H439" t="s">
        <v>26</v>
      </c>
      <c r="I439" s="67">
        <v>3577441</v>
      </c>
      <c r="J439" s="67">
        <v>525998</v>
      </c>
      <c r="K439" s="12">
        <v>38341</v>
      </c>
      <c r="L439" s="30" t="s">
        <v>924</v>
      </c>
      <c r="M439" t="s">
        <v>534</v>
      </c>
      <c r="N439">
        <v>49</v>
      </c>
      <c r="O439">
        <v>14</v>
      </c>
      <c r="P439" t="s">
        <v>286</v>
      </c>
      <c r="R439" t="s">
        <v>802</v>
      </c>
      <c r="T439">
        <v>4037</v>
      </c>
    </row>
    <row r="440" spans="1:20" x14ac:dyDescent="0.25">
      <c r="A440" t="s">
        <v>533</v>
      </c>
      <c r="B440" s="46" t="s">
        <v>533</v>
      </c>
      <c r="C440" s="49">
        <v>32.335072523599997</v>
      </c>
      <c r="D440" s="49">
        <v>-110.72549581</v>
      </c>
      <c r="E440" s="77">
        <v>3577610.0380000002</v>
      </c>
      <c r="F440" s="77">
        <v>525833.69400000002</v>
      </c>
      <c r="H440" t="s">
        <v>26</v>
      </c>
      <c r="I440" s="67">
        <v>3577413</v>
      </c>
      <c r="J440" s="67">
        <v>525895</v>
      </c>
      <c r="K440" s="12">
        <v>38341</v>
      </c>
      <c r="L440" s="30" t="s">
        <v>924</v>
      </c>
      <c r="M440" t="s">
        <v>533</v>
      </c>
      <c r="N440">
        <v>52</v>
      </c>
      <c r="O440">
        <v>11</v>
      </c>
      <c r="P440" t="s">
        <v>286</v>
      </c>
      <c r="R440" t="s">
        <v>802</v>
      </c>
      <c r="T440">
        <v>4035</v>
      </c>
    </row>
    <row r="441" spans="1:20" x14ac:dyDescent="0.25">
      <c r="A441" t="s">
        <v>532</v>
      </c>
      <c r="B441" s="46" t="s">
        <v>532</v>
      </c>
      <c r="C441" s="49">
        <v>32.334399901600001</v>
      </c>
      <c r="D441" s="49">
        <v>-110.7273254582</v>
      </c>
      <c r="E441" s="77">
        <v>3577535.0389999999</v>
      </c>
      <c r="F441" s="77">
        <v>525661.69400000002</v>
      </c>
      <c r="H441" t="s">
        <v>26</v>
      </c>
      <c r="I441" s="67">
        <v>3577338</v>
      </c>
      <c r="J441" s="67">
        <v>525723</v>
      </c>
      <c r="K441" s="12">
        <v>38341</v>
      </c>
      <c r="L441" s="30" t="s">
        <v>924</v>
      </c>
      <c r="M441" t="s">
        <v>532</v>
      </c>
      <c r="N441">
        <v>54</v>
      </c>
      <c r="O441">
        <v>12</v>
      </c>
      <c r="P441" t="s">
        <v>284</v>
      </c>
      <c r="R441"/>
      <c r="T441">
        <v>2161</v>
      </c>
    </row>
    <row r="442" spans="1:20" x14ac:dyDescent="0.25">
      <c r="A442" t="s">
        <v>531</v>
      </c>
      <c r="B442" s="46" t="s">
        <v>531</v>
      </c>
      <c r="C442" s="49">
        <v>32.335013946899998</v>
      </c>
      <c r="D442" s="49">
        <v>-110.7275999096</v>
      </c>
      <c r="E442" s="77">
        <v>3577603.04</v>
      </c>
      <c r="F442" s="77">
        <v>525635.69200000004</v>
      </c>
      <c r="H442" t="s">
        <v>26</v>
      </c>
      <c r="I442" s="67">
        <v>3577406</v>
      </c>
      <c r="J442" s="67">
        <v>525697</v>
      </c>
      <c r="K442" s="12">
        <v>38341</v>
      </c>
      <c r="L442" s="30" t="s">
        <v>924</v>
      </c>
      <c r="M442" t="s">
        <v>531</v>
      </c>
      <c r="N442">
        <v>55</v>
      </c>
      <c r="O442">
        <v>14</v>
      </c>
      <c r="P442" t="s">
        <v>286</v>
      </c>
      <c r="R442" t="s">
        <v>802</v>
      </c>
      <c r="T442">
        <v>4035</v>
      </c>
    </row>
    <row r="443" spans="1:20" x14ac:dyDescent="0.25">
      <c r="A443" t="s">
        <v>530</v>
      </c>
      <c r="B443" s="46" t="s">
        <v>530</v>
      </c>
      <c r="C443" s="49">
        <v>32.335025080800001</v>
      </c>
      <c r="D443" s="49">
        <v>-110.7285774578</v>
      </c>
      <c r="E443" s="77">
        <v>3577604.04</v>
      </c>
      <c r="F443" s="77">
        <v>525543.69099999999</v>
      </c>
      <c r="H443" t="s">
        <v>26</v>
      </c>
      <c r="I443" s="67">
        <v>3577407</v>
      </c>
      <c r="J443" s="67">
        <v>525605</v>
      </c>
      <c r="K443" s="12">
        <v>38341</v>
      </c>
      <c r="L443" s="30" t="s">
        <v>924</v>
      </c>
      <c r="M443" t="s">
        <v>530</v>
      </c>
      <c r="N443">
        <v>63</v>
      </c>
      <c r="O443">
        <v>12</v>
      </c>
      <c r="P443" t="s">
        <v>286</v>
      </c>
      <c r="R443" t="s">
        <v>802</v>
      </c>
      <c r="T443">
        <v>4035</v>
      </c>
    </row>
    <row r="444" spans="1:20" x14ac:dyDescent="0.25">
      <c r="A444" t="s">
        <v>529</v>
      </c>
      <c r="B444" s="46" t="s">
        <v>529</v>
      </c>
      <c r="C444" s="49">
        <v>32.335451710999997</v>
      </c>
      <c r="D444" s="49">
        <v>-110.7297981804</v>
      </c>
      <c r="E444" s="77">
        <v>3577651.0419999999</v>
      </c>
      <c r="F444" s="77">
        <v>525428.68900000001</v>
      </c>
      <c r="H444" t="s">
        <v>26</v>
      </c>
      <c r="I444" s="67">
        <v>3577454</v>
      </c>
      <c r="J444" s="67">
        <v>525490</v>
      </c>
      <c r="K444" s="12">
        <v>38341</v>
      </c>
      <c r="L444" s="30" t="s">
        <v>924</v>
      </c>
      <c r="M444" t="s">
        <v>529</v>
      </c>
      <c r="N444">
        <v>50</v>
      </c>
      <c r="O444">
        <v>10</v>
      </c>
      <c r="P444" t="s">
        <v>284</v>
      </c>
      <c r="R444"/>
      <c r="T444">
        <v>2161</v>
      </c>
    </row>
    <row r="445" spans="1:20" x14ac:dyDescent="0.25">
      <c r="A445" t="s">
        <v>528</v>
      </c>
      <c r="B445" s="46" t="s">
        <v>528</v>
      </c>
      <c r="C445" s="49">
        <v>32.335552835999998</v>
      </c>
      <c r="D445" s="49">
        <v>-110.7306798364</v>
      </c>
      <c r="E445" s="77">
        <v>3577662.0419999999</v>
      </c>
      <c r="F445" s="77">
        <v>525345.68799999997</v>
      </c>
      <c r="H445" t="s">
        <v>26</v>
      </c>
      <c r="I445" s="67">
        <v>3577465</v>
      </c>
      <c r="J445" s="67">
        <v>525407</v>
      </c>
      <c r="K445" s="12">
        <v>38341</v>
      </c>
      <c r="L445" s="30" t="s">
        <v>924</v>
      </c>
      <c r="M445" t="s">
        <v>528</v>
      </c>
      <c r="N445">
        <v>299</v>
      </c>
      <c r="O445">
        <v>9</v>
      </c>
      <c r="P445" t="s">
        <v>326</v>
      </c>
      <c r="R445"/>
      <c r="T445">
        <v>2124</v>
      </c>
    </row>
    <row r="446" spans="1:20" x14ac:dyDescent="0.25">
      <c r="A446" t="s">
        <v>527</v>
      </c>
      <c r="B446" s="46" t="s">
        <v>527</v>
      </c>
      <c r="C446" s="49">
        <v>32.335755429000002</v>
      </c>
      <c r="D446" s="49">
        <v>-110.7326131687</v>
      </c>
      <c r="E446" s="77">
        <v>3577684.0440000002</v>
      </c>
      <c r="F446" s="77">
        <v>525163.68500000006</v>
      </c>
      <c r="H446" t="s">
        <v>26</v>
      </c>
      <c r="I446" s="67">
        <v>3577487</v>
      </c>
      <c r="J446" s="67">
        <v>525225</v>
      </c>
      <c r="K446" s="12">
        <v>38341</v>
      </c>
      <c r="L446" s="30" t="s">
        <v>924</v>
      </c>
      <c r="M446" t="s">
        <v>527</v>
      </c>
      <c r="N446">
        <v>278</v>
      </c>
      <c r="O446">
        <v>12</v>
      </c>
      <c r="P446" t="s">
        <v>326</v>
      </c>
      <c r="R446"/>
      <c r="T446">
        <v>2124</v>
      </c>
    </row>
    <row r="447" spans="1:20" x14ac:dyDescent="0.25">
      <c r="A447" t="s">
        <v>527</v>
      </c>
      <c r="B447" s="46" t="s">
        <v>527</v>
      </c>
      <c r="C447" s="49">
        <v>32.335755429000002</v>
      </c>
      <c r="D447" s="49">
        <v>-110.7326131687</v>
      </c>
      <c r="E447" s="77">
        <v>3577684.0440000002</v>
      </c>
      <c r="F447" s="77">
        <v>525163.68500000006</v>
      </c>
      <c r="H447" t="s">
        <v>26</v>
      </c>
      <c r="I447" s="67">
        <v>3577487</v>
      </c>
      <c r="J447" s="67">
        <v>525225</v>
      </c>
      <c r="K447" s="12">
        <v>38341</v>
      </c>
      <c r="L447" s="30" t="s">
        <v>924</v>
      </c>
      <c r="M447" t="s">
        <v>527</v>
      </c>
      <c r="N447">
        <v>59</v>
      </c>
      <c r="O447">
        <v>14</v>
      </c>
      <c r="P447" t="s">
        <v>284</v>
      </c>
      <c r="R447"/>
      <c r="T447">
        <v>2161</v>
      </c>
    </row>
    <row r="448" spans="1:20" x14ac:dyDescent="0.25">
      <c r="A448" t="s">
        <v>526</v>
      </c>
      <c r="B448" s="46" t="s">
        <v>526</v>
      </c>
      <c r="C448" s="49">
        <v>32.3353509827</v>
      </c>
      <c r="D448" s="49">
        <v>-110.73332628110001</v>
      </c>
      <c r="E448" s="77">
        <v>3577639.0440000002</v>
      </c>
      <c r="F448" s="77">
        <v>525096.68599999999</v>
      </c>
      <c r="H448" t="s">
        <v>26</v>
      </c>
      <c r="I448" s="67">
        <v>3577442</v>
      </c>
      <c r="J448" s="67">
        <v>525158</v>
      </c>
      <c r="K448" s="12">
        <v>38341</v>
      </c>
      <c r="L448" s="30" t="s">
        <v>924</v>
      </c>
      <c r="M448" t="s">
        <v>526</v>
      </c>
      <c r="N448">
        <v>251</v>
      </c>
      <c r="O448">
        <v>10</v>
      </c>
      <c r="P448" t="s">
        <v>326</v>
      </c>
      <c r="R448"/>
      <c r="T448">
        <v>2124</v>
      </c>
    </row>
    <row r="449" spans="1:20" x14ac:dyDescent="0.25">
      <c r="A449" t="s">
        <v>526</v>
      </c>
      <c r="B449" s="46" t="s">
        <v>526</v>
      </c>
      <c r="C449" s="49">
        <v>32.3353509827</v>
      </c>
      <c r="D449" s="49">
        <v>-110.73332628110001</v>
      </c>
      <c r="E449" s="77">
        <v>3577639.0440000002</v>
      </c>
      <c r="F449" s="77">
        <v>525096.68599999999</v>
      </c>
      <c r="H449" t="s">
        <v>26</v>
      </c>
      <c r="I449" s="67">
        <v>3577442</v>
      </c>
      <c r="J449" s="67">
        <v>525158</v>
      </c>
      <c r="K449" s="12">
        <v>38341</v>
      </c>
      <c r="L449" s="30" t="s">
        <v>924</v>
      </c>
      <c r="M449" t="s">
        <v>526</v>
      </c>
      <c r="N449">
        <v>59</v>
      </c>
      <c r="O449">
        <v>5</v>
      </c>
      <c r="P449" t="s">
        <v>284</v>
      </c>
      <c r="R449" t="s">
        <v>802</v>
      </c>
      <c r="T449">
        <v>4037</v>
      </c>
    </row>
    <row r="450" spans="1:20" x14ac:dyDescent="0.25">
      <c r="A450" t="s">
        <v>525</v>
      </c>
      <c r="B450" s="46" t="s">
        <v>525</v>
      </c>
      <c r="C450" s="49">
        <v>32.334793035799997</v>
      </c>
      <c r="D450" s="49">
        <v>-110.7339760757</v>
      </c>
      <c r="E450" s="77">
        <v>3577577.0440000002</v>
      </c>
      <c r="F450" s="77">
        <v>525035.68700000003</v>
      </c>
      <c r="H450" t="s">
        <v>26</v>
      </c>
      <c r="I450" s="67">
        <v>3577380</v>
      </c>
      <c r="J450" s="67">
        <v>525097</v>
      </c>
      <c r="K450" s="12">
        <v>38341</v>
      </c>
      <c r="L450" s="30" t="s">
        <v>924</v>
      </c>
      <c r="M450" t="s">
        <v>525</v>
      </c>
      <c r="N450">
        <v>60</v>
      </c>
      <c r="O450">
        <v>7</v>
      </c>
      <c r="P450" t="s">
        <v>284</v>
      </c>
      <c r="R450"/>
      <c r="T450">
        <v>2161</v>
      </c>
    </row>
    <row r="451" spans="1:20" x14ac:dyDescent="0.25">
      <c r="A451" t="s">
        <v>524</v>
      </c>
      <c r="B451" s="46" t="s">
        <v>524</v>
      </c>
      <c r="C451" s="49">
        <v>32.334594882200001</v>
      </c>
      <c r="D451" s="49">
        <v>-110.7341254104</v>
      </c>
      <c r="E451" s="77">
        <v>3577555.0440000002</v>
      </c>
      <c r="F451" s="77">
        <v>525021.68799999997</v>
      </c>
      <c r="H451" t="s">
        <v>26</v>
      </c>
      <c r="I451" s="67">
        <v>3577358</v>
      </c>
      <c r="J451" s="67">
        <v>525083</v>
      </c>
      <c r="K451" s="12">
        <v>38341</v>
      </c>
      <c r="L451" s="30" t="s">
        <v>924</v>
      </c>
      <c r="M451" t="s">
        <v>524</v>
      </c>
      <c r="N451">
        <v>51</v>
      </c>
      <c r="O451">
        <v>5</v>
      </c>
      <c r="P451" t="s">
        <v>286</v>
      </c>
      <c r="R451" t="s">
        <v>802</v>
      </c>
      <c r="T451">
        <v>4035</v>
      </c>
    </row>
    <row r="452" spans="1:20" x14ac:dyDescent="0.25">
      <c r="A452" t="s">
        <v>523</v>
      </c>
      <c r="B452" s="46" t="s">
        <v>523</v>
      </c>
      <c r="C452" s="49">
        <v>32.334369799199997</v>
      </c>
      <c r="D452" s="49">
        <v>-110.734338577</v>
      </c>
      <c r="E452" s="77">
        <v>3577530.0440000002</v>
      </c>
      <c r="F452" s="77">
        <v>525001.68799999997</v>
      </c>
      <c r="H452" t="s">
        <v>26</v>
      </c>
      <c r="I452" s="67">
        <v>3577333</v>
      </c>
      <c r="J452" s="67">
        <v>525063</v>
      </c>
      <c r="K452" s="12">
        <v>38341</v>
      </c>
      <c r="L452" s="30" t="s">
        <v>924</v>
      </c>
      <c r="M452" t="s">
        <v>523</v>
      </c>
      <c r="N452">
        <v>60</v>
      </c>
      <c r="O452">
        <v>5</v>
      </c>
      <c r="P452" t="s">
        <v>284</v>
      </c>
      <c r="R452"/>
      <c r="T452">
        <v>2161</v>
      </c>
    </row>
    <row r="453" spans="1:20" x14ac:dyDescent="0.25">
      <c r="A453" t="s">
        <v>522</v>
      </c>
      <c r="B453" s="46" t="s">
        <v>522</v>
      </c>
      <c r="C453" s="49">
        <v>32.332569144700003</v>
      </c>
      <c r="D453" s="49">
        <v>-110.7360544973</v>
      </c>
      <c r="E453" s="77">
        <v>3577330.0440000002</v>
      </c>
      <c r="F453" s="77">
        <v>524840.69200000004</v>
      </c>
      <c r="H453" t="s">
        <v>26</v>
      </c>
      <c r="I453" s="67">
        <v>3577133</v>
      </c>
      <c r="J453" s="67">
        <v>524902</v>
      </c>
      <c r="K453" s="12">
        <v>38341</v>
      </c>
      <c r="L453" s="30" t="s">
        <v>924</v>
      </c>
      <c r="M453" t="s">
        <v>522</v>
      </c>
      <c r="N453">
        <v>245</v>
      </c>
      <c r="O453">
        <v>1</v>
      </c>
      <c r="P453" t="s">
        <v>284</v>
      </c>
      <c r="R453"/>
      <c r="T453">
        <v>2161</v>
      </c>
    </row>
    <row r="454" spans="1:20" x14ac:dyDescent="0.25">
      <c r="A454" t="s">
        <v>521</v>
      </c>
      <c r="B454" s="46" t="s">
        <v>521</v>
      </c>
      <c r="C454" s="49">
        <v>32.331686884500002</v>
      </c>
      <c r="D454" s="49">
        <v>-110.7369283184</v>
      </c>
      <c r="E454" s="77">
        <v>3577232.0449999999</v>
      </c>
      <c r="F454" s="77">
        <v>524758.69400000002</v>
      </c>
      <c r="H454" t="s">
        <v>26</v>
      </c>
      <c r="I454" s="67">
        <v>3577035</v>
      </c>
      <c r="J454" s="67">
        <v>524820</v>
      </c>
      <c r="K454" s="12">
        <v>38341</v>
      </c>
      <c r="L454" s="30" t="s">
        <v>924</v>
      </c>
      <c r="M454" t="s">
        <v>521</v>
      </c>
      <c r="N454">
        <v>65</v>
      </c>
      <c r="O454">
        <v>2</v>
      </c>
      <c r="P454" t="s">
        <v>284</v>
      </c>
      <c r="R454"/>
      <c r="T454">
        <v>2161</v>
      </c>
    </row>
    <row r="455" spans="1:20" x14ac:dyDescent="0.25">
      <c r="A455" t="s">
        <v>520</v>
      </c>
      <c r="B455" s="46" t="s">
        <v>520</v>
      </c>
      <c r="C455" s="49">
        <v>32.332813743899997</v>
      </c>
      <c r="D455" s="49">
        <v>-110.73654257370001</v>
      </c>
      <c r="E455" s="77">
        <v>3577357.0449999999</v>
      </c>
      <c r="F455" s="77">
        <v>524794.69099999999</v>
      </c>
      <c r="H455" t="s">
        <v>26</v>
      </c>
      <c r="I455" s="67">
        <v>3577160</v>
      </c>
      <c r="J455" s="67">
        <v>524856</v>
      </c>
      <c r="K455" s="12">
        <v>38341</v>
      </c>
      <c r="L455" s="30" t="s">
        <v>924</v>
      </c>
      <c r="M455" t="s">
        <v>520</v>
      </c>
      <c r="N455">
        <v>240</v>
      </c>
      <c r="O455">
        <v>11</v>
      </c>
      <c r="P455" t="s">
        <v>326</v>
      </c>
      <c r="R455"/>
      <c r="T455">
        <v>2124</v>
      </c>
    </row>
    <row r="456" spans="1:20" x14ac:dyDescent="0.25">
      <c r="A456" t="s">
        <v>519</v>
      </c>
      <c r="B456" s="46" t="s">
        <v>519</v>
      </c>
      <c r="C456" s="49">
        <v>32.333471918900003</v>
      </c>
      <c r="D456" s="49">
        <v>-110.7363600521</v>
      </c>
      <c r="E456" s="77">
        <v>3577430.0449999999</v>
      </c>
      <c r="F456" s="77">
        <v>524811.68900000001</v>
      </c>
      <c r="H456" t="s">
        <v>26</v>
      </c>
      <c r="I456" s="67">
        <v>3577233</v>
      </c>
      <c r="J456" s="67">
        <v>524873</v>
      </c>
      <c r="K456" s="12">
        <v>38341</v>
      </c>
      <c r="L456" s="30" t="s">
        <v>924</v>
      </c>
      <c r="M456" t="s">
        <v>519</v>
      </c>
      <c r="N456">
        <v>58</v>
      </c>
      <c r="O456">
        <v>1</v>
      </c>
      <c r="P456" t="s">
        <v>284</v>
      </c>
      <c r="R456"/>
      <c r="T456">
        <v>2161</v>
      </c>
    </row>
    <row r="457" spans="1:20" x14ac:dyDescent="0.25">
      <c r="A457" t="s">
        <v>518</v>
      </c>
      <c r="B457" s="46" t="s">
        <v>518</v>
      </c>
      <c r="C457" s="49">
        <v>32.335621094399997</v>
      </c>
      <c r="D457" s="49">
        <v>-110.7373633574</v>
      </c>
      <c r="E457" s="77">
        <v>3577668.0469999998</v>
      </c>
      <c r="F457" s="77">
        <v>524716.68200000003</v>
      </c>
      <c r="H457" t="s">
        <v>26</v>
      </c>
      <c r="I457" s="67">
        <v>3577471</v>
      </c>
      <c r="J457" s="67">
        <v>524778</v>
      </c>
      <c r="K457" s="12">
        <v>38341</v>
      </c>
      <c r="L457" s="30" t="s">
        <v>924</v>
      </c>
      <c r="M457" t="s">
        <v>518</v>
      </c>
      <c r="N457">
        <v>54</v>
      </c>
      <c r="O457">
        <v>10</v>
      </c>
      <c r="P457" t="s">
        <v>284</v>
      </c>
      <c r="R457"/>
      <c r="T457">
        <v>2161</v>
      </c>
    </row>
    <row r="458" spans="1:20" x14ac:dyDescent="0.25">
      <c r="A458" t="s">
        <v>517</v>
      </c>
      <c r="B458" s="46" t="s">
        <v>517</v>
      </c>
      <c r="C458" s="49">
        <v>32.337219056599999</v>
      </c>
      <c r="D458" s="49">
        <v>-110.7379326069</v>
      </c>
      <c r="E458" s="77">
        <v>3577845.048</v>
      </c>
      <c r="F458" s="77">
        <v>524662.67599999998</v>
      </c>
      <c r="H458" t="s">
        <v>26</v>
      </c>
      <c r="I458" s="67">
        <v>3577648</v>
      </c>
      <c r="J458" s="67">
        <v>524724</v>
      </c>
      <c r="K458" s="12">
        <v>38341</v>
      </c>
      <c r="L458" s="30" t="s">
        <v>924</v>
      </c>
      <c r="M458" t="s">
        <v>517</v>
      </c>
      <c r="N458">
        <v>50</v>
      </c>
      <c r="O458">
        <v>4</v>
      </c>
      <c r="P458" t="s">
        <v>284</v>
      </c>
      <c r="R458"/>
      <c r="T458">
        <v>2161</v>
      </c>
    </row>
    <row r="459" spans="1:20" x14ac:dyDescent="0.25">
      <c r="A459" t="s">
        <v>516</v>
      </c>
      <c r="B459" s="46" t="s">
        <v>516</v>
      </c>
      <c r="C459" s="49">
        <v>32.337671733800001</v>
      </c>
      <c r="D459" s="49">
        <v>-110.7387070292</v>
      </c>
      <c r="E459" s="77">
        <v>3577895.0490000001</v>
      </c>
      <c r="F459" s="77">
        <v>524589.674</v>
      </c>
      <c r="H459" t="s">
        <v>26</v>
      </c>
      <c r="I459" s="67">
        <v>3577698</v>
      </c>
      <c r="J459" s="67">
        <v>524651</v>
      </c>
      <c r="K459" s="12">
        <v>38341</v>
      </c>
      <c r="L459" s="30" t="s">
        <v>924</v>
      </c>
      <c r="M459" t="s">
        <v>516</v>
      </c>
      <c r="N459">
        <v>49</v>
      </c>
      <c r="O459">
        <v>9</v>
      </c>
      <c r="P459" t="s">
        <v>284</v>
      </c>
      <c r="R459"/>
      <c r="T459">
        <v>2161</v>
      </c>
    </row>
    <row r="460" spans="1:20" x14ac:dyDescent="0.25">
      <c r="A460" t="s">
        <v>515</v>
      </c>
      <c r="B460" s="46" t="s">
        <v>515</v>
      </c>
      <c r="C460" s="49">
        <v>32.338837306800002</v>
      </c>
      <c r="D460" s="49">
        <v>-110.73958570400001</v>
      </c>
      <c r="E460" s="77">
        <v>3578024.05</v>
      </c>
      <c r="F460" s="77">
        <v>524506.67000000004</v>
      </c>
      <c r="H460" t="s">
        <v>26</v>
      </c>
      <c r="I460" s="67">
        <v>3577827</v>
      </c>
      <c r="J460" s="67">
        <v>524568</v>
      </c>
      <c r="K460" s="12">
        <v>38341</v>
      </c>
      <c r="L460" s="30" t="s">
        <v>924</v>
      </c>
      <c r="M460" t="s">
        <v>515</v>
      </c>
      <c r="N460">
        <v>51</v>
      </c>
      <c r="O460">
        <v>1</v>
      </c>
      <c r="P460" t="s">
        <v>284</v>
      </c>
      <c r="R460"/>
      <c r="T460">
        <v>2161</v>
      </c>
    </row>
    <row r="461" spans="1:20" x14ac:dyDescent="0.25">
      <c r="A461" t="s">
        <v>514</v>
      </c>
      <c r="B461" s="46" t="s">
        <v>514</v>
      </c>
      <c r="C461" s="49">
        <v>32.339470771899997</v>
      </c>
      <c r="D461" s="49">
        <v>-110.7405402871</v>
      </c>
      <c r="E461" s="77">
        <v>3578094.051</v>
      </c>
      <c r="F461" s="77">
        <v>524416.66700000002</v>
      </c>
      <c r="H461" t="s">
        <v>26</v>
      </c>
      <c r="I461" s="67">
        <v>3577897</v>
      </c>
      <c r="J461" s="67">
        <v>524478</v>
      </c>
      <c r="K461" s="12">
        <v>38341</v>
      </c>
      <c r="L461" s="30" t="s">
        <v>924</v>
      </c>
      <c r="M461" t="s">
        <v>514</v>
      </c>
      <c r="N461">
        <v>231</v>
      </c>
      <c r="O461">
        <v>1</v>
      </c>
      <c r="P461" t="s">
        <v>284</v>
      </c>
      <c r="R461"/>
      <c r="T461">
        <v>2161</v>
      </c>
    </row>
    <row r="462" spans="1:20" x14ac:dyDescent="0.25">
      <c r="A462" t="s">
        <v>513</v>
      </c>
      <c r="B462" s="46" t="s">
        <v>513</v>
      </c>
      <c r="C462" s="49">
        <v>32.338864618199999</v>
      </c>
      <c r="D462" s="49">
        <v>-110.7441018143</v>
      </c>
      <c r="E462" s="77">
        <v>3578026.0529999998</v>
      </c>
      <c r="F462" s="77">
        <v>524081.66600000003</v>
      </c>
      <c r="H462" t="s">
        <v>26</v>
      </c>
      <c r="I462" s="67">
        <v>3577829</v>
      </c>
      <c r="J462" s="67">
        <v>524143</v>
      </c>
      <c r="K462" s="12">
        <v>38341</v>
      </c>
      <c r="L462" s="30" t="s">
        <v>924</v>
      </c>
      <c r="M462" t="s">
        <v>513</v>
      </c>
      <c r="N462">
        <v>51</v>
      </c>
      <c r="O462">
        <v>8</v>
      </c>
      <c r="P462" t="s">
        <v>284</v>
      </c>
      <c r="R462"/>
      <c r="T462">
        <v>2161</v>
      </c>
    </row>
    <row r="463" spans="1:20" x14ac:dyDescent="0.25">
      <c r="A463" t="s">
        <v>512</v>
      </c>
      <c r="B463" s="46" t="s">
        <v>512</v>
      </c>
      <c r="C463" s="49">
        <v>32.3389545498</v>
      </c>
      <c r="D463" s="49">
        <v>-110.74396342199999</v>
      </c>
      <c r="E463" s="77">
        <v>3578036.0529999998</v>
      </c>
      <c r="F463" s="77">
        <v>524094.66600000003</v>
      </c>
      <c r="H463" t="s">
        <v>26</v>
      </c>
      <c r="I463" s="67">
        <v>3577839</v>
      </c>
      <c r="J463" s="67">
        <v>524156</v>
      </c>
      <c r="K463" s="12">
        <v>38341</v>
      </c>
      <c r="L463" s="30" t="s">
        <v>924</v>
      </c>
      <c r="M463" t="s">
        <v>512</v>
      </c>
      <c r="N463">
        <v>36</v>
      </c>
      <c r="O463">
        <v>12</v>
      </c>
      <c r="P463" t="s">
        <v>326</v>
      </c>
      <c r="R463"/>
      <c r="T463">
        <v>2124</v>
      </c>
    </row>
    <row r="464" spans="1:20" x14ac:dyDescent="0.25">
      <c r="A464" t="s">
        <v>512</v>
      </c>
      <c r="B464" s="46" t="s">
        <v>512</v>
      </c>
      <c r="C464" s="49">
        <v>32.3389545498</v>
      </c>
      <c r="D464" s="49">
        <v>-110.74396342199999</v>
      </c>
      <c r="E464" s="77">
        <v>3578036.0529999998</v>
      </c>
      <c r="F464" s="77">
        <v>524094.66600000003</v>
      </c>
      <c r="H464" t="s">
        <v>26</v>
      </c>
      <c r="I464" s="67">
        <v>3577839</v>
      </c>
      <c r="J464" s="67">
        <v>524156</v>
      </c>
      <c r="K464" s="12">
        <v>38341</v>
      </c>
      <c r="L464" s="30" t="s">
        <v>924</v>
      </c>
      <c r="M464" t="s">
        <v>512</v>
      </c>
      <c r="N464">
        <v>55</v>
      </c>
      <c r="O464">
        <v>4</v>
      </c>
      <c r="P464" t="s">
        <v>284</v>
      </c>
      <c r="R464"/>
      <c r="T464">
        <v>2149</v>
      </c>
    </row>
    <row r="465" spans="1:20" x14ac:dyDescent="0.25">
      <c r="A465" t="s">
        <v>511</v>
      </c>
      <c r="B465" s="46" t="s">
        <v>511</v>
      </c>
      <c r="C465" s="49">
        <v>32.3394483131</v>
      </c>
      <c r="D465" s="49">
        <v>-110.74278251929999</v>
      </c>
      <c r="E465" s="77">
        <v>3578091.0520000001</v>
      </c>
      <c r="F465" s="77">
        <v>524205.66499999998</v>
      </c>
      <c r="H465" t="s">
        <v>26</v>
      </c>
      <c r="I465" s="67">
        <v>3577894</v>
      </c>
      <c r="J465" s="67">
        <v>524267</v>
      </c>
      <c r="K465" s="12">
        <v>38341</v>
      </c>
      <c r="L465" s="30" t="s">
        <v>924</v>
      </c>
      <c r="M465" t="s">
        <v>511</v>
      </c>
      <c r="N465">
        <v>52</v>
      </c>
      <c r="O465">
        <v>9</v>
      </c>
      <c r="P465" t="s">
        <v>284</v>
      </c>
      <c r="R465"/>
      <c r="T465">
        <v>2161</v>
      </c>
    </row>
    <row r="466" spans="1:20" x14ac:dyDescent="0.25">
      <c r="A466" t="s">
        <v>510</v>
      </c>
      <c r="B466" s="46" t="s">
        <v>510</v>
      </c>
      <c r="C466" s="49">
        <v>32.337511597099997</v>
      </c>
      <c r="D466" s="49">
        <v>-110.72701869470001</v>
      </c>
      <c r="E466" s="77">
        <v>3577880.0410000002</v>
      </c>
      <c r="F466" s="77">
        <v>525689.68500000006</v>
      </c>
      <c r="H466" t="s">
        <v>26</v>
      </c>
      <c r="I466" s="67">
        <v>3577683</v>
      </c>
      <c r="J466" s="67">
        <v>525751</v>
      </c>
      <c r="K466" s="12">
        <v>38341</v>
      </c>
      <c r="L466" s="30" t="s">
        <v>924</v>
      </c>
      <c r="M466" t="s">
        <v>510</v>
      </c>
      <c r="N466">
        <v>48</v>
      </c>
      <c r="O466">
        <v>10</v>
      </c>
      <c r="P466" t="s">
        <v>284</v>
      </c>
      <c r="R466"/>
      <c r="T466">
        <v>2161</v>
      </c>
    </row>
    <row r="467" spans="1:20" x14ac:dyDescent="0.25">
      <c r="A467" t="s">
        <v>509</v>
      </c>
      <c r="B467" s="46" t="s">
        <v>509</v>
      </c>
      <c r="C467" s="49">
        <v>32.337041568099998</v>
      </c>
      <c r="D467" s="49">
        <v>-110.7265950458</v>
      </c>
      <c r="E467" s="77">
        <v>3577828.04</v>
      </c>
      <c r="F467" s="77">
        <v>525729.68700000003</v>
      </c>
      <c r="H467" t="s">
        <v>26</v>
      </c>
      <c r="I467" s="67">
        <v>3577631</v>
      </c>
      <c r="J467" s="67">
        <v>525791</v>
      </c>
      <c r="K467" s="12">
        <v>38341</v>
      </c>
      <c r="L467" s="30" t="s">
        <v>924</v>
      </c>
      <c r="M467" t="s">
        <v>509</v>
      </c>
      <c r="N467">
        <v>285</v>
      </c>
      <c r="O467">
        <v>26</v>
      </c>
      <c r="P467" t="s">
        <v>326</v>
      </c>
      <c r="R467"/>
      <c r="T467">
        <v>2124</v>
      </c>
    </row>
    <row r="468" spans="1:20" x14ac:dyDescent="0.25">
      <c r="A468" t="s">
        <v>508</v>
      </c>
      <c r="B468" s="46" t="s">
        <v>508</v>
      </c>
      <c r="C468" s="49">
        <v>32.337748068300002</v>
      </c>
      <c r="D468" s="49">
        <v>-110.7321079436</v>
      </c>
      <c r="E468" s="77">
        <v>3577905.0440000002</v>
      </c>
      <c r="F468" s="77">
        <v>525210.68000000005</v>
      </c>
      <c r="H468" t="s">
        <v>26</v>
      </c>
      <c r="I468" s="67">
        <v>3577708</v>
      </c>
      <c r="J468" s="67">
        <v>525272</v>
      </c>
      <c r="K468" s="12">
        <v>38348</v>
      </c>
      <c r="L468" s="30" t="s">
        <v>923</v>
      </c>
      <c r="M468" t="s">
        <v>508</v>
      </c>
      <c r="N468">
        <v>261</v>
      </c>
      <c r="O468">
        <v>20</v>
      </c>
      <c r="P468" t="s">
        <v>326</v>
      </c>
      <c r="R468"/>
      <c r="T468">
        <v>2124</v>
      </c>
    </row>
    <row r="469" spans="1:20" x14ac:dyDescent="0.25">
      <c r="A469" t="s">
        <v>508</v>
      </c>
      <c r="B469" s="46" t="s">
        <v>508</v>
      </c>
      <c r="C469" s="49">
        <v>32.337748068300002</v>
      </c>
      <c r="D469" s="49">
        <v>-110.7321079436</v>
      </c>
      <c r="E469" s="77">
        <v>3577905.0440000002</v>
      </c>
      <c r="F469" s="77">
        <v>525210.68000000005</v>
      </c>
      <c r="H469" t="s">
        <v>26</v>
      </c>
      <c r="I469" s="67">
        <v>3577708</v>
      </c>
      <c r="J469" s="67">
        <v>525272</v>
      </c>
      <c r="K469" s="12">
        <v>38348</v>
      </c>
      <c r="L469" s="30" t="s">
        <v>923</v>
      </c>
      <c r="M469" t="s">
        <v>508</v>
      </c>
      <c r="N469">
        <v>50</v>
      </c>
      <c r="O469">
        <v>9</v>
      </c>
      <c r="P469" t="s">
        <v>284</v>
      </c>
      <c r="R469"/>
      <c r="T469">
        <v>2149</v>
      </c>
    </row>
    <row r="470" spans="1:20" x14ac:dyDescent="0.25">
      <c r="A470" t="s">
        <v>507</v>
      </c>
      <c r="B470" s="46" t="s">
        <v>507</v>
      </c>
      <c r="C470" s="49">
        <v>32.333687126100003</v>
      </c>
      <c r="D470" s="49">
        <v>-110.7400678101</v>
      </c>
      <c r="E470" s="77">
        <v>3577453.048</v>
      </c>
      <c r="F470" s="77">
        <v>524462.68599999999</v>
      </c>
      <c r="H470" t="s">
        <v>26</v>
      </c>
      <c r="I470" s="67">
        <v>3577256</v>
      </c>
      <c r="J470" s="67">
        <v>524524</v>
      </c>
      <c r="K470" s="12">
        <v>38348</v>
      </c>
      <c r="L470" s="30" t="s">
        <v>923</v>
      </c>
      <c r="M470" t="s">
        <v>507</v>
      </c>
      <c r="N470">
        <v>249</v>
      </c>
      <c r="O470">
        <v>18</v>
      </c>
      <c r="P470" t="s">
        <v>326</v>
      </c>
      <c r="R470"/>
      <c r="T470">
        <v>2124</v>
      </c>
    </row>
    <row r="471" spans="1:20" x14ac:dyDescent="0.25">
      <c r="A471" t="s">
        <v>507</v>
      </c>
      <c r="B471" s="46" t="s">
        <v>507</v>
      </c>
      <c r="C471" s="49">
        <v>32.333687126100003</v>
      </c>
      <c r="D471" s="49">
        <v>-110.7400678101</v>
      </c>
      <c r="E471" s="77">
        <v>3577453.048</v>
      </c>
      <c r="F471" s="77">
        <v>524462.68599999999</v>
      </c>
      <c r="H471" t="s">
        <v>26</v>
      </c>
      <c r="I471" s="67">
        <v>3577256</v>
      </c>
      <c r="J471" s="67">
        <v>524524</v>
      </c>
      <c r="K471" s="12">
        <v>38348</v>
      </c>
      <c r="L471" s="30" t="s">
        <v>923</v>
      </c>
      <c r="M471" t="s">
        <v>507</v>
      </c>
      <c r="N471">
        <v>56</v>
      </c>
      <c r="O471">
        <v>6</v>
      </c>
      <c r="P471" t="s">
        <v>284</v>
      </c>
      <c r="R471"/>
      <c r="T471">
        <v>2149</v>
      </c>
    </row>
    <row r="472" spans="1:20" x14ac:dyDescent="0.25">
      <c r="A472" t="s">
        <v>506</v>
      </c>
      <c r="B472" s="46" t="s">
        <v>506</v>
      </c>
      <c r="C472" s="49">
        <v>32.333187852499996</v>
      </c>
      <c r="D472" s="49">
        <v>-110.7429487727</v>
      </c>
      <c r="E472" s="77">
        <v>3577397.05</v>
      </c>
      <c r="F472" s="77">
        <v>524191.685</v>
      </c>
      <c r="H472" t="s">
        <v>26</v>
      </c>
      <c r="I472" s="67">
        <v>3577200</v>
      </c>
      <c r="J472" s="67">
        <v>524253</v>
      </c>
      <c r="K472" s="12">
        <v>38348</v>
      </c>
      <c r="L472" s="30" t="s">
        <v>923</v>
      </c>
      <c r="M472" t="s">
        <v>506</v>
      </c>
      <c r="N472">
        <v>250</v>
      </c>
      <c r="O472">
        <v>10</v>
      </c>
      <c r="P472" t="s">
        <v>326</v>
      </c>
      <c r="R472"/>
      <c r="T472">
        <v>2124</v>
      </c>
    </row>
    <row r="473" spans="1:20" x14ac:dyDescent="0.25">
      <c r="A473" t="s">
        <v>506</v>
      </c>
      <c r="B473" s="46" t="s">
        <v>506</v>
      </c>
      <c r="C473" s="49">
        <v>32.333187852499996</v>
      </c>
      <c r="D473" s="49">
        <v>-110.7429487727</v>
      </c>
      <c r="E473" s="77">
        <v>3577397.05</v>
      </c>
      <c r="F473" s="77">
        <v>524191.685</v>
      </c>
      <c r="H473" t="s">
        <v>26</v>
      </c>
      <c r="I473" s="67">
        <v>3577200</v>
      </c>
      <c r="J473" s="67">
        <v>524253</v>
      </c>
      <c r="K473" s="12">
        <v>38348</v>
      </c>
      <c r="L473" s="30" t="s">
        <v>923</v>
      </c>
      <c r="M473" t="s">
        <v>506</v>
      </c>
      <c r="N473">
        <v>60</v>
      </c>
      <c r="O473">
        <v>3</v>
      </c>
      <c r="P473" t="s">
        <v>284</v>
      </c>
      <c r="R473"/>
      <c r="T473">
        <v>2149</v>
      </c>
    </row>
    <row r="474" spans="1:20" x14ac:dyDescent="0.25">
      <c r="A474" t="s">
        <v>505</v>
      </c>
      <c r="B474" s="46" t="s">
        <v>505</v>
      </c>
      <c r="C474" s="49">
        <v>32.331756716299999</v>
      </c>
      <c r="D474" s="49">
        <v>-110.74454659209999</v>
      </c>
      <c r="E474" s="77">
        <v>3577238.05</v>
      </c>
      <c r="F474" s="77">
        <v>524041.68900000001</v>
      </c>
      <c r="H474" t="s">
        <v>26</v>
      </c>
      <c r="I474" s="67">
        <v>3577041</v>
      </c>
      <c r="J474" s="67">
        <v>524103</v>
      </c>
      <c r="K474" s="12">
        <v>38348</v>
      </c>
      <c r="L474" s="30" t="s">
        <v>923</v>
      </c>
      <c r="M474" t="s">
        <v>505</v>
      </c>
      <c r="N474">
        <v>237</v>
      </c>
      <c r="O474">
        <v>18</v>
      </c>
      <c r="P474" t="s">
        <v>326</v>
      </c>
      <c r="R474"/>
      <c r="T474">
        <v>2124</v>
      </c>
    </row>
    <row r="475" spans="1:20" x14ac:dyDescent="0.25">
      <c r="A475" t="s">
        <v>505</v>
      </c>
      <c r="B475" s="46" t="s">
        <v>505</v>
      </c>
      <c r="C475" s="49">
        <v>32.331756716299999</v>
      </c>
      <c r="D475" s="49">
        <v>-110.74454659209999</v>
      </c>
      <c r="E475" s="77">
        <v>3577238.05</v>
      </c>
      <c r="F475" s="77">
        <v>524041.68900000001</v>
      </c>
      <c r="H475" t="s">
        <v>26</v>
      </c>
      <c r="I475" s="67">
        <v>3577041</v>
      </c>
      <c r="J475" s="67">
        <v>524103</v>
      </c>
      <c r="K475" s="12">
        <v>38348</v>
      </c>
      <c r="L475" s="30" t="s">
        <v>923</v>
      </c>
      <c r="M475" t="s">
        <v>505</v>
      </c>
      <c r="N475">
        <v>60</v>
      </c>
      <c r="O475">
        <v>0</v>
      </c>
      <c r="P475" t="s">
        <v>286</v>
      </c>
      <c r="R475" t="s">
        <v>802</v>
      </c>
      <c r="T475">
        <v>4037</v>
      </c>
    </row>
    <row r="476" spans="1:20" x14ac:dyDescent="0.25">
      <c r="A476" t="s">
        <v>504</v>
      </c>
      <c r="B476" s="46" t="s">
        <v>504</v>
      </c>
      <c r="C476" s="49">
        <v>32.330421328900002</v>
      </c>
      <c r="D476" s="49">
        <v>-110.7444334195</v>
      </c>
      <c r="E476" s="77">
        <v>3577090.05</v>
      </c>
      <c r="F476" s="77">
        <v>524052.69300000003</v>
      </c>
      <c r="H476" t="s">
        <v>26</v>
      </c>
      <c r="I476" s="67">
        <v>3576893</v>
      </c>
      <c r="J476" s="67">
        <v>524114</v>
      </c>
      <c r="K476" s="12">
        <v>38348</v>
      </c>
      <c r="L476" s="30" t="s">
        <v>923</v>
      </c>
      <c r="M476" t="s">
        <v>504</v>
      </c>
      <c r="N476">
        <v>30</v>
      </c>
      <c r="O476">
        <v>2</v>
      </c>
      <c r="P476" t="s">
        <v>326</v>
      </c>
      <c r="R476"/>
      <c r="T476">
        <v>2124</v>
      </c>
    </row>
    <row r="477" spans="1:20" x14ac:dyDescent="0.25">
      <c r="A477" t="s">
        <v>504</v>
      </c>
      <c r="B477" s="46" t="s">
        <v>504</v>
      </c>
      <c r="C477" s="49">
        <v>32.330421328900002</v>
      </c>
      <c r="D477" s="49">
        <v>-110.7444334195</v>
      </c>
      <c r="E477" s="77">
        <v>3577090.05</v>
      </c>
      <c r="F477" s="77">
        <v>524052.69300000003</v>
      </c>
      <c r="H477" t="s">
        <v>26</v>
      </c>
      <c r="I477" s="67">
        <v>3576893</v>
      </c>
      <c r="J477" s="67">
        <v>524114</v>
      </c>
      <c r="K477" s="12">
        <v>38348</v>
      </c>
      <c r="L477" s="30" t="s">
        <v>923</v>
      </c>
      <c r="M477" t="s">
        <v>504</v>
      </c>
      <c r="N477">
        <v>60</v>
      </c>
      <c r="O477">
        <v>1</v>
      </c>
      <c r="P477" t="s">
        <v>286</v>
      </c>
      <c r="R477" t="s">
        <v>802</v>
      </c>
      <c r="T477">
        <v>4037</v>
      </c>
    </row>
    <row r="478" spans="1:20" x14ac:dyDescent="0.25">
      <c r="A478" t="s">
        <v>503</v>
      </c>
      <c r="B478" s="46" t="s">
        <v>503</v>
      </c>
      <c r="C478" s="49">
        <v>32.328484551800003</v>
      </c>
      <c r="D478" s="49">
        <v>-110.74582005960001</v>
      </c>
      <c r="E478" s="77">
        <v>3576875.05</v>
      </c>
      <c r="F478" s="77">
        <v>523922.69799999997</v>
      </c>
      <c r="H478" t="s">
        <v>26</v>
      </c>
      <c r="I478" s="67">
        <v>3576678</v>
      </c>
      <c r="J478" s="67">
        <v>523984</v>
      </c>
      <c r="K478" s="12">
        <v>38348</v>
      </c>
      <c r="L478" s="30" t="s">
        <v>923</v>
      </c>
      <c r="M478" t="s">
        <v>503</v>
      </c>
      <c r="N478">
        <v>210</v>
      </c>
      <c r="O478">
        <v>7</v>
      </c>
      <c r="P478" t="s">
        <v>326</v>
      </c>
      <c r="R478"/>
      <c r="T478">
        <v>2124</v>
      </c>
    </row>
    <row r="479" spans="1:20" x14ac:dyDescent="0.25">
      <c r="A479" t="s">
        <v>503</v>
      </c>
      <c r="B479" s="46" t="s">
        <v>503</v>
      </c>
      <c r="C479" s="49">
        <v>32.328484551800003</v>
      </c>
      <c r="D479" s="49">
        <v>-110.74582005960001</v>
      </c>
      <c r="E479" s="77">
        <v>3576875.05</v>
      </c>
      <c r="F479" s="77">
        <v>523922.69799999997</v>
      </c>
      <c r="H479" t="s">
        <v>26</v>
      </c>
      <c r="I479" s="67">
        <v>3576678</v>
      </c>
      <c r="J479" s="67">
        <v>523984</v>
      </c>
      <c r="K479" s="12">
        <v>38348</v>
      </c>
      <c r="L479" s="30" t="s">
        <v>923</v>
      </c>
      <c r="M479" t="s">
        <v>503</v>
      </c>
      <c r="N479">
        <v>241</v>
      </c>
      <c r="O479">
        <v>2</v>
      </c>
      <c r="P479" t="s">
        <v>284</v>
      </c>
      <c r="R479"/>
      <c r="T479">
        <v>2149</v>
      </c>
    </row>
    <row r="480" spans="1:20" x14ac:dyDescent="0.25">
      <c r="A480" t="s">
        <v>502</v>
      </c>
      <c r="B480" s="46" t="s">
        <v>502</v>
      </c>
      <c r="C480" s="49">
        <v>32.326175380800002</v>
      </c>
      <c r="D480" s="49">
        <v>-110.7459645584</v>
      </c>
      <c r="E480" s="77">
        <v>3576619.0490000001</v>
      </c>
      <c r="F480" s="77">
        <v>523909.70500000002</v>
      </c>
      <c r="H480" t="s">
        <v>26</v>
      </c>
      <c r="I480" s="67">
        <v>3576422</v>
      </c>
      <c r="J480" s="67">
        <v>523971</v>
      </c>
      <c r="K480" s="12">
        <v>38348</v>
      </c>
      <c r="L480" s="30" t="s">
        <v>923</v>
      </c>
      <c r="M480" t="s">
        <v>502</v>
      </c>
      <c r="N480">
        <v>42</v>
      </c>
      <c r="O480">
        <v>8</v>
      </c>
      <c r="P480" t="s">
        <v>326</v>
      </c>
      <c r="R480"/>
      <c r="T480">
        <v>2124</v>
      </c>
    </row>
    <row r="481" spans="1:20" x14ac:dyDescent="0.25">
      <c r="A481" t="s">
        <v>502</v>
      </c>
      <c r="B481" s="46" t="s">
        <v>502</v>
      </c>
      <c r="C481" s="49">
        <v>32.326175380800002</v>
      </c>
      <c r="D481" s="49">
        <v>-110.7459645584</v>
      </c>
      <c r="E481" s="77">
        <v>3576619.0490000001</v>
      </c>
      <c r="F481" s="77">
        <v>523909.70500000002</v>
      </c>
      <c r="H481" t="s">
        <v>26</v>
      </c>
      <c r="I481" s="67">
        <v>3576422</v>
      </c>
      <c r="J481" s="67">
        <v>523971</v>
      </c>
      <c r="K481" s="12">
        <v>38348</v>
      </c>
      <c r="L481" s="30" t="s">
        <v>923</v>
      </c>
      <c r="M481" t="s">
        <v>502</v>
      </c>
      <c r="N481">
        <v>65</v>
      </c>
      <c r="O481">
        <v>1</v>
      </c>
      <c r="P481" t="s">
        <v>284</v>
      </c>
      <c r="R481"/>
      <c r="T481">
        <v>2149</v>
      </c>
    </row>
    <row r="482" spans="1:20" x14ac:dyDescent="0.25">
      <c r="A482" t="s">
        <v>501</v>
      </c>
      <c r="B482" s="46" t="s">
        <v>501</v>
      </c>
      <c r="C482" s="49">
        <v>32.324813048499998</v>
      </c>
      <c r="D482" s="49">
        <v>-110.74588331530001</v>
      </c>
      <c r="E482" s="77">
        <v>3576468.0550000002</v>
      </c>
      <c r="F482" s="77">
        <v>523917.71</v>
      </c>
      <c r="H482" t="s">
        <v>26</v>
      </c>
      <c r="I482" s="67">
        <v>3576271</v>
      </c>
      <c r="J482" s="67">
        <v>523979</v>
      </c>
      <c r="K482" s="12">
        <v>38348</v>
      </c>
      <c r="L482" s="30" t="s">
        <v>923</v>
      </c>
      <c r="M482" t="s">
        <v>501</v>
      </c>
      <c r="N482">
        <v>212</v>
      </c>
      <c r="O482">
        <v>8</v>
      </c>
      <c r="P482" t="s">
        <v>326</v>
      </c>
      <c r="R482"/>
      <c r="T482">
        <v>2124</v>
      </c>
    </row>
    <row r="483" spans="1:20" x14ac:dyDescent="0.25">
      <c r="A483" t="s">
        <v>501</v>
      </c>
      <c r="B483" s="46" t="s">
        <v>501</v>
      </c>
      <c r="C483" s="49">
        <v>32.324813048499998</v>
      </c>
      <c r="D483" s="49">
        <v>-110.74588331530001</v>
      </c>
      <c r="E483" s="77">
        <v>3576468.0550000002</v>
      </c>
      <c r="F483" s="77">
        <v>523917.71</v>
      </c>
      <c r="H483" t="s">
        <v>26</v>
      </c>
      <c r="I483" s="67">
        <v>3576271</v>
      </c>
      <c r="J483" s="67">
        <v>523979</v>
      </c>
      <c r="K483" s="12">
        <v>38348</v>
      </c>
      <c r="L483" s="30" t="s">
        <v>923</v>
      </c>
      <c r="M483" t="s">
        <v>501</v>
      </c>
      <c r="N483">
        <v>247</v>
      </c>
      <c r="O483">
        <v>7</v>
      </c>
      <c r="P483" t="s">
        <v>284</v>
      </c>
      <c r="R483" t="s">
        <v>804</v>
      </c>
      <c r="T483">
        <v>2149</v>
      </c>
    </row>
    <row r="484" spans="1:20" x14ac:dyDescent="0.25">
      <c r="A484" s="27" t="s">
        <v>500</v>
      </c>
      <c r="B484" s="54" t="s">
        <v>500</v>
      </c>
      <c r="C484" s="55">
        <v>32.323698235999998</v>
      </c>
      <c r="D484" s="55">
        <v>-110.7477881837</v>
      </c>
      <c r="E484" s="79">
        <v>3576344.0559999999</v>
      </c>
      <c r="F484" s="79">
        <v>523738.712</v>
      </c>
      <c r="G484" s="33"/>
      <c r="H484" s="27" t="s">
        <v>26</v>
      </c>
      <c r="I484" s="68">
        <v>3576147</v>
      </c>
      <c r="J484" s="68">
        <v>523800</v>
      </c>
      <c r="K484" s="60">
        <v>38348</v>
      </c>
      <c r="L484" s="63" t="s">
        <v>923</v>
      </c>
      <c r="M484" s="27" t="s">
        <v>500</v>
      </c>
      <c r="N484" s="27">
        <v>112</v>
      </c>
      <c r="O484" s="27">
        <v>12</v>
      </c>
      <c r="P484" s="27" t="s">
        <v>326</v>
      </c>
      <c r="Q484" s="33"/>
      <c r="R484" s="27"/>
      <c r="S484" s="33"/>
      <c r="T484" s="27">
        <v>2124</v>
      </c>
    </row>
    <row r="485" spans="1:20" s="33" customFormat="1" x14ac:dyDescent="0.25">
      <c r="A485" t="s">
        <v>500</v>
      </c>
      <c r="B485" s="46" t="s">
        <v>500</v>
      </c>
      <c r="C485" s="49">
        <v>32.323698235999998</v>
      </c>
      <c r="D485" s="49">
        <v>-110.7477881837</v>
      </c>
      <c r="E485" s="77">
        <v>3576344.0559999999</v>
      </c>
      <c r="F485" s="77">
        <v>523738.712</v>
      </c>
      <c r="G485" s="1"/>
      <c r="H485" t="s">
        <v>26</v>
      </c>
      <c r="I485" s="67">
        <v>3576147</v>
      </c>
      <c r="J485" s="67">
        <v>523800</v>
      </c>
      <c r="K485" s="12">
        <v>38348</v>
      </c>
      <c r="L485" s="30" t="s">
        <v>923</v>
      </c>
      <c r="M485" t="s">
        <v>500</v>
      </c>
      <c r="N485">
        <v>245</v>
      </c>
      <c r="O485">
        <v>10</v>
      </c>
      <c r="P485" t="s">
        <v>284</v>
      </c>
      <c r="Q485" s="1"/>
      <c r="R485"/>
      <c r="S485" s="1"/>
      <c r="T485">
        <v>2149</v>
      </c>
    </row>
    <row r="486" spans="1:20" x14ac:dyDescent="0.25">
      <c r="A486" t="s">
        <v>499</v>
      </c>
      <c r="B486" s="46" t="s">
        <v>499</v>
      </c>
      <c r="C486" s="49">
        <v>32.328047062499998</v>
      </c>
      <c r="D486" s="49">
        <v>-110.74808440210001</v>
      </c>
      <c r="E486" s="77">
        <v>3576826.0520000001</v>
      </c>
      <c r="F486" s="77">
        <v>523709.69799999997</v>
      </c>
      <c r="H486" t="s">
        <v>26</v>
      </c>
      <c r="I486" s="67">
        <v>3576629</v>
      </c>
      <c r="J486" s="67">
        <v>523771</v>
      </c>
      <c r="K486" s="12">
        <v>38348</v>
      </c>
      <c r="L486" s="30" t="s">
        <v>923</v>
      </c>
      <c r="M486" t="s">
        <v>499</v>
      </c>
      <c r="N486">
        <v>237</v>
      </c>
      <c r="O486">
        <v>1</v>
      </c>
      <c r="P486" t="s">
        <v>284</v>
      </c>
      <c r="R486"/>
      <c r="T486"/>
    </row>
    <row r="487" spans="1:20" x14ac:dyDescent="0.25">
      <c r="A487" t="s">
        <v>498</v>
      </c>
      <c r="B487" s="46" t="s">
        <v>498</v>
      </c>
      <c r="C487" s="49">
        <v>32.328353765000003</v>
      </c>
      <c r="D487" s="49">
        <v>-110.7480729378</v>
      </c>
      <c r="E487" s="77">
        <v>3576860.0520000001</v>
      </c>
      <c r="F487" s="77">
        <v>523710.69699999999</v>
      </c>
      <c r="H487" t="s">
        <v>26</v>
      </c>
      <c r="I487" s="67">
        <v>3576663</v>
      </c>
      <c r="J487" s="67">
        <v>523772</v>
      </c>
      <c r="K487" s="12">
        <v>38348</v>
      </c>
      <c r="L487" s="30" t="s">
        <v>923</v>
      </c>
      <c r="M487" t="s">
        <v>498</v>
      </c>
      <c r="N487">
        <v>243</v>
      </c>
      <c r="O487">
        <v>1</v>
      </c>
      <c r="P487" t="s">
        <v>284</v>
      </c>
      <c r="R487"/>
      <c r="T487">
        <v>2161</v>
      </c>
    </row>
    <row r="488" spans="1:20" x14ac:dyDescent="0.25">
      <c r="A488" t="s">
        <v>497</v>
      </c>
      <c r="B488" s="46" t="s">
        <v>497</v>
      </c>
      <c r="C488" s="49">
        <v>32.328881381099997</v>
      </c>
      <c r="D488" s="49">
        <v>-110.7457658381</v>
      </c>
      <c r="E488" s="77">
        <v>3576919.05</v>
      </c>
      <c r="F488" s="77">
        <v>523927.69699999999</v>
      </c>
      <c r="H488" t="s">
        <v>26</v>
      </c>
      <c r="I488" s="67">
        <v>3576722</v>
      </c>
      <c r="J488" s="67">
        <v>523989</v>
      </c>
      <c r="K488" s="12">
        <v>38348</v>
      </c>
      <c r="L488" s="30" t="s">
        <v>923</v>
      </c>
      <c r="M488" t="s">
        <v>497</v>
      </c>
      <c r="N488">
        <v>0</v>
      </c>
      <c r="O488">
        <v>0</v>
      </c>
      <c r="P488" t="s">
        <v>326</v>
      </c>
      <c r="R488"/>
      <c r="T488">
        <v>2124</v>
      </c>
    </row>
    <row r="489" spans="1:20" x14ac:dyDescent="0.25">
      <c r="A489" t="s">
        <v>497</v>
      </c>
      <c r="B489" s="46" t="s">
        <v>497</v>
      </c>
      <c r="C489" s="49">
        <v>32.328881381099997</v>
      </c>
      <c r="D489" s="49">
        <v>-110.7457658381</v>
      </c>
      <c r="E489" s="77">
        <v>3576919.05</v>
      </c>
      <c r="F489" s="77">
        <v>523927.69699999999</v>
      </c>
      <c r="H489" t="s">
        <v>26</v>
      </c>
      <c r="I489" s="67">
        <v>3576722</v>
      </c>
      <c r="J489" s="67">
        <v>523989</v>
      </c>
      <c r="K489" s="12">
        <v>38348</v>
      </c>
      <c r="L489" s="30" t="s">
        <v>923</v>
      </c>
      <c r="M489" t="s">
        <v>497</v>
      </c>
      <c r="N489">
        <v>63</v>
      </c>
      <c r="O489">
        <v>0</v>
      </c>
      <c r="P489" t="s">
        <v>286</v>
      </c>
      <c r="R489" t="s">
        <v>802</v>
      </c>
      <c r="T489">
        <v>4037</v>
      </c>
    </row>
    <row r="490" spans="1:20" x14ac:dyDescent="0.25">
      <c r="A490" t="s">
        <v>496</v>
      </c>
      <c r="B490" s="46" t="s">
        <v>496</v>
      </c>
      <c r="C490" s="49">
        <v>32.328709933600003</v>
      </c>
      <c r="D490" s="49">
        <v>-110.7457450614</v>
      </c>
      <c r="E490" s="77">
        <v>3576900.05</v>
      </c>
      <c r="F490" s="77">
        <v>523929.69699999999</v>
      </c>
      <c r="H490" t="s">
        <v>26</v>
      </c>
      <c r="I490" s="67">
        <v>3576703</v>
      </c>
      <c r="J490" s="67">
        <v>523991</v>
      </c>
      <c r="K490" s="12">
        <v>38348</v>
      </c>
      <c r="L490" s="30" t="s">
        <v>923</v>
      </c>
      <c r="M490" t="s">
        <v>496</v>
      </c>
      <c r="N490">
        <v>58</v>
      </c>
      <c r="O490">
        <v>1</v>
      </c>
      <c r="P490" t="s">
        <v>286</v>
      </c>
      <c r="R490" t="s">
        <v>804</v>
      </c>
      <c r="T490">
        <v>4039</v>
      </c>
    </row>
    <row r="491" spans="1:20" x14ac:dyDescent="0.25">
      <c r="A491" t="s">
        <v>495</v>
      </c>
      <c r="B491" s="46" t="s">
        <v>495</v>
      </c>
      <c r="C491" s="49">
        <v>32.332540357699997</v>
      </c>
      <c r="D491" s="49">
        <v>-110.7439493852</v>
      </c>
      <c r="E491" s="77">
        <v>3577325.05</v>
      </c>
      <c r="F491" s="77">
        <v>524097.68699999998</v>
      </c>
      <c r="H491" t="s">
        <v>26</v>
      </c>
      <c r="I491" s="67">
        <v>3577128</v>
      </c>
      <c r="J491" s="67">
        <v>524159</v>
      </c>
      <c r="K491" s="12">
        <v>38348</v>
      </c>
      <c r="L491" s="30" t="s">
        <v>923</v>
      </c>
      <c r="M491" t="s">
        <v>495</v>
      </c>
      <c r="N491">
        <v>245</v>
      </c>
      <c r="O491">
        <v>17</v>
      </c>
      <c r="P491" t="s">
        <v>326</v>
      </c>
      <c r="R491"/>
      <c r="T491">
        <v>2124</v>
      </c>
    </row>
    <row r="492" spans="1:20" x14ac:dyDescent="0.25">
      <c r="A492" t="s">
        <v>495</v>
      </c>
      <c r="B492" s="46" t="s">
        <v>495</v>
      </c>
      <c r="C492" s="49">
        <v>32.332540357699997</v>
      </c>
      <c r="D492" s="49">
        <v>-110.7439493852</v>
      </c>
      <c r="E492" s="77">
        <v>3577325.05</v>
      </c>
      <c r="F492" s="77">
        <v>524097.68699999998</v>
      </c>
      <c r="H492" t="s">
        <v>26</v>
      </c>
      <c r="I492" s="67">
        <v>3577128</v>
      </c>
      <c r="J492" s="67">
        <v>524159</v>
      </c>
      <c r="K492" s="12">
        <v>38348</v>
      </c>
      <c r="L492" s="30" t="s">
        <v>923</v>
      </c>
      <c r="M492" t="s">
        <v>495</v>
      </c>
      <c r="N492">
        <v>59</v>
      </c>
      <c r="O492">
        <v>2</v>
      </c>
      <c r="P492" t="s">
        <v>284</v>
      </c>
      <c r="R492"/>
      <c r="T492">
        <v>2149</v>
      </c>
    </row>
    <row r="493" spans="1:20" x14ac:dyDescent="0.25">
      <c r="A493" t="s">
        <v>494</v>
      </c>
      <c r="B493" s="46" t="s">
        <v>494</v>
      </c>
      <c r="C493" s="49">
        <v>32.3342555678</v>
      </c>
      <c r="D493" s="49">
        <v>-110.7445184059</v>
      </c>
      <c r="E493" s="77">
        <v>3577515.051</v>
      </c>
      <c r="F493" s="77">
        <v>524043.68099999998</v>
      </c>
      <c r="H493" t="s">
        <v>26</v>
      </c>
      <c r="I493" s="67">
        <v>3577318</v>
      </c>
      <c r="J493" s="67">
        <v>524105</v>
      </c>
      <c r="K493" s="12">
        <v>38348</v>
      </c>
      <c r="L493" s="30" t="s">
        <v>923</v>
      </c>
      <c r="M493" t="s">
        <v>494</v>
      </c>
      <c r="N493">
        <v>270</v>
      </c>
      <c r="O493">
        <v>17</v>
      </c>
      <c r="P493" t="s">
        <v>326</v>
      </c>
      <c r="R493"/>
      <c r="T493">
        <v>2124</v>
      </c>
    </row>
    <row r="494" spans="1:20" x14ac:dyDescent="0.25">
      <c r="A494" t="s">
        <v>493</v>
      </c>
      <c r="B494" s="46" t="s">
        <v>493</v>
      </c>
      <c r="C494" s="49">
        <v>32.334893351700003</v>
      </c>
      <c r="D494" s="49">
        <v>-110.74317777829999</v>
      </c>
      <c r="E494" s="77">
        <v>3577586.051</v>
      </c>
      <c r="F494" s="77">
        <v>524169.68</v>
      </c>
      <c r="H494" t="s">
        <v>26</v>
      </c>
      <c r="I494" s="67">
        <v>3577389</v>
      </c>
      <c r="J494" s="67">
        <v>524231</v>
      </c>
      <c r="K494" s="12">
        <v>38348</v>
      </c>
      <c r="L494" s="30" t="s">
        <v>923</v>
      </c>
      <c r="M494" t="s">
        <v>493</v>
      </c>
      <c r="N494">
        <v>236</v>
      </c>
      <c r="O494">
        <v>13</v>
      </c>
      <c r="P494" t="s">
        <v>326</v>
      </c>
      <c r="R494"/>
      <c r="T494">
        <v>2124</v>
      </c>
    </row>
    <row r="495" spans="1:20" x14ac:dyDescent="0.25">
      <c r="A495" t="s">
        <v>493</v>
      </c>
      <c r="B495" s="46" t="s">
        <v>493</v>
      </c>
      <c r="C495" s="49">
        <v>32.334893351700003</v>
      </c>
      <c r="D495" s="49">
        <v>-110.74317777829999</v>
      </c>
      <c r="E495" s="77">
        <v>3577586.051</v>
      </c>
      <c r="F495" s="77">
        <v>524169.68</v>
      </c>
      <c r="H495" t="s">
        <v>26</v>
      </c>
      <c r="I495" s="67">
        <v>3577389</v>
      </c>
      <c r="J495" s="67">
        <v>524231</v>
      </c>
      <c r="K495" s="12">
        <v>38348</v>
      </c>
      <c r="L495" s="30" t="s">
        <v>923</v>
      </c>
      <c r="M495" t="s">
        <v>493</v>
      </c>
      <c r="N495">
        <v>53</v>
      </c>
      <c r="O495">
        <v>5</v>
      </c>
      <c r="P495" t="s">
        <v>284</v>
      </c>
      <c r="R495"/>
      <c r="T495">
        <v>2149</v>
      </c>
    </row>
    <row r="496" spans="1:20" x14ac:dyDescent="0.25">
      <c r="A496" t="s">
        <v>492</v>
      </c>
      <c r="B496" s="46" t="s">
        <v>492</v>
      </c>
      <c r="C496" s="49">
        <v>32.331992835599998</v>
      </c>
      <c r="D496" s="49">
        <v>-110.74090138610001</v>
      </c>
      <c r="E496" s="77">
        <v>3577265.048</v>
      </c>
      <c r="F496" s="77">
        <v>524384.69099999999</v>
      </c>
      <c r="H496" t="s">
        <v>26</v>
      </c>
      <c r="I496" s="67">
        <v>3577068</v>
      </c>
      <c r="J496" s="67">
        <v>524446</v>
      </c>
      <c r="K496" s="12">
        <v>38348</v>
      </c>
      <c r="L496" s="30" t="s">
        <v>923</v>
      </c>
      <c r="M496" t="s">
        <v>492</v>
      </c>
      <c r="N496">
        <v>61</v>
      </c>
      <c r="O496">
        <v>1</v>
      </c>
      <c r="P496" t="s">
        <v>284</v>
      </c>
      <c r="R496"/>
      <c r="T496">
        <v>2161</v>
      </c>
    </row>
    <row r="497" spans="1:20" x14ac:dyDescent="0.25">
      <c r="A497" t="s">
        <v>491</v>
      </c>
      <c r="B497" s="46" t="s">
        <v>491</v>
      </c>
      <c r="C497" s="49">
        <v>32.315976423400002</v>
      </c>
      <c r="D497" s="49">
        <v>-110.74355989119999</v>
      </c>
      <c r="E497" s="77">
        <v>3575489.0490000001</v>
      </c>
      <c r="F497" s="77">
        <v>524138.73700000002</v>
      </c>
      <c r="H497" t="s">
        <v>26</v>
      </c>
      <c r="I497" s="67">
        <v>3575292</v>
      </c>
      <c r="J497" s="67">
        <v>524200</v>
      </c>
      <c r="K497" s="12">
        <v>38351</v>
      </c>
      <c r="L497" s="30" t="s">
        <v>661</v>
      </c>
      <c r="M497" t="s">
        <v>491</v>
      </c>
      <c r="N497">
        <v>59</v>
      </c>
      <c r="O497">
        <v>2</v>
      </c>
      <c r="P497" t="s">
        <v>284</v>
      </c>
      <c r="R497"/>
      <c r="T497">
        <v>2161</v>
      </c>
    </row>
    <row r="498" spans="1:20" x14ac:dyDescent="0.25">
      <c r="A498" t="s">
        <v>490</v>
      </c>
      <c r="B498" s="46" t="s">
        <v>490</v>
      </c>
      <c r="C498" s="49">
        <v>32.317396568900001</v>
      </c>
      <c r="D498" s="49">
        <v>-110.74542572039999</v>
      </c>
      <c r="E498" s="77">
        <v>3575646.051</v>
      </c>
      <c r="F498" s="77">
        <v>523962.73200000002</v>
      </c>
      <c r="H498" t="s">
        <v>26</v>
      </c>
      <c r="I498" s="67">
        <v>3575449</v>
      </c>
      <c r="J498" s="67">
        <v>524024</v>
      </c>
      <c r="K498" s="12">
        <v>38351</v>
      </c>
      <c r="L498" s="30" t="s">
        <v>661</v>
      </c>
      <c r="M498" t="s">
        <v>490</v>
      </c>
      <c r="N498">
        <v>240</v>
      </c>
      <c r="O498">
        <v>8</v>
      </c>
      <c r="P498" t="s">
        <v>326</v>
      </c>
      <c r="R498"/>
      <c r="T498">
        <v>2124</v>
      </c>
    </row>
    <row r="499" spans="1:20" x14ac:dyDescent="0.25">
      <c r="A499" t="s">
        <v>490</v>
      </c>
      <c r="B499" s="46" t="s">
        <v>490</v>
      </c>
      <c r="C499" s="49">
        <v>32.317396568900001</v>
      </c>
      <c r="D499" s="49">
        <v>-110.74542572039999</v>
      </c>
      <c r="E499" s="77">
        <v>3575646.051</v>
      </c>
      <c r="F499" s="77">
        <v>523962.73200000002</v>
      </c>
      <c r="H499" t="s">
        <v>26</v>
      </c>
      <c r="I499" s="67">
        <v>3575449</v>
      </c>
      <c r="J499" s="67">
        <v>524024</v>
      </c>
      <c r="K499" s="12">
        <v>38351</v>
      </c>
      <c r="L499" s="30" t="s">
        <v>661</v>
      </c>
      <c r="M499" t="s">
        <v>490</v>
      </c>
      <c r="N499">
        <v>255</v>
      </c>
      <c r="O499">
        <v>2</v>
      </c>
      <c r="P499" t="s">
        <v>284</v>
      </c>
      <c r="R499"/>
      <c r="T499">
        <v>2149</v>
      </c>
    </row>
    <row r="500" spans="1:20" x14ac:dyDescent="0.25">
      <c r="A500" t="s">
        <v>488</v>
      </c>
      <c r="B500" s="46" t="s">
        <v>488</v>
      </c>
      <c r="C500" s="49">
        <v>32.317622531700003</v>
      </c>
      <c r="D500" s="49">
        <v>-110.7456375716</v>
      </c>
      <c r="E500" s="77">
        <v>3575671.051</v>
      </c>
      <c r="F500" s="77">
        <v>523942.73100000003</v>
      </c>
      <c r="H500" t="s">
        <v>26</v>
      </c>
      <c r="I500" s="67">
        <v>3575474</v>
      </c>
      <c r="J500" s="67">
        <v>524004</v>
      </c>
      <c r="K500" s="12">
        <v>38351</v>
      </c>
      <c r="L500" s="30" t="s">
        <v>661</v>
      </c>
      <c r="M500" t="s">
        <v>488</v>
      </c>
      <c r="N500"/>
      <c r="O500">
        <v>0</v>
      </c>
      <c r="P500" t="s">
        <v>326</v>
      </c>
      <c r="R500"/>
      <c r="T500">
        <v>3774</v>
      </c>
    </row>
    <row r="501" spans="1:20" x14ac:dyDescent="0.25">
      <c r="A501" t="s">
        <v>488</v>
      </c>
      <c r="B501" s="46" t="s">
        <v>488</v>
      </c>
      <c r="C501" s="49">
        <v>32.317622531700003</v>
      </c>
      <c r="D501" s="49">
        <v>-110.7456375716</v>
      </c>
      <c r="E501" s="77">
        <v>3575671.051</v>
      </c>
      <c r="F501" s="77">
        <v>523942.73100000003</v>
      </c>
      <c r="H501" t="s">
        <v>26</v>
      </c>
      <c r="I501" s="67">
        <v>3575474</v>
      </c>
      <c r="J501" s="67">
        <v>524004</v>
      </c>
      <c r="K501" s="12">
        <v>38351</v>
      </c>
      <c r="L501" s="30" t="s">
        <v>661</v>
      </c>
      <c r="M501" t="s">
        <v>488</v>
      </c>
      <c r="N501">
        <v>55</v>
      </c>
      <c r="O501">
        <v>0</v>
      </c>
      <c r="P501" t="s">
        <v>284</v>
      </c>
      <c r="R501"/>
      <c r="T501">
        <v>2149</v>
      </c>
    </row>
    <row r="502" spans="1:20" x14ac:dyDescent="0.25">
      <c r="A502" t="s">
        <v>487</v>
      </c>
      <c r="B502" s="46" t="s">
        <v>487</v>
      </c>
      <c r="C502" s="49">
        <v>32.3166924975</v>
      </c>
      <c r="D502" s="49">
        <v>-110.7452258176</v>
      </c>
      <c r="E502" s="77">
        <v>3575568.05</v>
      </c>
      <c r="F502" s="77">
        <v>523981.734</v>
      </c>
      <c r="H502" t="s">
        <v>26</v>
      </c>
      <c r="I502" s="67">
        <v>3575371</v>
      </c>
      <c r="J502" s="67">
        <v>524043</v>
      </c>
      <c r="K502" s="12">
        <v>38351</v>
      </c>
      <c r="L502" s="30" t="s">
        <v>661</v>
      </c>
      <c r="M502" t="s">
        <v>487</v>
      </c>
      <c r="N502">
        <v>94</v>
      </c>
      <c r="O502">
        <v>9</v>
      </c>
      <c r="P502" t="s">
        <v>326</v>
      </c>
      <c r="R502"/>
      <c r="T502">
        <v>2124</v>
      </c>
    </row>
    <row r="503" spans="1:20" x14ac:dyDescent="0.25">
      <c r="A503" t="s">
        <v>487</v>
      </c>
      <c r="B503" s="46" t="s">
        <v>487</v>
      </c>
      <c r="C503" s="49">
        <v>32.3166924975</v>
      </c>
      <c r="D503" s="49">
        <v>-110.7452258176</v>
      </c>
      <c r="E503" s="77">
        <v>3575568.05</v>
      </c>
      <c r="F503" s="77">
        <v>523981.734</v>
      </c>
      <c r="H503" t="s">
        <v>26</v>
      </c>
      <c r="I503" s="67">
        <v>3575371</v>
      </c>
      <c r="J503" s="67">
        <v>524043</v>
      </c>
      <c r="K503" s="12">
        <v>38351</v>
      </c>
      <c r="L503" s="30" t="s">
        <v>661</v>
      </c>
      <c r="M503" t="s">
        <v>487</v>
      </c>
      <c r="N503">
        <v>67</v>
      </c>
      <c r="O503">
        <v>11</v>
      </c>
      <c r="P503" t="s">
        <v>286</v>
      </c>
      <c r="R503"/>
      <c r="T503">
        <v>4042</v>
      </c>
    </row>
    <row r="504" spans="1:20" x14ac:dyDescent="0.25">
      <c r="A504" t="s">
        <v>486</v>
      </c>
      <c r="B504" s="46" t="s">
        <v>486</v>
      </c>
      <c r="C504" s="49">
        <v>32.317898028999998</v>
      </c>
      <c r="D504" s="49">
        <v>-110.7435864073</v>
      </c>
      <c r="E504" s="77">
        <v>3575702.05</v>
      </c>
      <c r="F504" s="77">
        <v>524135.73200000002</v>
      </c>
      <c r="H504" t="s">
        <v>26</v>
      </c>
      <c r="I504" s="67">
        <v>3575505</v>
      </c>
      <c r="J504" s="67">
        <v>524197</v>
      </c>
      <c r="K504" s="12">
        <v>38351</v>
      </c>
      <c r="L504" s="30" t="s">
        <v>661</v>
      </c>
      <c r="M504" t="s">
        <v>486</v>
      </c>
      <c r="N504">
        <v>306</v>
      </c>
      <c r="O504">
        <v>4</v>
      </c>
      <c r="P504" t="s">
        <v>326</v>
      </c>
      <c r="R504"/>
      <c r="T504">
        <v>2124</v>
      </c>
    </row>
    <row r="505" spans="1:20" x14ac:dyDescent="0.25">
      <c r="A505" t="s">
        <v>486</v>
      </c>
      <c r="B505" s="46" t="s">
        <v>486</v>
      </c>
      <c r="C505" s="49">
        <v>32.317898028999998</v>
      </c>
      <c r="D505" s="49">
        <v>-110.7435864073</v>
      </c>
      <c r="E505" s="77">
        <v>3575702.05</v>
      </c>
      <c r="F505" s="77">
        <v>524135.73200000002</v>
      </c>
      <c r="H505" t="s">
        <v>26</v>
      </c>
      <c r="I505" s="67">
        <v>3575505</v>
      </c>
      <c r="J505" s="67">
        <v>524197</v>
      </c>
      <c r="K505" s="12">
        <v>38351</v>
      </c>
      <c r="L505" s="30" t="s">
        <v>661</v>
      </c>
      <c r="M505" t="s">
        <v>486</v>
      </c>
      <c r="N505">
        <v>66</v>
      </c>
      <c r="O505">
        <v>3</v>
      </c>
      <c r="P505" t="s">
        <v>286</v>
      </c>
      <c r="R505"/>
      <c r="T505"/>
    </row>
    <row r="506" spans="1:20" x14ac:dyDescent="0.25">
      <c r="A506" t="s">
        <v>485</v>
      </c>
      <c r="B506" s="46" t="s">
        <v>485</v>
      </c>
      <c r="C506" s="49">
        <v>32.316749215400002</v>
      </c>
      <c r="D506" s="49">
        <v>-110.7420704173</v>
      </c>
      <c r="E506" s="77">
        <v>3575575.048</v>
      </c>
      <c r="F506" s="77">
        <v>524278.73599999998</v>
      </c>
      <c r="H506" t="s">
        <v>26</v>
      </c>
      <c r="I506" s="67">
        <v>3575378</v>
      </c>
      <c r="J506" s="67">
        <v>524340</v>
      </c>
      <c r="K506" s="12">
        <v>38351</v>
      </c>
      <c r="L506" s="30" t="s">
        <v>661</v>
      </c>
      <c r="M506" t="s">
        <v>485</v>
      </c>
      <c r="N506">
        <v>237</v>
      </c>
      <c r="O506">
        <v>3</v>
      </c>
      <c r="P506" t="s">
        <v>284</v>
      </c>
      <c r="R506" t="s">
        <v>804</v>
      </c>
      <c r="T506">
        <v>2161</v>
      </c>
    </row>
    <row r="507" spans="1:20" x14ac:dyDescent="0.25">
      <c r="A507" t="s">
        <v>484</v>
      </c>
      <c r="B507" s="46" t="s">
        <v>484</v>
      </c>
      <c r="C507" s="49">
        <v>32.3158046283</v>
      </c>
      <c r="D507" s="49">
        <v>-110.7433691451</v>
      </c>
      <c r="E507" s="77">
        <v>3575470.048</v>
      </c>
      <c r="F507" s="77">
        <v>524156.73800000001</v>
      </c>
      <c r="H507" t="s">
        <v>26</v>
      </c>
      <c r="I507" s="67">
        <v>3575273</v>
      </c>
      <c r="J507" s="67">
        <v>524218</v>
      </c>
      <c r="K507" s="12">
        <v>38351</v>
      </c>
      <c r="L507" s="30" t="s">
        <v>661</v>
      </c>
      <c r="M507" t="s">
        <v>484</v>
      </c>
      <c r="N507">
        <v>70</v>
      </c>
      <c r="O507">
        <v>8</v>
      </c>
      <c r="P507" t="s">
        <v>326</v>
      </c>
      <c r="R507"/>
      <c r="T507">
        <v>2124</v>
      </c>
    </row>
    <row r="508" spans="1:20" x14ac:dyDescent="0.25">
      <c r="A508" t="s">
        <v>484</v>
      </c>
      <c r="B508" s="46" t="s">
        <v>484</v>
      </c>
      <c r="C508" s="49">
        <v>32.3158046283</v>
      </c>
      <c r="D508" s="49">
        <v>-110.7433691451</v>
      </c>
      <c r="E508" s="77">
        <v>3575470.048</v>
      </c>
      <c r="F508" s="77">
        <v>524156.73800000001</v>
      </c>
      <c r="H508" t="s">
        <v>26</v>
      </c>
      <c r="I508" s="67">
        <v>3575273</v>
      </c>
      <c r="J508" s="67">
        <v>524218</v>
      </c>
      <c r="K508" s="12">
        <v>38351</v>
      </c>
      <c r="L508" s="30" t="s">
        <v>661</v>
      </c>
      <c r="M508" t="s">
        <v>484</v>
      </c>
      <c r="N508">
        <v>238</v>
      </c>
      <c r="O508">
        <v>1</v>
      </c>
      <c r="P508" t="s">
        <v>284</v>
      </c>
      <c r="R508"/>
      <c r="T508">
        <v>2149</v>
      </c>
    </row>
    <row r="509" spans="1:20" x14ac:dyDescent="0.25">
      <c r="A509" s="27" t="s">
        <v>483</v>
      </c>
      <c r="B509" s="54" t="s">
        <v>483</v>
      </c>
      <c r="C509" s="55">
        <v>32.314540061300001</v>
      </c>
      <c r="D509" s="55">
        <v>-110.71739825260001</v>
      </c>
      <c r="E509" s="79">
        <v>3575336.023</v>
      </c>
      <c r="F509" s="79">
        <v>526601.76399999997</v>
      </c>
      <c r="G509" s="33"/>
      <c r="H509" s="27" t="s">
        <v>26</v>
      </c>
      <c r="I509" s="68">
        <v>3575139</v>
      </c>
      <c r="J509" s="68">
        <v>526663</v>
      </c>
      <c r="K509" s="60">
        <v>38352</v>
      </c>
      <c r="L509" s="30" t="s">
        <v>661</v>
      </c>
      <c r="M509" s="27" t="s">
        <v>483</v>
      </c>
      <c r="N509" s="27">
        <v>86</v>
      </c>
      <c r="O509" s="27">
        <v>23</v>
      </c>
      <c r="P509" s="27" t="s">
        <v>326</v>
      </c>
      <c r="Q509" s="33"/>
      <c r="R509" s="27"/>
      <c r="S509" s="33"/>
      <c r="T509" s="27">
        <v>2124</v>
      </c>
    </row>
    <row r="510" spans="1:20" s="33" customFormat="1" x14ac:dyDescent="0.25">
      <c r="A510" t="s">
        <v>483</v>
      </c>
      <c r="B510" s="46" t="s">
        <v>483</v>
      </c>
      <c r="C510" s="49">
        <v>32.314540061300001</v>
      </c>
      <c r="D510" s="49">
        <v>-110.71739825260001</v>
      </c>
      <c r="E510" s="77">
        <v>3575336.023</v>
      </c>
      <c r="F510" s="77">
        <v>526601.76399999997</v>
      </c>
      <c r="G510" s="1"/>
      <c r="H510" t="s">
        <v>26</v>
      </c>
      <c r="I510" s="67">
        <v>3575139</v>
      </c>
      <c r="J510" s="67">
        <v>526663</v>
      </c>
      <c r="K510" s="12">
        <v>38352</v>
      </c>
      <c r="L510" s="30" t="s">
        <v>661</v>
      </c>
      <c r="M510" t="s">
        <v>483</v>
      </c>
      <c r="N510">
        <v>246</v>
      </c>
      <c r="O510">
        <v>12</v>
      </c>
      <c r="P510" t="s">
        <v>284</v>
      </c>
      <c r="Q510" s="1"/>
      <c r="R510" t="s">
        <v>804</v>
      </c>
      <c r="S510" s="1"/>
      <c r="T510">
        <v>2149</v>
      </c>
    </row>
    <row r="511" spans="1:20" x14ac:dyDescent="0.25">
      <c r="A511" t="s">
        <v>482</v>
      </c>
      <c r="B511" s="46" t="s">
        <v>482</v>
      </c>
      <c r="C511" s="49">
        <v>32.334321922999997</v>
      </c>
      <c r="D511" s="49">
        <v>-110.7461014638</v>
      </c>
      <c r="E511" s="77">
        <v>3577522.0520000001</v>
      </c>
      <c r="F511" s="77">
        <v>523894.679</v>
      </c>
      <c r="H511" t="s">
        <v>26</v>
      </c>
      <c r="I511" s="67">
        <v>3577325</v>
      </c>
      <c r="J511" s="67">
        <v>523956</v>
      </c>
      <c r="K511" s="12">
        <v>38372</v>
      </c>
      <c r="L511" s="30" t="s">
        <v>922</v>
      </c>
      <c r="M511" t="s">
        <v>482</v>
      </c>
      <c r="N511">
        <v>56</v>
      </c>
      <c r="O511">
        <v>5</v>
      </c>
      <c r="P511" t="s">
        <v>284</v>
      </c>
      <c r="R511"/>
      <c r="T511">
        <v>2161</v>
      </c>
    </row>
    <row r="512" spans="1:20" x14ac:dyDescent="0.25">
      <c r="A512" t="s">
        <v>481</v>
      </c>
      <c r="B512" s="46" t="s">
        <v>481</v>
      </c>
      <c r="C512" s="49">
        <v>32.334160654199998</v>
      </c>
      <c r="D512" s="49">
        <v>-110.74665444830001</v>
      </c>
      <c r="E512" s="77">
        <v>3577504.0529999998</v>
      </c>
      <c r="F512" s="77">
        <v>523842.68</v>
      </c>
      <c r="H512" t="s">
        <v>26</v>
      </c>
      <c r="I512" s="67">
        <v>3577307</v>
      </c>
      <c r="J512" s="67">
        <v>523904</v>
      </c>
      <c r="K512" s="12">
        <v>38372</v>
      </c>
      <c r="L512" s="30" t="s">
        <v>922</v>
      </c>
      <c r="M512" t="s">
        <v>481</v>
      </c>
      <c r="N512">
        <v>355</v>
      </c>
      <c r="O512">
        <v>3</v>
      </c>
      <c r="P512" t="s">
        <v>326</v>
      </c>
      <c r="R512"/>
      <c r="T512">
        <v>2124</v>
      </c>
    </row>
    <row r="513" spans="1:20" x14ac:dyDescent="0.25">
      <c r="A513" t="s">
        <v>480</v>
      </c>
      <c r="B513" s="46" t="s">
        <v>480</v>
      </c>
      <c r="C513" s="49">
        <v>32.334020152400001</v>
      </c>
      <c r="D513" s="49">
        <v>-110.7485674694</v>
      </c>
      <c r="E513" s="77">
        <v>3577488.054</v>
      </c>
      <c r="F513" s="77">
        <v>523662.679</v>
      </c>
      <c r="H513" t="s">
        <v>26</v>
      </c>
      <c r="I513" s="67">
        <v>3577291</v>
      </c>
      <c r="J513" s="67">
        <v>523724</v>
      </c>
      <c r="K513" s="12">
        <v>38372</v>
      </c>
      <c r="L513" s="30" t="s">
        <v>922</v>
      </c>
      <c r="M513" t="s">
        <v>480</v>
      </c>
      <c r="N513">
        <v>60</v>
      </c>
      <c r="O513">
        <v>6</v>
      </c>
      <c r="P513" t="s">
        <v>284</v>
      </c>
      <c r="R513"/>
      <c r="T513">
        <v>2161</v>
      </c>
    </row>
    <row r="514" spans="1:20" x14ac:dyDescent="0.25">
      <c r="A514" t="s">
        <v>479</v>
      </c>
      <c r="B514" s="46" t="s">
        <v>479</v>
      </c>
      <c r="C514" s="49">
        <v>32.334047831900001</v>
      </c>
      <c r="D514" s="49">
        <v>-110.74887554049999</v>
      </c>
      <c r="E514" s="77">
        <v>3577491.054</v>
      </c>
      <c r="F514" s="77">
        <v>523633.67800000001</v>
      </c>
      <c r="H514" t="s">
        <v>26</v>
      </c>
      <c r="I514" s="67">
        <v>3577294</v>
      </c>
      <c r="J514" s="67">
        <v>523695</v>
      </c>
      <c r="K514" s="12">
        <v>38372</v>
      </c>
      <c r="L514" s="30" t="s">
        <v>922</v>
      </c>
      <c r="M514" t="s">
        <v>479</v>
      </c>
      <c r="N514">
        <v>275</v>
      </c>
      <c r="O514">
        <v>10</v>
      </c>
      <c r="P514" t="s">
        <v>326</v>
      </c>
      <c r="R514"/>
      <c r="T514">
        <v>2124</v>
      </c>
    </row>
    <row r="515" spans="1:20" x14ac:dyDescent="0.25">
      <c r="A515" t="s">
        <v>478</v>
      </c>
      <c r="B515" s="46" t="s">
        <v>478</v>
      </c>
      <c r="C515" s="49">
        <v>32.333473495200003</v>
      </c>
      <c r="D515" s="49">
        <v>-110.7503965792</v>
      </c>
      <c r="E515" s="77">
        <v>3577427.0550000002</v>
      </c>
      <c r="F515" s="77">
        <v>523490.679</v>
      </c>
      <c r="H515" t="s">
        <v>26</v>
      </c>
      <c r="I515" s="67">
        <v>3577230</v>
      </c>
      <c r="J515" s="67">
        <v>523552</v>
      </c>
      <c r="K515" s="12">
        <v>38372</v>
      </c>
      <c r="L515" s="30" t="s">
        <v>922</v>
      </c>
      <c r="M515" t="s">
        <v>478</v>
      </c>
      <c r="N515">
        <v>273</v>
      </c>
      <c r="O515">
        <v>4</v>
      </c>
      <c r="P515" t="s">
        <v>326</v>
      </c>
      <c r="R515"/>
      <c r="T515">
        <v>2124</v>
      </c>
    </row>
    <row r="516" spans="1:20" x14ac:dyDescent="0.25">
      <c r="A516" t="s">
        <v>477</v>
      </c>
      <c r="B516" s="46" t="s">
        <v>477</v>
      </c>
      <c r="C516" s="49">
        <v>32.3331871918</v>
      </c>
      <c r="D516" s="49">
        <v>-110.7515980532</v>
      </c>
      <c r="E516" s="77">
        <v>3577395.0559999999</v>
      </c>
      <c r="F516" s="77">
        <v>523377.679</v>
      </c>
      <c r="H516" t="s">
        <v>26</v>
      </c>
      <c r="I516" s="67">
        <v>3577198</v>
      </c>
      <c r="J516" s="67">
        <v>523439</v>
      </c>
      <c r="K516" s="12">
        <v>38372</v>
      </c>
      <c r="L516" s="30" t="s">
        <v>922</v>
      </c>
      <c r="M516" t="s">
        <v>477</v>
      </c>
      <c r="N516">
        <v>271</v>
      </c>
      <c r="O516">
        <v>11</v>
      </c>
      <c r="P516" t="s">
        <v>326</v>
      </c>
      <c r="R516"/>
      <c r="T516">
        <v>2124</v>
      </c>
    </row>
    <row r="517" spans="1:20" x14ac:dyDescent="0.25">
      <c r="A517" t="s">
        <v>477</v>
      </c>
      <c r="B517" s="46" t="s">
        <v>477</v>
      </c>
      <c r="C517" s="49">
        <v>32.3331871918</v>
      </c>
      <c r="D517" s="49">
        <v>-110.7515980532</v>
      </c>
      <c r="E517" s="77">
        <v>3577395.0559999999</v>
      </c>
      <c r="F517" s="77">
        <v>523377.679</v>
      </c>
      <c r="H517" t="s">
        <v>26</v>
      </c>
      <c r="I517" s="67">
        <v>3577198</v>
      </c>
      <c r="J517" s="67">
        <v>523439</v>
      </c>
      <c r="K517" s="12">
        <v>38372</v>
      </c>
      <c r="L517" s="30" t="s">
        <v>922</v>
      </c>
      <c r="M517" t="s">
        <v>477</v>
      </c>
      <c r="N517">
        <v>55</v>
      </c>
      <c r="O517">
        <v>7</v>
      </c>
      <c r="P517" t="s">
        <v>284</v>
      </c>
      <c r="R517"/>
      <c r="T517">
        <v>2149</v>
      </c>
    </row>
    <row r="518" spans="1:20" x14ac:dyDescent="0.25">
      <c r="A518" t="s">
        <v>476</v>
      </c>
      <c r="B518" s="46" t="s">
        <v>476</v>
      </c>
      <c r="C518" s="49">
        <v>32.3322960956</v>
      </c>
      <c r="D518" s="49">
        <v>-110.7526205083</v>
      </c>
      <c r="E518" s="77">
        <v>3577296.057</v>
      </c>
      <c r="F518" s="77">
        <v>523281.68199999997</v>
      </c>
      <c r="H518" t="s">
        <v>26</v>
      </c>
      <c r="I518" s="67">
        <v>3577099</v>
      </c>
      <c r="J518" s="67">
        <v>523343</v>
      </c>
      <c r="K518" s="12">
        <v>38372</v>
      </c>
      <c r="L518" s="30" t="s">
        <v>922</v>
      </c>
      <c r="M518" t="s">
        <v>476</v>
      </c>
      <c r="N518">
        <v>61</v>
      </c>
      <c r="O518">
        <v>0</v>
      </c>
      <c r="P518" t="s">
        <v>284</v>
      </c>
      <c r="R518"/>
      <c r="T518">
        <v>2161</v>
      </c>
    </row>
    <row r="519" spans="1:20" x14ac:dyDescent="0.25">
      <c r="A519" t="s">
        <v>475</v>
      </c>
      <c r="B519" s="46" t="s">
        <v>475</v>
      </c>
      <c r="C519" s="49">
        <v>32.331737840899997</v>
      </c>
      <c r="D519" s="49">
        <v>-110.7531639068</v>
      </c>
      <c r="E519" s="77">
        <v>3577234.057</v>
      </c>
      <c r="F519" s="77">
        <v>523230.68300000002</v>
      </c>
      <c r="H519" t="s">
        <v>26</v>
      </c>
      <c r="I519" s="67">
        <v>3577037</v>
      </c>
      <c r="J519" s="67">
        <v>523292</v>
      </c>
      <c r="K519" s="12">
        <v>38372</v>
      </c>
      <c r="L519" s="30" t="s">
        <v>922</v>
      </c>
      <c r="M519" t="s">
        <v>475</v>
      </c>
      <c r="N519">
        <v>240</v>
      </c>
      <c r="O519">
        <v>2</v>
      </c>
      <c r="P519" t="s">
        <v>284</v>
      </c>
      <c r="R519"/>
      <c r="T519">
        <v>2161</v>
      </c>
    </row>
    <row r="520" spans="1:20" x14ac:dyDescent="0.25">
      <c r="A520" t="s">
        <v>474</v>
      </c>
      <c r="B520" s="46" t="s">
        <v>474</v>
      </c>
      <c r="C520" s="49">
        <v>32.330629097699997</v>
      </c>
      <c r="D520" s="49">
        <v>-110.7536131423</v>
      </c>
      <c r="E520" s="77">
        <v>3577111.057</v>
      </c>
      <c r="F520" s="77">
        <v>523188.68599999999</v>
      </c>
      <c r="H520" t="s">
        <v>26</v>
      </c>
      <c r="I520" s="67">
        <v>3576914</v>
      </c>
      <c r="J520" s="67">
        <v>523250</v>
      </c>
      <c r="K520" s="12">
        <v>38372</v>
      </c>
      <c r="L520" s="30" t="s">
        <v>922</v>
      </c>
      <c r="M520" t="s">
        <v>474</v>
      </c>
      <c r="N520">
        <v>61</v>
      </c>
      <c r="O520">
        <v>9</v>
      </c>
      <c r="P520" t="s">
        <v>284</v>
      </c>
      <c r="R520"/>
      <c r="T520">
        <v>2161</v>
      </c>
    </row>
    <row r="521" spans="1:20" x14ac:dyDescent="0.25">
      <c r="A521" t="s">
        <v>473</v>
      </c>
      <c r="B521" s="46" t="s">
        <v>473</v>
      </c>
      <c r="C521" s="49">
        <v>32.329809511800001</v>
      </c>
      <c r="D521" s="49">
        <v>-110.7543059755</v>
      </c>
      <c r="E521" s="77">
        <v>3577020.057</v>
      </c>
      <c r="F521" s="77">
        <v>523123.68900000001</v>
      </c>
      <c r="H521" t="s">
        <v>26</v>
      </c>
      <c r="I521" s="67">
        <v>3576823</v>
      </c>
      <c r="J521" s="67">
        <v>523185</v>
      </c>
      <c r="K521" s="12">
        <v>38372</v>
      </c>
      <c r="L521" s="30" t="s">
        <v>922</v>
      </c>
      <c r="M521" t="s">
        <v>473</v>
      </c>
      <c r="N521">
        <v>64</v>
      </c>
      <c r="O521">
        <v>2</v>
      </c>
      <c r="P521" t="s">
        <v>284</v>
      </c>
      <c r="R521" t="s">
        <v>804</v>
      </c>
      <c r="T521">
        <v>2161</v>
      </c>
    </row>
    <row r="522" spans="1:20" x14ac:dyDescent="0.25">
      <c r="A522" t="s">
        <v>472</v>
      </c>
      <c r="B522" s="46" t="s">
        <v>472</v>
      </c>
      <c r="C522" s="49">
        <v>32.329342765600003</v>
      </c>
      <c r="D522" s="49">
        <v>-110.7555184922</v>
      </c>
      <c r="E522" s="77">
        <v>3576968.0580000002</v>
      </c>
      <c r="F522" s="77">
        <v>523009.68900000001</v>
      </c>
      <c r="H522" t="s">
        <v>26</v>
      </c>
      <c r="I522" s="67">
        <v>3576771</v>
      </c>
      <c r="J522" s="67">
        <v>523071</v>
      </c>
      <c r="K522" s="12">
        <v>38372</v>
      </c>
      <c r="L522" s="30" t="s">
        <v>922</v>
      </c>
      <c r="M522" t="s">
        <v>472</v>
      </c>
      <c r="N522">
        <v>250</v>
      </c>
      <c r="O522">
        <v>4</v>
      </c>
      <c r="P522" t="s">
        <v>326</v>
      </c>
      <c r="R522"/>
      <c r="T522">
        <v>2124</v>
      </c>
    </row>
    <row r="523" spans="1:20" x14ac:dyDescent="0.25">
      <c r="A523" t="s">
        <v>472</v>
      </c>
      <c r="B523" s="46" t="s">
        <v>472</v>
      </c>
      <c r="C523" s="49">
        <v>32.329342765600003</v>
      </c>
      <c r="D523" s="49">
        <v>-110.7555184922</v>
      </c>
      <c r="E523" s="77">
        <v>3576968.0580000002</v>
      </c>
      <c r="F523" s="77">
        <v>523009.68900000001</v>
      </c>
      <c r="H523" t="s">
        <v>26</v>
      </c>
      <c r="I523" s="67">
        <v>3576771</v>
      </c>
      <c r="J523" s="67">
        <v>523071</v>
      </c>
      <c r="K523" s="12">
        <v>38372</v>
      </c>
      <c r="L523" s="30" t="s">
        <v>922</v>
      </c>
      <c r="M523" t="s">
        <v>472</v>
      </c>
      <c r="N523">
        <v>61</v>
      </c>
      <c r="O523">
        <v>0</v>
      </c>
      <c r="P523" t="s">
        <v>284</v>
      </c>
      <c r="R523"/>
      <c r="T523">
        <v>2149</v>
      </c>
    </row>
    <row r="524" spans="1:20" x14ac:dyDescent="0.25">
      <c r="A524" t="s">
        <v>471</v>
      </c>
      <c r="B524" s="46" t="s">
        <v>471</v>
      </c>
      <c r="C524" s="49">
        <v>32.328336740200001</v>
      </c>
      <c r="D524" s="49">
        <v>-110.7577736771</v>
      </c>
      <c r="E524" s="77">
        <v>3576856.0589999999</v>
      </c>
      <c r="F524" s="77">
        <v>522797.69099999999</v>
      </c>
      <c r="H524" t="s">
        <v>26</v>
      </c>
      <c r="I524" s="67">
        <v>3576659</v>
      </c>
      <c r="J524" s="67">
        <v>522859</v>
      </c>
      <c r="K524" s="12">
        <v>38372</v>
      </c>
      <c r="L524" s="30" t="s">
        <v>922</v>
      </c>
      <c r="M524" t="s">
        <v>471</v>
      </c>
      <c r="N524">
        <v>67</v>
      </c>
      <c r="O524">
        <v>1</v>
      </c>
      <c r="P524" t="s">
        <v>284</v>
      </c>
      <c r="R524"/>
      <c r="T524">
        <v>2161</v>
      </c>
    </row>
    <row r="525" spans="1:20" x14ac:dyDescent="0.25">
      <c r="A525" t="s">
        <v>470</v>
      </c>
      <c r="B525" s="46" t="s">
        <v>470</v>
      </c>
      <c r="C525" s="49">
        <v>32.327526845400001</v>
      </c>
      <c r="D525" s="49">
        <v>-110.7588276787</v>
      </c>
      <c r="E525" s="77">
        <v>3576766.0589999999</v>
      </c>
      <c r="F525" s="77">
        <v>522698.69300000003</v>
      </c>
      <c r="H525" t="s">
        <v>26</v>
      </c>
      <c r="I525" s="67">
        <v>3576569</v>
      </c>
      <c r="J525" s="67">
        <v>522760</v>
      </c>
      <c r="K525" s="12">
        <v>38372</v>
      </c>
      <c r="L525" s="30" t="s">
        <v>922</v>
      </c>
      <c r="M525" t="s">
        <v>470</v>
      </c>
      <c r="N525">
        <v>108</v>
      </c>
      <c r="O525">
        <v>3</v>
      </c>
      <c r="P525" t="s">
        <v>326</v>
      </c>
      <c r="R525"/>
      <c r="T525">
        <v>2124</v>
      </c>
    </row>
    <row r="526" spans="1:20" x14ac:dyDescent="0.25">
      <c r="A526" t="s">
        <v>470</v>
      </c>
      <c r="B526" s="46" t="s">
        <v>470</v>
      </c>
      <c r="C526" s="49">
        <v>32.327526845400001</v>
      </c>
      <c r="D526" s="49">
        <v>-110.7588276787</v>
      </c>
      <c r="E526" s="77">
        <v>3576766.0589999999</v>
      </c>
      <c r="F526" s="77">
        <v>522698.69300000003</v>
      </c>
      <c r="H526" t="s">
        <v>26</v>
      </c>
      <c r="I526" s="67">
        <v>3576569</v>
      </c>
      <c r="J526" s="67">
        <v>522760</v>
      </c>
      <c r="K526" s="12">
        <v>38372</v>
      </c>
      <c r="L526" s="30" t="s">
        <v>922</v>
      </c>
      <c r="M526" t="s">
        <v>470</v>
      </c>
      <c r="N526">
        <v>243</v>
      </c>
      <c r="O526">
        <v>2</v>
      </c>
      <c r="P526" t="s">
        <v>284</v>
      </c>
      <c r="R526" t="s">
        <v>804</v>
      </c>
      <c r="T526">
        <v>2149</v>
      </c>
    </row>
    <row r="527" spans="1:20" x14ac:dyDescent="0.25">
      <c r="A527" t="s">
        <v>469</v>
      </c>
      <c r="B527" s="46" t="s">
        <v>469</v>
      </c>
      <c r="C527" s="49">
        <v>32.325732156800001</v>
      </c>
      <c r="D527" s="49">
        <v>-110.7591192446</v>
      </c>
      <c r="E527" s="77">
        <v>3576567.0589999999</v>
      </c>
      <c r="F527" s="77">
        <v>522671.69900000002</v>
      </c>
      <c r="H527" t="s">
        <v>26</v>
      </c>
      <c r="I527" s="67">
        <v>3576370</v>
      </c>
      <c r="J527" s="67">
        <v>522733</v>
      </c>
      <c r="K527" s="12">
        <v>38372</v>
      </c>
      <c r="L527" s="30" t="s">
        <v>922</v>
      </c>
      <c r="M527" t="s">
        <v>469</v>
      </c>
      <c r="N527">
        <v>95</v>
      </c>
      <c r="O527">
        <v>11</v>
      </c>
      <c r="P527" t="s">
        <v>326</v>
      </c>
      <c r="R527"/>
      <c r="T527">
        <v>2124</v>
      </c>
    </row>
    <row r="528" spans="1:20" x14ac:dyDescent="0.25">
      <c r="A528" t="s">
        <v>469</v>
      </c>
      <c r="B528" s="46" t="s">
        <v>469</v>
      </c>
      <c r="C528" s="49">
        <v>32.325732156800001</v>
      </c>
      <c r="D528" s="49">
        <v>-110.7591192446</v>
      </c>
      <c r="E528" s="77">
        <v>3576567.0589999999</v>
      </c>
      <c r="F528" s="77">
        <v>522671.69900000002</v>
      </c>
      <c r="H528" t="s">
        <v>26</v>
      </c>
      <c r="I528" s="67">
        <v>3576370</v>
      </c>
      <c r="J528" s="67">
        <v>522733</v>
      </c>
      <c r="K528" s="12">
        <v>38372</v>
      </c>
      <c r="L528" s="30" t="s">
        <v>922</v>
      </c>
      <c r="M528" t="s">
        <v>469</v>
      </c>
      <c r="N528">
        <v>243</v>
      </c>
      <c r="O528">
        <v>5</v>
      </c>
      <c r="P528" t="s">
        <v>284</v>
      </c>
      <c r="R528"/>
      <c r="T528">
        <v>2149</v>
      </c>
    </row>
    <row r="529" spans="1:20" x14ac:dyDescent="0.25">
      <c r="A529" t="s">
        <v>468</v>
      </c>
      <c r="B529" s="46" t="s">
        <v>468</v>
      </c>
      <c r="C529" s="49">
        <v>32.325651819100003</v>
      </c>
      <c r="D529" s="49">
        <v>-110.75956569420001</v>
      </c>
      <c r="E529" s="77">
        <v>3576558.0589999999</v>
      </c>
      <c r="F529" s="77">
        <v>522629.69900000002</v>
      </c>
      <c r="H529" t="s">
        <v>26</v>
      </c>
      <c r="I529" s="67">
        <v>3576361</v>
      </c>
      <c r="J529" s="67">
        <v>522691</v>
      </c>
      <c r="K529" s="12">
        <v>38372</v>
      </c>
      <c r="L529" s="30" t="s">
        <v>922</v>
      </c>
      <c r="M529" t="s">
        <v>468</v>
      </c>
      <c r="N529">
        <v>143</v>
      </c>
      <c r="O529">
        <v>8</v>
      </c>
      <c r="P529" t="s">
        <v>326</v>
      </c>
      <c r="R529"/>
      <c r="T529">
        <v>2124</v>
      </c>
    </row>
    <row r="530" spans="1:20" x14ac:dyDescent="0.25">
      <c r="A530" t="s">
        <v>468</v>
      </c>
      <c r="B530" s="46" t="s">
        <v>468</v>
      </c>
      <c r="C530" s="49">
        <v>32.325651819100003</v>
      </c>
      <c r="D530" s="49">
        <v>-110.75956569420001</v>
      </c>
      <c r="E530" s="77">
        <v>3576558.0589999999</v>
      </c>
      <c r="F530" s="77">
        <v>522629.69900000002</v>
      </c>
      <c r="H530" t="s">
        <v>26</v>
      </c>
      <c r="I530" s="67">
        <v>3576361</v>
      </c>
      <c r="J530" s="67">
        <v>522691</v>
      </c>
      <c r="K530" s="12">
        <v>38372</v>
      </c>
      <c r="L530" s="30" t="s">
        <v>922</v>
      </c>
      <c r="M530" t="s">
        <v>468</v>
      </c>
      <c r="N530">
        <v>245</v>
      </c>
      <c r="O530">
        <v>7</v>
      </c>
      <c r="P530" t="s">
        <v>284</v>
      </c>
      <c r="R530"/>
      <c r="T530">
        <v>2149</v>
      </c>
    </row>
    <row r="531" spans="1:20" x14ac:dyDescent="0.25">
      <c r="A531" t="s">
        <v>467</v>
      </c>
      <c r="B531" s="46" t="s">
        <v>467</v>
      </c>
      <c r="C531" s="49">
        <v>32.325199431599998</v>
      </c>
      <c r="D531" s="49">
        <v>-110.758876269</v>
      </c>
      <c r="E531" s="77">
        <v>3576508.0589999999</v>
      </c>
      <c r="F531" s="77">
        <v>522694.701</v>
      </c>
      <c r="H531" t="s">
        <v>26</v>
      </c>
      <c r="I531" s="67">
        <v>3576311</v>
      </c>
      <c r="J531" s="67">
        <v>522756</v>
      </c>
      <c r="K531" s="12">
        <v>38372</v>
      </c>
      <c r="L531" s="30" t="s">
        <v>922</v>
      </c>
      <c r="M531" t="s">
        <v>467</v>
      </c>
      <c r="N531">
        <v>239</v>
      </c>
      <c r="O531">
        <v>3</v>
      </c>
      <c r="P531" t="s">
        <v>284</v>
      </c>
      <c r="R531" t="s">
        <v>804</v>
      </c>
      <c r="T531">
        <v>2161</v>
      </c>
    </row>
    <row r="532" spans="1:20" x14ac:dyDescent="0.25">
      <c r="A532" t="s">
        <v>466</v>
      </c>
      <c r="B532" s="46" t="s">
        <v>466</v>
      </c>
      <c r="C532" s="49">
        <v>32.3252006321</v>
      </c>
      <c r="D532" s="49">
        <v>-110.75950312320001</v>
      </c>
      <c r="E532" s="77">
        <v>3576508.0589999999</v>
      </c>
      <c r="F532" s="77">
        <v>522635.7</v>
      </c>
      <c r="H532" t="s">
        <v>26</v>
      </c>
      <c r="I532" s="67">
        <v>3576311</v>
      </c>
      <c r="J532" s="67">
        <v>522697</v>
      </c>
      <c r="K532" s="12">
        <v>38372</v>
      </c>
      <c r="L532" s="30" t="s">
        <v>922</v>
      </c>
      <c r="M532" t="s">
        <v>466</v>
      </c>
      <c r="N532">
        <v>125</v>
      </c>
      <c r="O532">
        <v>4</v>
      </c>
      <c r="P532" t="s">
        <v>326</v>
      </c>
      <c r="R532"/>
      <c r="T532">
        <v>2124</v>
      </c>
    </row>
    <row r="533" spans="1:20" x14ac:dyDescent="0.25">
      <c r="A533" t="s">
        <v>466</v>
      </c>
      <c r="B533" s="46" t="s">
        <v>466</v>
      </c>
      <c r="C533" s="49">
        <v>32.3252006321</v>
      </c>
      <c r="D533" s="49">
        <v>-110.75950312320001</v>
      </c>
      <c r="E533" s="77">
        <v>3576508.0589999999</v>
      </c>
      <c r="F533" s="77">
        <v>522635.7</v>
      </c>
      <c r="H533" t="s">
        <v>26</v>
      </c>
      <c r="I533" s="67">
        <v>3576311</v>
      </c>
      <c r="J533" s="67">
        <v>522697</v>
      </c>
      <c r="K533" s="12">
        <v>38372</v>
      </c>
      <c r="L533" s="30" t="s">
        <v>922</v>
      </c>
      <c r="M533" t="s">
        <v>466</v>
      </c>
      <c r="N533">
        <v>63</v>
      </c>
      <c r="O533">
        <v>3</v>
      </c>
      <c r="P533" t="s">
        <v>284</v>
      </c>
      <c r="R533" t="s">
        <v>804</v>
      </c>
      <c r="T533">
        <v>2149</v>
      </c>
    </row>
    <row r="534" spans="1:20" x14ac:dyDescent="0.25">
      <c r="A534" t="s">
        <v>465</v>
      </c>
      <c r="B534" s="46" t="s">
        <v>465</v>
      </c>
      <c r="C534" s="49">
        <v>32.330150406999998</v>
      </c>
      <c r="D534" s="49">
        <v>-110.7533275399</v>
      </c>
      <c r="E534" s="77">
        <v>3577058.0559999999</v>
      </c>
      <c r="F534" s="77">
        <v>523215.68800000002</v>
      </c>
      <c r="H534" t="s">
        <v>26</v>
      </c>
      <c r="I534" s="67">
        <v>3576861</v>
      </c>
      <c r="J534" s="67">
        <v>523277</v>
      </c>
      <c r="K534" s="12">
        <v>38372</v>
      </c>
      <c r="L534" s="30" t="s">
        <v>922</v>
      </c>
      <c r="M534" t="s">
        <v>465</v>
      </c>
      <c r="N534">
        <v>65</v>
      </c>
      <c r="O534">
        <v>1</v>
      </c>
      <c r="P534" t="s">
        <v>284</v>
      </c>
      <c r="R534"/>
      <c r="T534">
        <v>2161</v>
      </c>
    </row>
    <row r="535" spans="1:20" x14ac:dyDescent="0.25">
      <c r="A535" t="s">
        <v>464</v>
      </c>
      <c r="B535" s="46" t="s">
        <v>464</v>
      </c>
      <c r="C535" s="49">
        <v>32.331471907900003</v>
      </c>
      <c r="D535" s="49">
        <v>-110.750975778</v>
      </c>
      <c r="E535" s="77">
        <v>3577205.0550000002</v>
      </c>
      <c r="F535" s="77">
        <v>523436.685</v>
      </c>
      <c r="H535" t="s">
        <v>26</v>
      </c>
      <c r="I535" s="67">
        <v>3577008</v>
      </c>
      <c r="J535" s="67">
        <v>523498</v>
      </c>
      <c r="K535" s="12">
        <v>38372</v>
      </c>
      <c r="L535" s="30" t="s">
        <v>922</v>
      </c>
      <c r="M535" t="s">
        <v>464</v>
      </c>
      <c r="N535">
        <v>243</v>
      </c>
      <c r="O535">
        <v>4</v>
      </c>
      <c r="P535" t="s">
        <v>284</v>
      </c>
      <c r="R535"/>
      <c r="T535">
        <v>2161</v>
      </c>
    </row>
    <row r="536" spans="1:20" x14ac:dyDescent="0.25">
      <c r="A536" t="s">
        <v>463</v>
      </c>
      <c r="B536" s="46" t="s">
        <v>463</v>
      </c>
      <c r="C536" s="49">
        <v>32.331416515999997</v>
      </c>
      <c r="D536" s="49">
        <v>-110.7503384015</v>
      </c>
      <c r="E536" s="77">
        <v>3577199.0550000002</v>
      </c>
      <c r="F536" s="77">
        <v>523496.68599999999</v>
      </c>
      <c r="H536" t="s">
        <v>26</v>
      </c>
      <c r="I536" s="67">
        <v>3577002</v>
      </c>
      <c r="J536" s="67">
        <v>523558</v>
      </c>
      <c r="K536" s="12">
        <v>38372</v>
      </c>
      <c r="L536" s="30" t="s">
        <v>922</v>
      </c>
      <c r="M536" t="s">
        <v>463</v>
      </c>
      <c r="N536">
        <v>275</v>
      </c>
      <c r="O536">
        <v>10</v>
      </c>
      <c r="P536" t="s">
        <v>326</v>
      </c>
      <c r="R536"/>
      <c r="T536">
        <v>2124</v>
      </c>
    </row>
    <row r="537" spans="1:20" x14ac:dyDescent="0.25">
      <c r="A537" t="s">
        <v>462</v>
      </c>
      <c r="B537" s="46" t="s">
        <v>462</v>
      </c>
      <c r="C537" s="49">
        <v>32.332325572899997</v>
      </c>
      <c r="D537" s="49">
        <v>-110.749284008</v>
      </c>
      <c r="E537" s="77">
        <v>3577300.054</v>
      </c>
      <c r="F537" s="77">
        <v>523595.68400000001</v>
      </c>
      <c r="H537" t="s">
        <v>26</v>
      </c>
      <c r="I537" s="67">
        <v>3577103</v>
      </c>
      <c r="J537" s="67">
        <v>523657</v>
      </c>
      <c r="K537" s="12">
        <v>38372</v>
      </c>
      <c r="L537" s="30" t="s">
        <v>922</v>
      </c>
      <c r="M537" t="s">
        <v>462</v>
      </c>
      <c r="N537">
        <v>38</v>
      </c>
      <c r="O537">
        <v>10</v>
      </c>
      <c r="P537" t="s">
        <v>326</v>
      </c>
      <c r="R537"/>
      <c r="T537">
        <v>2124</v>
      </c>
    </row>
    <row r="538" spans="1:20" x14ac:dyDescent="0.25">
      <c r="A538" t="s">
        <v>462</v>
      </c>
      <c r="B538" s="46" t="s">
        <v>462</v>
      </c>
      <c r="C538" s="49">
        <v>32.332325572899997</v>
      </c>
      <c r="D538" s="49">
        <v>-110.749284008</v>
      </c>
      <c r="E538" s="77">
        <v>3577300.054</v>
      </c>
      <c r="F538" s="77">
        <v>523595.68400000001</v>
      </c>
      <c r="H538" t="s">
        <v>26</v>
      </c>
      <c r="I538" s="67">
        <v>3577103</v>
      </c>
      <c r="J538" s="67">
        <v>523657</v>
      </c>
      <c r="K538" s="12">
        <v>38372</v>
      </c>
      <c r="L538" s="30" t="s">
        <v>922</v>
      </c>
      <c r="M538" t="s">
        <v>462</v>
      </c>
      <c r="N538">
        <v>59</v>
      </c>
      <c r="O538">
        <v>4</v>
      </c>
      <c r="P538" t="s">
        <v>284</v>
      </c>
      <c r="R538"/>
      <c r="T538">
        <v>2149</v>
      </c>
    </row>
    <row r="539" spans="1:20" x14ac:dyDescent="0.25">
      <c r="A539" s="27" t="s">
        <v>461</v>
      </c>
      <c r="B539" s="54" t="s">
        <v>461</v>
      </c>
      <c r="C539" s="55">
        <v>32.332828301200003</v>
      </c>
      <c r="D539" s="55">
        <v>-110.748050069</v>
      </c>
      <c r="E539" s="79">
        <v>3577356.0529999998</v>
      </c>
      <c r="F539" s="79">
        <v>523711.68300000002</v>
      </c>
      <c r="G539" s="33"/>
      <c r="H539" s="27" t="s">
        <v>26</v>
      </c>
      <c r="I539" s="68">
        <v>3577159</v>
      </c>
      <c r="J539" s="68">
        <v>523773</v>
      </c>
      <c r="K539" s="60">
        <v>38372</v>
      </c>
      <c r="L539" s="63" t="s">
        <v>922</v>
      </c>
      <c r="M539" s="27" t="s">
        <v>461</v>
      </c>
      <c r="N539" s="27">
        <v>200</v>
      </c>
      <c r="O539" s="27">
        <v>9</v>
      </c>
      <c r="P539" s="27" t="s">
        <v>326</v>
      </c>
      <c r="Q539" s="33"/>
      <c r="R539" s="27"/>
      <c r="S539" s="33"/>
      <c r="T539" s="27">
        <v>2124</v>
      </c>
    </row>
    <row r="540" spans="1:20" s="33" customFormat="1" x14ac:dyDescent="0.25">
      <c r="A540" t="s">
        <v>460</v>
      </c>
      <c r="B540" s="46" t="s">
        <v>460</v>
      </c>
      <c r="C540" s="49">
        <v>32.332752327500003</v>
      </c>
      <c r="D540" s="49">
        <v>-110.74615892040001</v>
      </c>
      <c r="E540" s="77">
        <v>3577348.0520000001</v>
      </c>
      <c r="F540" s="77">
        <v>523889.68400000001</v>
      </c>
      <c r="G540" s="1"/>
      <c r="H540" t="s">
        <v>26</v>
      </c>
      <c r="I540" s="67">
        <v>3577151</v>
      </c>
      <c r="J540" s="67">
        <v>523951</v>
      </c>
      <c r="K540" s="12">
        <v>38372</v>
      </c>
      <c r="L540" s="30" t="s">
        <v>922</v>
      </c>
      <c r="M540" t="s">
        <v>460</v>
      </c>
      <c r="N540">
        <v>61</v>
      </c>
      <c r="O540">
        <v>2</v>
      </c>
      <c r="P540" t="s">
        <v>284</v>
      </c>
      <c r="Q540" s="1"/>
      <c r="R540"/>
      <c r="S540" s="1"/>
      <c r="T540">
        <v>2161</v>
      </c>
    </row>
    <row r="541" spans="1:20" x14ac:dyDescent="0.25">
      <c r="A541" t="s">
        <v>459</v>
      </c>
      <c r="B541" s="46" t="s">
        <v>459</v>
      </c>
      <c r="C541" s="49">
        <v>32.333102266700003</v>
      </c>
      <c r="D541" s="49">
        <v>-110.7452228991</v>
      </c>
      <c r="E541" s="77">
        <v>3577387.051</v>
      </c>
      <c r="F541" s="77">
        <v>523977.68400000001</v>
      </c>
      <c r="H541" t="s">
        <v>26</v>
      </c>
      <c r="I541" s="67">
        <v>3577190</v>
      </c>
      <c r="J541" s="67">
        <v>524039</v>
      </c>
      <c r="K541" s="12">
        <v>38372</v>
      </c>
      <c r="L541" s="30" t="s">
        <v>922</v>
      </c>
      <c r="M541" t="s">
        <v>459</v>
      </c>
      <c r="N541">
        <v>12</v>
      </c>
      <c r="O541">
        <v>7</v>
      </c>
      <c r="P541" t="s">
        <v>326</v>
      </c>
      <c r="R541"/>
      <c r="T541">
        <v>2124</v>
      </c>
    </row>
    <row r="542" spans="1:20" x14ac:dyDescent="0.25">
      <c r="A542" t="s">
        <v>459</v>
      </c>
      <c r="B542" s="46" t="s">
        <v>459</v>
      </c>
      <c r="C542" s="49">
        <v>32.333102266700003</v>
      </c>
      <c r="D542" s="49">
        <v>-110.7452228991</v>
      </c>
      <c r="E542" s="77">
        <v>3577387.051</v>
      </c>
      <c r="F542" s="77">
        <v>523977.68400000001</v>
      </c>
      <c r="H542" t="s">
        <v>26</v>
      </c>
      <c r="I542" s="67">
        <v>3577190</v>
      </c>
      <c r="J542" s="67">
        <v>524039</v>
      </c>
      <c r="K542" s="12">
        <v>38372</v>
      </c>
      <c r="L542" s="30" t="s">
        <v>922</v>
      </c>
      <c r="M542" t="s">
        <v>459</v>
      </c>
      <c r="N542">
        <v>63</v>
      </c>
      <c r="O542">
        <v>5</v>
      </c>
      <c r="P542" t="s">
        <v>284</v>
      </c>
      <c r="R542"/>
      <c r="T542">
        <v>2149</v>
      </c>
    </row>
    <row r="543" spans="1:20" x14ac:dyDescent="0.25">
      <c r="A543" t="s">
        <v>458</v>
      </c>
      <c r="B543" s="46" t="s">
        <v>458</v>
      </c>
      <c r="C543" s="49">
        <v>32.333424659499997</v>
      </c>
      <c r="D543" s="49">
        <v>-110.7440531821</v>
      </c>
      <c r="E543" s="77">
        <v>3577423.051</v>
      </c>
      <c r="F543" s="77">
        <v>524087.68400000001</v>
      </c>
      <c r="H543" t="s">
        <v>26</v>
      </c>
      <c r="I543" s="67">
        <v>3577226</v>
      </c>
      <c r="J543" s="67">
        <v>524149</v>
      </c>
      <c r="K543" s="12">
        <v>38372</v>
      </c>
      <c r="L543" s="30" t="s">
        <v>922</v>
      </c>
      <c r="M543" t="s">
        <v>458</v>
      </c>
      <c r="N543">
        <v>59</v>
      </c>
      <c r="O543">
        <v>10</v>
      </c>
      <c r="P543" t="s">
        <v>284</v>
      </c>
      <c r="R543"/>
      <c r="T543">
        <v>2161</v>
      </c>
    </row>
    <row r="544" spans="1:20" x14ac:dyDescent="0.25">
      <c r="A544" t="s">
        <v>457</v>
      </c>
      <c r="B544" s="46" t="s">
        <v>457</v>
      </c>
      <c r="C544" s="49">
        <v>32.310131579699998</v>
      </c>
      <c r="D544" s="49">
        <v>-110.7187290593</v>
      </c>
      <c r="E544" s="77">
        <v>3574847.02</v>
      </c>
      <c r="F544" s="77">
        <v>526477.77399999998</v>
      </c>
      <c r="H544" t="s">
        <v>26</v>
      </c>
      <c r="I544" s="67">
        <v>3574650</v>
      </c>
      <c r="J544" s="67">
        <v>526539</v>
      </c>
      <c r="K544" s="12">
        <v>38377</v>
      </c>
      <c r="L544" s="30" t="s">
        <v>896</v>
      </c>
      <c r="M544" t="s">
        <v>457</v>
      </c>
      <c r="N544">
        <v>95</v>
      </c>
      <c r="O544">
        <v>17</v>
      </c>
      <c r="P544" t="s">
        <v>326</v>
      </c>
      <c r="R544"/>
      <c r="T544">
        <v>2124</v>
      </c>
    </row>
    <row r="545" spans="1:20" x14ac:dyDescent="0.25">
      <c r="A545" t="s">
        <v>457</v>
      </c>
      <c r="B545" s="46" t="s">
        <v>457</v>
      </c>
      <c r="C545" s="49">
        <v>32.310131579699998</v>
      </c>
      <c r="D545" s="49">
        <v>-110.7187290593</v>
      </c>
      <c r="E545" s="77">
        <v>3574847.02</v>
      </c>
      <c r="F545" s="77">
        <v>526477.77399999998</v>
      </c>
      <c r="H545" t="s">
        <v>26</v>
      </c>
      <c r="I545" s="67">
        <v>3574650</v>
      </c>
      <c r="J545" s="67">
        <v>526539</v>
      </c>
      <c r="K545" s="12">
        <v>38377</v>
      </c>
      <c r="L545" s="30" t="s">
        <v>896</v>
      </c>
      <c r="M545" t="s">
        <v>457</v>
      </c>
      <c r="N545">
        <v>242</v>
      </c>
      <c r="O545">
        <v>9</v>
      </c>
      <c r="P545" t="s">
        <v>286</v>
      </c>
      <c r="R545" t="s">
        <v>804</v>
      </c>
      <c r="T545">
        <v>4042</v>
      </c>
    </row>
    <row r="546" spans="1:20" x14ac:dyDescent="0.25">
      <c r="A546" t="s">
        <v>456</v>
      </c>
      <c r="B546" s="46" t="s">
        <v>456</v>
      </c>
      <c r="C546" s="49">
        <v>32.311381110399999</v>
      </c>
      <c r="D546" s="49">
        <v>-110.71674933920001</v>
      </c>
      <c r="E546" s="77">
        <v>3574986.0189999999</v>
      </c>
      <c r="F546" s="77">
        <v>526663.772</v>
      </c>
      <c r="H546" t="s">
        <v>26</v>
      </c>
      <c r="I546" s="67">
        <v>3574789</v>
      </c>
      <c r="J546" s="67">
        <v>526725</v>
      </c>
      <c r="K546" s="12">
        <v>38377</v>
      </c>
      <c r="L546" s="30" t="s">
        <v>896</v>
      </c>
      <c r="M546" t="s">
        <v>456</v>
      </c>
      <c r="N546">
        <v>241</v>
      </c>
      <c r="O546">
        <v>1</v>
      </c>
      <c r="P546" t="s">
        <v>284</v>
      </c>
      <c r="R546"/>
      <c r="T546">
        <v>2161</v>
      </c>
    </row>
    <row r="547" spans="1:20" x14ac:dyDescent="0.25">
      <c r="A547" t="s">
        <v>455</v>
      </c>
      <c r="B547" s="46" t="s">
        <v>455</v>
      </c>
      <c r="C547" s="49">
        <v>32.3123843674</v>
      </c>
      <c r="D547" s="49">
        <v>-110.71758547890001</v>
      </c>
      <c r="E547" s="77">
        <v>3575097.0210000002</v>
      </c>
      <c r="F547" s="77">
        <v>526584.76899999997</v>
      </c>
      <c r="H547" t="s">
        <v>26</v>
      </c>
      <c r="I547" s="67">
        <v>3574900</v>
      </c>
      <c r="J547" s="67">
        <v>526646</v>
      </c>
      <c r="K547" s="12">
        <v>38377</v>
      </c>
      <c r="L547" s="30" t="s">
        <v>896</v>
      </c>
      <c r="M547" t="s">
        <v>455</v>
      </c>
      <c r="N547">
        <v>84</v>
      </c>
      <c r="O547">
        <v>17</v>
      </c>
      <c r="P547" t="s">
        <v>326</v>
      </c>
      <c r="R547"/>
      <c r="T547">
        <v>2124</v>
      </c>
    </row>
    <row r="548" spans="1:20" x14ac:dyDescent="0.25">
      <c r="A548" t="s">
        <v>455</v>
      </c>
      <c r="B548" s="46" t="s">
        <v>455</v>
      </c>
      <c r="C548" s="49">
        <v>32.3123843674</v>
      </c>
      <c r="D548" s="49">
        <v>-110.71758547890001</v>
      </c>
      <c r="E548" s="77">
        <v>3575097.0210000002</v>
      </c>
      <c r="F548" s="77">
        <v>526584.76899999997</v>
      </c>
      <c r="H548" t="s">
        <v>26</v>
      </c>
      <c r="I548" s="67">
        <v>3574900</v>
      </c>
      <c r="J548" s="67">
        <v>526646</v>
      </c>
      <c r="K548" s="12">
        <v>38377</v>
      </c>
      <c r="L548" s="30" t="s">
        <v>896</v>
      </c>
      <c r="M548" t="s">
        <v>455</v>
      </c>
      <c r="N548">
        <v>245</v>
      </c>
      <c r="O548">
        <v>8</v>
      </c>
      <c r="P548" t="s">
        <v>284</v>
      </c>
      <c r="R548" t="s">
        <v>804</v>
      </c>
      <c r="T548">
        <v>2149</v>
      </c>
    </row>
    <row r="549" spans="1:20" x14ac:dyDescent="0.25">
      <c r="A549" t="s">
        <v>454</v>
      </c>
      <c r="B549" s="46" t="s">
        <v>454</v>
      </c>
      <c r="C549" s="49">
        <v>32.314848479699997</v>
      </c>
      <c r="D549" s="49">
        <v>-110.718151572</v>
      </c>
      <c r="E549" s="77">
        <v>3575370.0240000002</v>
      </c>
      <c r="F549" s="77">
        <v>526530.76199999999</v>
      </c>
      <c r="H549" t="s">
        <v>26</v>
      </c>
      <c r="I549" s="67">
        <v>3575173</v>
      </c>
      <c r="J549" s="67">
        <v>526592</v>
      </c>
      <c r="K549" s="12">
        <v>38377</v>
      </c>
      <c r="L549" s="30" t="s">
        <v>896</v>
      </c>
      <c r="M549" t="s">
        <v>454</v>
      </c>
      <c r="N549">
        <v>83</v>
      </c>
      <c r="O549">
        <v>22</v>
      </c>
      <c r="P549" t="s">
        <v>326</v>
      </c>
      <c r="R549"/>
      <c r="T549">
        <v>2124</v>
      </c>
    </row>
    <row r="550" spans="1:20" x14ac:dyDescent="0.25">
      <c r="A550" t="s">
        <v>454</v>
      </c>
      <c r="B550" s="46" t="s">
        <v>454</v>
      </c>
      <c r="C550" s="49">
        <v>32.314848479699997</v>
      </c>
      <c r="D550" s="49">
        <v>-110.718151572</v>
      </c>
      <c r="E550" s="77">
        <v>3575370.0240000002</v>
      </c>
      <c r="F550" s="77">
        <v>526530.76199999999</v>
      </c>
      <c r="H550" t="s">
        <v>26</v>
      </c>
      <c r="I550" s="67">
        <v>3575173</v>
      </c>
      <c r="J550" s="67">
        <v>526592</v>
      </c>
      <c r="K550" s="12">
        <v>38377</v>
      </c>
      <c r="L550" s="30" t="s">
        <v>896</v>
      </c>
      <c r="M550" t="s">
        <v>454</v>
      </c>
      <c r="N550">
        <v>246</v>
      </c>
      <c r="O550">
        <v>8</v>
      </c>
      <c r="P550" t="s">
        <v>284</v>
      </c>
      <c r="R550" t="s">
        <v>804</v>
      </c>
      <c r="T550">
        <v>2149</v>
      </c>
    </row>
    <row r="551" spans="1:20" x14ac:dyDescent="0.25">
      <c r="A551" t="s">
        <v>453</v>
      </c>
      <c r="B551" s="46" t="s">
        <v>453</v>
      </c>
      <c r="C551" s="49">
        <v>32.315152364900001</v>
      </c>
      <c r="D551" s="49">
        <v>-110.7168864393</v>
      </c>
      <c r="E551" s="77">
        <v>3575404.023</v>
      </c>
      <c r="F551" s="77">
        <v>526649.76199999999</v>
      </c>
      <c r="H551" t="s">
        <v>26</v>
      </c>
      <c r="I551" s="67">
        <v>3575207</v>
      </c>
      <c r="J551" s="67">
        <v>526711</v>
      </c>
      <c r="K551" s="12">
        <v>38377</v>
      </c>
      <c r="L551" s="30" t="s">
        <v>896</v>
      </c>
      <c r="M551" t="s">
        <v>453</v>
      </c>
      <c r="N551">
        <v>252</v>
      </c>
      <c r="O551">
        <v>11</v>
      </c>
      <c r="P551" t="s">
        <v>286</v>
      </c>
      <c r="R551" t="s">
        <v>804</v>
      </c>
      <c r="T551">
        <v>4042</v>
      </c>
    </row>
    <row r="552" spans="1:20" x14ac:dyDescent="0.25">
      <c r="A552" t="s">
        <v>452</v>
      </c>
      <c r="B552" s="46" t="s">
        <v>452</v>
      </c>
      <c r="C552" s="49">
        <v>32.3171042269</v>
      </c>
      <c r="D552" s="49">
        <v>-110.7143307207</v>
      </c>
      <c r="E552" s="77">
        <v>3575621.0219999999</v>
      </c>
      <c r="F552" s="77">
        <v>526889.75899999996</v>
      </c>
      <c r="H552" t="s">
        <v>26</v>
      </c>
      <c r="I552" s="67">
        <v>3575424</v>
      </c>
      <c r="J552" s="67">
        <v>526951</v>
      </c>
      <c r="K552" s="12">
        <v>38377</v>
      </c>
      <c r="L552" s="30" t="s">
        <v>896</v>
      </c>
      <c r="M552" t="s">
        <v>452</v>
      </c>
      <c r="N552">
        <v>249</v>
      </c>
      <c r="O552">
        <v>8</v>
      </c>
      <c r="P552" t="s">
        <v>284</v>
      </c>
      <c r="R552"/>
      <c r="T552">
        <v>2161</v>
      </c>
    </row>
    <row r="553" spans="1:20" x14ac:dyDescent="0.25">
      <c r="A553" t="s">
        <v>451</v>
      </c>
      <c r="B553" s="46" t="s">
        <v>451</v>
      </c>
      <c r="C553" s="49">
        <v>32.317436566300003</v>
      </c>
      <c r="D553" s="49">
        <v>-110.713692259</v>
      </c>
      <c r="E553" s="77">
        <v>3575658.0219999999</v>
      </c>
      <c r="F553" s="77">
        <v>526949.75800000003</v>
      </c>
      <c r="H553" t="s">
        <v>26</v>
      </c>
      <c r="I553" s="67">
        <v>3575461</v>
      </c>
      <c r="J553" s="67">
        <v>527011</v>
      </c>
      <c r="K553" s="12">
        <v>38377</v>
      </c>
      <c r="L553" s="30" t="s">
        <v>896</v>
      </c>
      <c r="M553" t="s">
        <v>451</v>
      </c>
      <c r="N553">
        <v>85</v>
      </c>
      <c r="O553">
        <v>14</v>
      </c>
      <c r="P553" t="s">
        <v>326</v>
      </c>
      <c r="R553"/>
      <c r="T553">
        <v>2124</v>
      </c>
    </row>
    <row r="554" spans="1:20" x14ac:dyDescent="0.25">
      <c r="A554" t="s">
        <v>451</v>
      </c>
      <c r="B554" s="46" t="s">
        <v>451</v>
      </c>
      <c r="C554" s="49">
        <v>32.317436566300003</v>
      </c>
      <c r="D554" s="49">
        <v>-110.713692259</v>
      </c>
      <c r="E554" s="77">
        <v>3575658.0219999999</v>
      </c>
      <c r="F554" s="77">
        <v>526949.75800000003</v>
      </c>
      <c r="H554" t="s">
        <v>26</v>
      </c>
      <c r="I554" s="67">
        <v>3575461</v>
      </c>
      <c r="J554" s="67">
        <v>527011</v>
      </c>
      <c r="K554" s="12">
        <v>38377</v>
      </c>
      <c r="L554" s="30" t="s">
        <v>896</v>
      </c>
      <c r="M554" t="s">
        <v>451</v>
      </c>
      <c r="N554">
        <v>249</v>
      </c>
      <c r="O554">
        <v>8</v>
      </c>
      <c r="P554" t="s">
        <v>284</v>
      </c>
      <c r="R554"/>
      <c r="T554">
        <v>2149</v>
      </c>
    </row>
    <row r="555" spans="1:20" x14ac:dyDescent="0.25">
      <c r="A555" t="s">
        <v>450</v>
      </c>
      <c r="B555" s="46" t="s">
        <v>450</v>
      </c>
      <c r="C555" s="49">
        <v>32.317635519200003</v>
      </c>
      <c r="D555" s="49">
        <v>-110.71390411519999</v>
      </c>
      <c r="E555" s="77">
        <v>3575680.0219999999</v>
      </c>
      <c r="F555" s="77">
        <v>526929.75800000003</v>
      </c>
      <c r="H555" t="s">
        <v>26</v>
      </c>
      <c r="I555" s="67">
        <v>3575483</v>
      </c>
      <c r="J555" s="67">
        <v>526991</v>
      </c>
      <c r="K555" s="12">
        <v>38377</v>
      </c>
      <c r="L555" s="30" t="s">
        <v>896</v>
      </c>
      <c r="M555" t="s">
        <v>450</v>
      </c>
      <c r="N555">
        <v>252</v>
      </c>
      <c r="O555">
        <v>7</v>
      </c>
      <c r="P555" t="s">
        <v>284</v>
      </c>
      <c r="R555" t="s">
        <v>802</v>
      </c>
      <c r="T555">
        <v>2161</v>
      </c>
    </row>
    <row r="556" spans="1:20" x14ac:dyDescent="0.25">
      <c r="A556" t="s">
        <v>449</v>
      </c>
      <c r="B556" s="46" t="s">
        <v>449</v>
      </c>
      <c r="C556" s="49">
        <v>32.317637088399998</v>
      </c>
      <c r="D556" s="49">
        <v>-110.71459465869999</v>
      </c>
      <c r="E556" s="77">
        <v>3575680.023</v>
      </c>
      <c r="F556" s="77">
        <v>526864.75699999998</v>
      </c>
      <c r="H556" t="s">
        <v>26</v>
      </c>
      <c r="I556" s="67">
        <v>3575483</v>
      </c>
      <c r="J556" s="67">
        <v>526926</v>
      </c>
      <c r="K556" s="12">
        <v>38377</v>
      </c>
      <c r="L556" s="30" t="s">
        <v>896</v>
      </c>
      <c r="M556" t="s">
        <v>449</v>
      </c>
      <c r="N556">
        <v>88</v>
      </c>
      <c r="O556">
        <v>20</v>
      </c>
      <c r="P556" t="s">
        <v>326</v>
      </c>
      <c r="R556"/>
      <c r="T556">
        <v>2124</v>
      </c>
    </row>
    <row r="557" spans="1:20" x14ac:dyDescent="0.25">
      <c r="A557" t="s">
        <v>448</v>
      </c>
      <c r="B557" s="46" t="s">
        <v>448</v>
      </c>
      <c r="C557" s="49">
        <v>32.317628163599998</v>
      </c>
      <c r="D557" s="49">
        <v>-110.7146371817</v>
      </c>
      <c r="E557" s="77">
        <v>3575679.023</v>
      </c>
      <c r="F557" s="77">
        <v>526860.75699999998</v>
      </c>
      <c r="H557" t="s">
        <v>26</v>
      </c>
      <c r="I557" s="67">
        <v>3575482</v>
      </c>
      <c r="J557" s="67">
        <v>526922</v>
      </c>
      <c r="K557" s="12">
        <v>38377</v>
      </c>
      <c r="L557" s="30" t="s">
        <v>896</v>
      </c>
      <c r="M557" t="s">
        <v>448</v>
      </c>
      <c r="N557">
        <v>248</v>
      </c>
      <c r="O557">
        <v>0</v>
      </c>
      <c r="P557" t="s">
        <v>284</v>
      </c>
      <c r="R557" t="s">
        <v>804</v>
      </c>
      <c r="T557">
        <v>2161</v>
      </c>
    </row>
    <row r="558" spans="1:20" x14ac:dyDescent="0.25">
      <c r="A558" t="s">
        <v>447</v>
      </c>
      <c r="B558" s="46" t="s">
        <v>447</v>
      </c>
      <c r="C558" s="49">
        <v>32.317957160900001</v>
      </c>
      <c r="D558" s="49">
        <v>-110.7165059588</v>
      </c>
      <c r="E558" s="77">
        <v>3575715.0249999999</v>
      </c>
      <c r="F558" s="77">
        <v>526684.755</v>
      </c>
      <c r="H558" t="s">
        <v>26</v>
      </c>
      <c r="I558" s="67">
        <v>3575518</v>
      </c>
      <c r="J558" s="67">
        <v>526746</v>
      </c>
      <c r="K558" s="12">
        <v>38377</v>
      </c>
      <c r="L558" s="30" t="s">
        <v>896</v>
      </c>
      <c r="M558" t="s">
        <v>447</v>
      </c>
      <c r="N558">
        <v>253</v>
      </c>
      <c r="O558">
        <v>9</v>
      </c>
      <c r="P558" t="s">
        <v>284</v>
      </c>
      <c r="R558"/>
      <c r="T558">
        <v>2161</v>
      </c>
    </row>
    <row r="559" spans="1:20" x14ac:dyDescent="0.25">
      <c r="A559" t="s">
        <v>446</v>
      </c>
      <c r="B559" s="46" t="s">
        <v>446</v>
      </c>
      <c r="C559" s="49">
        <v>32.320737766299999</v>
      </c>
      <c r="D559" s="49">
        <v>-110.7134163617</v>
      </c>
      <c r="E559" s="77">
        <v>3576024.0249999999</v>
      </c>
      <c r="F559" s="77">
        <v>526974.75</v>
      </c>
      <c r="H559" t="s">
        <v>26</v>
      </c>
      <c r="I559" s="67">
        <v>3575827</v>
      </c>
      <c r="J559" s="67">
        <v>527036</v>
      </c>
      <c r="K559" s="12">
        <v>38377</v>
      </c>
      <c r="L559" s="30" t="s">
        <v>896</v>
      </c>
      <c r="M559" t="s">
        <v>446</v>
      </c>
      <c r="N559">
        <v>251</v>
      </c>
      <c r="O559">
        <v>4</v>
      </c>
      <c r="P559" t="s">
        <v>284</v>
      </c>
      <c r="R559"/>
      <c r="T559">
        <v>2161</v>
      </c>
    </row>
    <row r="560" spans="1:20" x14ac:dyDescent="0.25">
      <c r="A560" t="s">
        <v>445</v>
      </c>
      <c r="B560" s="46" t="s">
        <v>445</v>
      </c>
      <c r="C560" s="49">
        <v>32.321124253000001</v>
      </c>
      <c r="D560" s="49">
        <v>-110.71278832589999</v>
      </c>
      <c r="E560" s="77">
        <v>3576067.0249999999</v>
      </c>
      <c r="F560" s="77">
        <v>527033.74899999995</v>
      </c>
      <c r="H560" t="s">
        <v>26</v>
      </c>
      <c r="I560" s="67">
        <v>3575870</v>
      </c>
      <c r="J560" s="67">
        <v>527095</v>
      </c>
      <c r="K560" s="12">
        <v>38377</v>
      </c>
      <c r="L560" s="30" t="s">
        <v>896</v>
      </c>
      <c r="M560" t="s">
        <v>445</v>
      </c>
      <c r="N560">
        <v>247</v>
      </c>
      <c r="O560">
        <v>8</v>
      </c>
      <c r="P560" t="s">
        <v>284</v>
      </c>
      <c r="R560"/>
      <c r="T560">
        <v>2161</v>
      </c>
    </row>
    <row r="561" spans="1:20" x14ac:dyDescent="0.25">
      <c r="A561" t="s">
        <v>444</v>
      </c>
      <c r="B561" s="46" t="s">
        <v>444</v>
      </c>
      <c r="C561" s="49">
        <v>32.323096954500002</v>
      </c>
      <c r="D561" s="49">
        <v>-110.7114859708</v>
      </c>
      <c r="E561" s="77">
        <v>3576286.0260000001</v>
      </c>
      <c r="F561" s="77">
        <v>527155.745</v>
      </c>
      <c r="H561" t="s">
        <v>26</v>
      </c>
      <c r="I561" s="67">
        <v>3576089</v>
      </c>
      <c r="J561" s="67">
        <v>527217</v>
      </c>
      <c r="K561" s="12">
        <v>38377</v>
      </c>
      <c r="L561" s="30" t="s">
        <v>896</v>
      </c>
      <c r="M561" t="s">
        <v>444</v>
      </c>
      <c r="N561">
        <v>241</v>
      </c>
      <c r="O561">
        <v>4</v>
      </c>
      <c r="P561" t="s">
        <v>284</v>
      </c>
      <c r="R561" t="s">
        <v>804</v>
      </c>
      <c r="T561">
        <v>2161</v>
      </c>
    </row>
    <row r="562" spans="1:20" x14ac:dyDescent="0.25">
      <c r="A562" t="s">
        <v>443</v>
      </c>
      <c r="B562" s="46" t="s">
        <v>443</v>
      </c>
      <c r="C562" s="49">
        <v>32.3219590446</v>
      </c>
      <c r="D562" s="49">
        <v>-110.7189159542</v>
      </c>
      <c r="E562" s="77">
        <v>3576158.031</v>
      </c>
      <c r="F562" s="77">
        <v>526456.74199999997</v>
      </c>
      <c r="H562" t="s">
        <v>26</v>
      </c>
      <c r="I562" s="67">
        <v>3575961</v>
      </c>
      <c r="J562" s="67">
        <v>526518</v>
      </c>
      <c r="K562" s="12">
        <v>38377</v>
      </c>
      <c r="L562" s="30" t="s">
        <v>896</v>
      </c>
      <c r="M562" t="s">
        <v>443</v>
      </c>
      <c r="N562">
        <v>105</v>
      </c>
      <c r="O562">
        <v>8</v>
      </c>
      <c r="P562" t="s">
        <v>326</v>
      </c>
      <c r="R562"/>
      <c r="T562">
        <v>2124</v>
      </c>
    </row>
    <row r="563" spans="1:20" x14ac:dyDescent="0.25">
      <c r="A563" t="s">
        <v>443</v>
      </c>
      <c r="B563" s="46" t="s">
        <v>443</v>
      </c>
      <c r="C563" s="49">
        <v>32.3219590446</v>
      </c>
      <c r="D563" s="49">
        <v>-110.7189159542</v>
      </c>
      <c r="E563" s="77">
        <v>3576158.031</v>
      </c>
      <c r="F563" s="77">
        <v>526456.74199999997</v>
      </c>
      <c r="H563" t="s">
        <v>26</v>
      </c>
      <c r="I563" s="67">
        <v>3575961</v>
      </c>
      <c r="J563" s="67">
        <v>526518</v>
      </c>
      <c r="K563" s="12">
        <v>38377</v>
      </c>
      <c r="L563" s="30" t="s">
        <v>896</v>
      </c>
      <c r="M563" t="s">
        <v>443</v>
      </c>
      <c r="N563">
        <v>246</v>
      </c>
      <c r="O563">
        <v>6</v>
      </c>
      <c r="P563" t="s">
        <v>286</v>
      </c>
      <c r="R563" t="s">
        <v>804</v>
      </c>
      <c r="T563">
        <v>4042</v>
      </c>
    </row>
    <row r="564" spans="1:20" x14ac:dyDescent="0.25">
      <c r="A564" t="s">
        <v>442</v>
      </c>
      <c r="B564" s="46" t="s">
        <v>442</v>
      </c>
      <c r="C564" s="49">
        <v>32.3209883886</v>
      </c>
      <c r="D564" s="49">
        <v>-110.7205550546</v>
      </c>
      <c r="E564" s="77">
        <v>3576050.0320000001</v>
      </c>
      <c r="F564" s="77">
        <v>526302.74399999995</v>
      </c>
      <c r="H564" t="s">
        <v>26</v>
      </c>
      <c r="I564" s="67">
        <v>3575853</v>
      </c>
      <c r="J564" s="67">
        <v>526364</v>
      </c>
      <c r="K564" s="12">
        <v>38377</v>
      </c>
      <c r="L564" s="30" t="s">
        <v>896</v>
      </c>
      <c r="M564" t="s">
        <v>442</v>
      </c>
      <c r="N564">
        <v>245</v>
      </c>
      <c r="O564">
        <v>4</v>
      </c>
      <c r="P564" t="s">
        <v>284</v>
      </c>
      <c r="R564"/>
      <c r="T564">
        <v>2161</v>
      </c>
    </row>
    <row r="565" spans="1:20" x14ac:dyDescent="0.25">
      <c r="A565" t="s">
        <v>441</v>
      </c>
      <c r="B565" s="46" t="s">
        <v>441</v>
      </c>
      <c r="C565" s="49">
        <v>32.319799977700001</v>
      </c>
      <c r="D565" s="49">
        <v>-110.72164232599999</v>
      </c>
      <c r="E565" s="77">
        <v>3575918.0320000001</v>
      </c>
      <c r="F565" s="77">
        <v>526200.74600000004</v>
      </c>
      <c r="H565" t="s">
        <v>26</v>
      </c>
      <c r="I565" s="67">
        <v>3575721</v>
      </c>
      <c r="J565" s="67">
        <v>526262</v>
      </c>
      <c r="K565" s="12">
        <v>38377</v>
      </c>
      <c r="L565" s="30" t="s">
        <v>896</v>
      </c>
      <c r="M565" t="s">
        <v>441</v>
      </c>
      <c r="N565">
        <v>108</v>
      </c>
      <c r="O565">
        <v>11</v>
      </c>
      <c r="P565" t="s">
        <v>326</v>
      </c>
      <c r="R565"/>
      <c r="T565">
        <v>2124</v>
      </c>
    </row>
    <row r="566" spans="1:20" x14ac:dyDescent="0.25">
      <c r="A566" t="s">
        <v>441</v>
      </c>
      <c r="B566" s="46" t="s">
        <v>441</v>
      </c>
      <c r="C566" s="49">
        <v>32.319799977700001</v>
      </c>
      <c r="D566" s="49">
        <v>-110.72164232599999</v>
      </c>
      <c r="E566" s="77">
        <v>3575918.0320000001</v>
      </c>
      <c r="F566" s="77">
        <v>526200.74600000004</v>
      </c>
      <c r="H566" t="s">
        <v>26</v>
      </c>
      <c r="I566" s="67">
        <v>3575721</v>
      </c>
      <c r="J566" s="67">
        <v>526262</v>
      </c>
      <c r="K566" s="12">
        <v>38377</v>
      </c>
      <c r="L566" s="30" t="s">
        <v>896</v>
      </c>
      <c r="M566" t="s">
        <v>441</v>
      </c>
      <c r="N566">
        <v>246</v>
      </c>
      <c r="O566">
        <v>7</v>
      </c>
      <c r="P566" t="s">
        <v>284</v>
      </c>
      <c r="R566"/>
      <c r="T566">
        <v>2149</v>
      </c>
    </row>
    <row r="567" spans="1:20" x14ac:dyDescent="0.25">
      <c r="A567" t="s">
        <v>440</v>
      </c>
      <c r="B567" s="46" t="s">
        <v>440</v>
      </c>
      <c r="C567" s="49">
        <v>32.318142846299999</v>
      </c>
      <c r="D567" s="49">
        <v>-110.7229115894</v>
      </c>
      <c r="E567" s="77">
        <v>3575734.031</v>
      </c>
      <c r="F567" s="77">
        <v>526081.75</v>
      </c>
      <c r="H567" t="s">
        <v>26</v>
      </c>
      <c r="I567" s="67">
        <v>3575537</v>
      </c>
      <c r="J567" s="67">
        <v>526143</v>
      </c>
      <c r="K567" s="12">
        <v>38377</v>
      </c>
      <c r="L567" s="30" t="s">
        <v>896</v>
      </c>
      <c r="M567" t="s">
        <v>440</v>
      </c>
      <c r="N567">
        <v>249</v>
      </c>
      <c r="O567">
        <v>7</v>
      </c>
      <c r="P567" t="s">
        <v>284</v>
      </c>
      <c r="R567"/>
      <c r="T567">
        <v>2161</v>
      </c>
    </row>
    <row r="568" spans="1:20" x14ac:dyDescent="0.25">
      <c r="A568" s="27" t="s">
        <v>439</v>
      </c>
      <c r="B568" s="54" t="s">
        <v>439</v>
      </c>
      <c r="C568" s="55">
        <v>32.317286545499996</v>
      </c>
      <c r="D568" s="55">
        <v>-110.7232435091</v>
      </c>
      <c r="E568" s="79">
        <v>3575639.031</v>
      </c>
      <c r="F568" s="79">
        <v>526050.75199999998</v>
      </c>
      <c r="G568" s="33"/>
      <c r="H568" s="27" t="s">
        <v>26</v>
      </c>
      <c r="I568" s="68">
        <v>3575442</v>
      </c>
      <c r="J568" s="68">
        <v>526112</v>
      </c>
      <c r="K568" s="60">
        <v>38377</v>
      </c>
      <c r="L568" s="30" t="s">
        <v>896</v>
      </c>
      <c r="M568" s="27" t="s">
        <v>439</v>
      </c>
      <c r="N568" s="27">
        <v>72</v>
      </c>
      <c r="O568" s="27">
        <v>16</v>
      </c>
      <c r="P568" s="27" t="s">
        <v>326</v>
      </c>
      <c r="Q568" s="33"/>
      <c r="R568" s="27"/>
      <c r="S568" s="33"/>
      <c r="T568" s="27">
        <v>2124</v>
      </c>
    </row>
    <row r="569" spans="1:20" s="33" customFormat="1" x14ac:dyDescent="0.25">
      <c r="A569" t="s">
        <v>439</v>
      </c>
      <c r="B569" s="46" t="s">
        <v>439</v>
      </c>
      <c r="C569" s="49">
        <v>32.317286545499996</v>
      </c>
      <c r="D569" s="49">
        <v>-110.7232435091</v>
      </c>
      <c r="E569" s="77">
        <v>3575639.031</v>
      </c>
      <c r="F569" s="77">
        <v>526050.75199999998</v>
      </c>
      <c r="G569" s="1"/>
      <c r="H569" t="s">
        <v>26</v>
      </c>
      <c r="I569" s="67">
        <v>3575442</v>
      </c>
      <c r="J569" s="67">
        <v>526112</v>
      </c>
      <c r="K569" s="12">
        <v>38377</v>
      </c>
      <c r="L569" s="30" t="s">
        <v>896</v>
      </c>
      <c r="M569" t="s">
        <v>439</v>
      </c>
      <c r="N569">
        <v>246</v>
      </c>
      <c r="O569">
        <v>5</v>
      </c>
      <c r="P569" t="s">
        <v>284</v>
      </c>
      <c r="Q569" s="1"/>
      <c r="R569"/>
      <c r="S569" s="1"/>
      <c r="T569">
        <v>2149</v>
      </c>
    </row>
    <row r="570" spans="1:20" x14ac:dyDescent="0.25">
      <c r="A570" t="s">
        <v>438</v>
      </c>
      <c r="B570" s="46" t="s">
        <v>438</v>
      </c>
      <c r="C570" s="49">
        <v>32.314278688999998</v>
      </c>
      <c r="D570" s="49">
        <v>-110.7215528186</v>
      </c>
      <c r="E570" s="77">
        <v>3575306.0260000001</v>
      </c>
      <c r="F570" s="77">
        <v>526210.76100000006</v>
      </c>
      <c r="H570" t="s">
        <v>26</v>
      </c>
      <c r="I570" s="67">
        <v>3575109</v>
      </c>
      <c r="J570" s="67">
        <v>526272</v>
      </c>
      <c r="K570" s="12">
        <v>38377</v>
      </c>
      <c r="L570" s="30" t="s">
        <v>896</v>
      </c>
      <c r="M570" t="s">
        <v>438</v>
      </c>
      <c r="N570">
        <v>248</v>
      </c>
      <c r="O570">
        <v>3</v>
      </c>
      <c r="P570" t="s">
        <v>284</v>
      </c>
      <c r="R570"/>
      <c r="T570">
        <v>2161</v>
      </c>
    </row>
    <row r="571" spans="1:20" x14ac:dyDescent="0.25">
      <c r="A571" t="s">
        <v>437</v>
      </c>
      <c r="B571" s="46" t="s">
        <v>437</v>
      </c>
      <c r="C571" s="49">
        <v>32.313393538299998</v>
      </c>
      <c r="D571" s="49">
        <v>-110.7210774512</v>
      </c>
      <c r="E571" s="77">
        <v>3575208.0249999999</v>
      </c>
      <c r="F571" s="77">
        <v>526255.76399999997</v>
      </c>
      <c r="H571" t="s">
        <v>26</v>
      </c>
      <c r="I571" s="67">
        <v>3575011</v>
      </c>
      <c r="J571" s="67">
        <v>526317</v>
      </c>
      <c r="K571" s="12">
        <v>38377</v>
      </c>
      <c r="L571" s="30" t="s">
        <v>896</v>
      </c>
      <c r="M571" t="s">
        <v>437</v>
      </c>
      <c r="N571">
        <v>92</v>
      </c>
      <c r="O571">
        <v>12</v>
      </c>
      <c r="P571" t="s">
        <v>326</v>
      </c>
      <c r="R571"/>
      <c r="T571">
        <v>2124</v>
      </c>
    </row>
    <row r="572" spans="1:20" x14ac:dyDescent="0.25">
      <c r="A572" t="s">
        <v>437</v>
      </c>
      <c r="B572" s="46" t="s">
        <v>437</v>
      </c>
      <c r="C572" s="49">
        <v>32.313393538299998</v>
      </c>
      <c r="D572" s="49">
        <v>-110.7210774512</v>
      </c>
      <c r="E572" s="77">
        <v>3575208.0249999999</v>
      </c>
      <c r="F572" s="77">
        <v>526255.76399999997</v>
      </c>
      <c r="H572" t="s">
        <v>26</v>
      </c>
      <c r="I572" s="67">
        <v>3575011</v>
      </c>
      <c r="J572" s="67">
        <v>526317</v>
      </c>
      <c r="K572" s="12">
        <v>38377</v>
      </c>
      <c r="L572" s="30" t="s">
        <v>896</v>
      </c>
      <c r="M572" t="s">
        <v>437</v>
      </c>
      <c r="N572">
        <v>245</v>
      </c>
      <c r="O572">
        <v>6</v>
      </c>
      <c r="P572" t="s">
        <v>284</v>
      </c>
      <c r="R572"/>
      <c r="T572">
        <v>2149</v>
      </c>
    </row>
    <row r="573" spans="1:20" x14ac:dyDescent="0.25">
      <c r="A573" t="s">
        <v>436</v>
      </c>
      <c r="B573" s="46" t="s">
        <v>436</v>
      </c>
      <c r="C573" s="49">
        <v>32.312447451399997</v>
      </c>
      <c r="D573" s="49">
        <v>-110.7216008609</v>
      </c>
      <c r="E573" s="77">
        <v>3575103.0249999999</v>
      </c>
      <c r="F573" s="77">
        <v>526206.76599999995</v>
      </c>
      <c r="H573" t="s">
        <v>26</v>
      </c>
      <c r="I573" s="67">
        <v>3574906</v>
      </c>
      <c r="J573" s="67">
        <v>526268</v>
      </c>
      <c r="K573" s="12">
        <v>38377</v>
      </c>
      <c r="L573" s="30" t="s">
        <v>896</v>
      </c>
      <c r="M573" t="s">
        <v>436</v>
      </c>
      <c r="N573">
        <v>84</v>
      </c>
      <c r="O573">
        <v>20</v>
      </c>
      <c r="P573" t="s">
        <v>326</v>
      </c>
      <c r="R573"/>
      <c r="T573">
        <v>2124</v>
      </c>
    </row>
    <row r="574" spans="1:20" x14ac:dyDescent="0.25">
      <c r="A574" t="s">
        <v>436</v>
      </c>
      <c r="B574" s="46" t="s">
        <v>436</v>
      </c>
      <c r="C574" s="49">
        <v>32.312447451399997</v>
      </c>
      <c r="D574" s="49">
        <v>-110.7216008609</v>
      </c>
      <c r="E574" s="77">
        <v>3575103.0249999999</v>
      </c>
      <c r="F574" s="77">
        <v>526206.76599999995</v>
      </c>
      <c r="H574" t="s">
        <v>26</v>
      </c>
      <c r="I574" s="67">
        <v>3574906</v>
      </c>
      <c r="J574" s="67">
        <v>526268</v>
      </c>
      <c r="K574" s="12">
        <v>38377</v>
      </c>
      <c r="L574" s="30" t="s">
        <v>896</v>
      </c>
      <c r="M574" t="s">
        <v>436</v>
      </c>
      <c r="N574">
        <v>244</v>
      </c>
      <c r="O574">
        <v>8</v>
      </c>
      <c r="P574" t="s">
        <v>284</v>
      </c>
      <c r="R574"/>
      <c r="T574">
        <v>2149</v>
      </c>
    </row>
    <row r="575" spans="1:20" x14ac:dyDescent="0.25">
      <c r="A575" t="s">
        <v>435</v>
      </c>
      <c r="B575" s="46" t="s">
        <v>435</v>
      </c>
      <c r="C575" s="49">
        <v>32.305254195099998</v>
      </c>
      <c r="D575" s="49">
        <v>-110.74562926980001</v>
      </c>
      <c r="E575" s="77">
        <v>3574300.0430000001</v>
      </c>
      <c r="F575" s="77">
        <v>523946.766</v>
      </c>
      <c r="H575" t="s">
        <v>26</v>
      </c>
      <c r="I575" s="67">
        <v>3574103</v>
      </c>
      <c r="J575" s="67">
        <v>524008</v>
      </c>
      <c r="K575" s="12">
        <v>38380</v>
      </c>
      <c r="L575" s="30" t="s">
        <v>897</v>
      </c>
      <c r="M575" t="s">
        <v>435</v>
      </c>
      <c r="N575">
        <v>96</v>
      </c>
      <c r="O575">
        <v>19</v>
      </c>
      <c r="P575" t="s">
        <v>326</v>
      </c>
      <c r="R575"/>
      <c r="T575">
        <v>2124</v>
      </c>
    </row>
    <row r="576" spans="1:20" x14ac:dyDescent="0.25">
      <c r="A576" t="s">
        <v>435</v>
      </c>
      <c r="B576" s="46" t="s">
        <v>435</v>
      </c>
      <c r="C576" s="49">
        <v>32.305254195099998</v>
      </c>
      <c r="D576" s="49">
        <v>-110.74562926980001</v>
      </c>
      <c r="E576" s="77">
        <v>3574300.0430000001</v>
      </c>
      <c r="F576" s="77">
        <v>523946.766</v>
      </c>
      <c r="H576" t="s">
        <v>26</v>
      </c>
      <c r="I576" s="67">
        <v>3574103</v>
      </c>
      <c r="J576" s="67">
        <v>524008</v>
      </c>
      <c r="K576" s="12">
        <v>38380</v>
      </c>
      <c r="L576" s="30" t="s">
        <v>897</v>
      </c>
      <c r="M576" t="s">
        <v>435</v>
      </c>
      <c r="N576">
        <v>262</v>
      </c>
      <c r="O576">
        <v>14</v>
      </c>
      <c r="P576" t="s">
        <v>284</v>
      </c>
      <c r="R576"/>
      <c r="T576">
        <v>2149</v>
      </c>
    </row>
    <row r="577" spans="1:20" x14ac:dyDescent="0.25">
      <c r="A577" t="s">
        <v>434</v>
      </c>
      <c r="B577" s="46" t="s">
        <v>434</v>
      </c>
      <c r="C577" s="49">
        <v>32.305977897399998</v>
      </c>
      <c r="D577" s="49">
        <v>-110.7466151567</v>
      </c>
      <c r="E577" s="77">
        <v>3574380.0440000002</v>
      </c>
      <c r="F577" s="77">
        <v>523853.76400000002</v>
      </c>
      <c r="H577" t="s">
        <v>26</v>
      </c>
      <c r="I577" s="67">
        <v>3574183</v>
      </c>
      <c r="J577" s="67">
        <v>523915</v>
      </c>
      <c r="K577" s="12">
        <v>38380</v>
      </c>
      <c r="L577" s="30" t="s">
        <v>897</v>
      </c>
      <c r="M577" t="s">
        <v>434</v>
      </c>
      <c r="N577">
        <v>251</v>
      </c>
      <c r="O577">
        <v>9</v>
      </c>
      <c r="P577" t="s">
        <v>284</v>
      </c>
      <c r="R577"/>
      <c r="T577">
        <v>2161</v>
      </c>
    </row>
    <row r="578" spans="1:20" x14ac:dyDescent="0.25">
      <c r="A578" t="s">
        <v>433</v>
      </c>
      <c r="B578" s="46" t="s">
        <v>433</v>
      </c>
      <c r="C578" s="49">
        <v>32.306088225000003</v>
      </c>
      <c r="D578" s="49">
        <v>-110.74764523170001</v>
      </c>
      <c r="E578" s="77">
        <v>3574392.0449999999</v>
      </c>
      <c r="F578" s="77">
        <v>523756.76299999998</v>
      </c>
      <c r="H578" t="s">
        <v>26</v>
      </c>
      <c r="I578" s="67">
        <v>3574195</v>
      </c>
      <c r="J578" s="67">
        <v>523818</v>
      </c>
      <c r="K578" s="12">
        <v>38380</v>
      </c>
      <c r="L578" s="30" t="s">
        <v>897</v>
      </c>
      <c r="M578" t="s">
        <v>433</v>
      </c>
      <c r="N578">
        <v>80</v>
      </c>
      <c r="O578">
        <v>34</v>
      </c>
      <c r="P578" t="s">
        <v>326</v>
      </c>
      <c r="R578"/>
      <c r="T578">
        <v>2124</v>
      </c>
    </row>
    <row r="579" spans="1:20" x14ac:dyDescent="0.25">
      <c r="A579" t="s">
        <v>433</v>
      </c>
      <c r="B579" s="46" t="s">
        <v>433</v>
      </c>
      <c r="C579" s="49">
        <v>32.306088225000003</v>
      </c>
      <c r="D579" s="49">
        <v>-110.74764523170001</v>
      </c>
      <c r="E579" s="77">
        <v>3574392.0449999999</v>
      </c>
      <c r="F579" s="77">
        <v>523756.76299999998</v>
      </c>
      <c r="H579" t="s">
        <v>26</v>
      </c>
      <c r="I579" s="67">
        <v>3574195</v>
      </c>
      <c r="J579" s="67">
        <v>523818</v>
      </c>
      <c r="K579" s="12">
        <v>38380</v>
      </c>
      <c r="L579" s="30" t="s">
        <v>897</v>
      </c>
      <c r="M579" t="s">
        <v>433</v>
      </c>
      <c r="N579">
        <v>251</v>
      </c>
      <c r="O579">
        <v>9</v>
      </c>
      <c r="P579" t="s">
        <v>284</v>
      </c>
      <c r="R579"/>
      <c r="T579">
        <v>2149</v>
      </c>
    </row>
    <row r="580" spans="1:20" x14ac:dyDescent="0.25">
      <c r="A580" t="s">
        <v>432</v>
      </c>
      <c r="B580" s="46" t="s">
        <v>432</v>
      </c>
      <c r="C580" s="49">
        <v>32.306016586699997</v>
      </c>
      <c r="D580" s="49">
        <v>-110.7479109895</v>
      </c>
      <c r="E580" s="77">
        <v>3574384.0449999999</v>
      </c>
      <c r="F580" s="77">
        <v>523731.76299999998</v>
      </c>
      <c r="H580" t="s">
        <v>26</v>
      </c>
      <c r="I580" s="67">
        <v>3574187</v>
      </c>
      <c r="J580" s="67">
        <v>523793</v>
      </c>
      <c r="K580" s="12">
        <v>38380</v>
      </c>
      <c r="L580" s="30" t="s">
        <v>897</v>
      </c>
      <c r="M580" t="s">
        <v>432</v>
      </c>
      <c r="N580">
        <v>247</v>
      </c>
      <c r="O580">
        <v>10</v>
      </c>
      <c r="P580" t="s">
        <v>286</v>
      </c>
      <c r="R580" t="s">
        <v>804</v>
      </c>
      <c r="T580">
        <v>4039</v>
      </c>
    </row>
    <row r="581" spans="1:20" x14ac:dyDescent="0.25">
      <c r="A581" t="s">
        <v>431</v>
      </c>
      <c r="B581" s="46" t="s">
        <v>431</v>
      </c>
      <c r="C581" s="49">
        <v>32.306741224</v>
      </c>
      <c r="D581" s="49">
        <v>-110.74937491439999</v>
      </c>
      <c r="E581" s="77">
        <v>3574464.0469999998</v>
      </c>
      <c r="F581" s="77">
        <v>523593.761</v>
      </c>
      <c r="H581" t="s">
        <v>26</v>
      </c>
      <c r="I581" s="67">
        <v>3574267</v>
      </c>
      <c r="J581" s="67">
        <v>523655</v>
      </c>
      <c r="K581" s="12">
        <v>38380</v>
      </c>
      <c r="L581" s="30" t="s">
        <v>897</v>
      </c>
      <c r="M581" t="s">
        <v>431</v>
      </c>
      <c r="N581">
        <v>90</v>
      </c>
      <c r="O581">
        <v>28</v>
      </c>
      <c r="P581" t="s">
        <v>326</v>
      </c>
      <c r="R581"/>
      <c r="T581">
        <v>2124</v>
      </c>
    </row>
    <row r="582" spans="1:20" x14ac:dyDescent="0.25">
      <c r="A582" s="27" t="s">
        <v>431</v>
      </c>
      <c r="B582" s="54" t="s">
        <v>431</v>
      </c>
      <c r="C582" s="55">
        <v>32.306741224</v>
      </c>
      <c r="D582" s="55">
        <v>-110.74937491439999</v>
      </c>
      <c r="E582" s="79">
        <v>3574464.0469999998</v>
      </c>
      <c r="F582" s="79">
        <v>523593.761</v>
      </c>
      <c r="G582" s="33"/>
      <c r="H582" s="27" t="s">
        <v>26</v>
      </c>
      <c r="I582" s="68">
        <v>3574267</v>
      </c>
      <c r="J582" s="68">
        <v>523655</v>
      </c>
      <c r="K582" s="60">
        <v>38380</v>
      </c>
      <c r="L582" s="63" t="s">
        <v>897</v>
      </c>
      <c r="M582" s="27" t="s">
        <v>431</v>
      </c>
      <c r="N582" s="27">
        <v>249</v>
      </c>
      <c r="O582" s="27">
        <v>13</v>
      </c>
      <c r="P582" s="27" t="s">
        <v>284</v>
      </c>
      <c r="Q582" s="33"/>
      <c r="R582" s="27"/>
      <c r="S582" s="33"/>
      <c r="T582" s="27">
        <v>2149</v>
      </c>
    </row>
    <row r="583" spans="1:20" s="33" customFormat="1" x14ac:dyDescent="0.25">
      <c r="A583" t="s">
        <v>430</v>
      </c>
      <c r="B583" s="46" t="s">
        <v>430</v>
      </c>
      <c r="C583" s="49">
        <v>32.307482601799997</v>
      </c>
      <c r="D583" s="49">
        <v>-110.7501908374</v>
      </c>
      <c r="E583" s="77">
        <v>3574546.048</v>
      </c>
      <c r="F583" s="77">
        <v>523516.75799999997</v>
      </c>
      <c r="G583" s="1"/>
      <c r="H583" t="s">
        <v>26</v>
      </c>
      <c r="I583" s="67">
        <v>3574349</v>
      </c>
      <c r="J583" s="67">
        <v>523578</v>
      </c>
      <c r="K583" s="12">
        <v>38380</v>
      </c>
      <c r="L583" s="30" t="s">
        <v>897</v>
      </c>
      <c r="M583" t="s">
        <v>430</v>
      </c>
      <c r="N583">
        <v>91</v>
      </c>
      <c r="O583">
        <v>22</v>
      </c>
      <c r="P583" t="s">
        <v>326</v>
      </c>
      <c r="Q583" s="1"/>
      <c r="R583"/>
      <c r="S583" s="1"/>
      <c r="T583">
        <v>2124</v>
      </c>
    </row>
    <row r="584" spans="1:20" x14ac:dyDescent="0.25">
      <c r="A584" t="s">
        <v>430</v>
      </c>
      <c r="B584" s="46" t="s">
        <v>430</v>
      </c>
      <c r="C584" s="49">
        <v>32.307482601799997</v>
      </c>
      <c r="D584" s="49">
        <v>-110.7501908374</v>
      </c>
      <c r="E584" s="77">
        <v>3574546.048</v>
      </c>
      <c r="F584" s="77">
        <v>523516.75799999997</v>
      </c>
      <c r="H584" t="s">
        <v>26</v>
      </c>
      <c r="I584" s="67">
        <v>3574349</v>
      </c>
      <c r="J584" s="67">
        <v>523578</v>
      </c>
      <c r="K584" s="12">
        <v>38380</v>
      </c>
      <c r="L584" s="30" t="s">
        <v>897</v>
      </c>
      <c r="M584" t="s">
        <v>430</v>
      </c>
      <c r="N584">
        <v>248</v>
      </c>
      <c r="O584">
        <v>13</v>
      </c>
      <c r="P584" t="s">
        <v>284</v>
      </c>
      <c r="R584"/>
      <c r="T584">
        <v>2149</v>
      </c>
    </row>
    <row r="585" spans="1:20" x14ac:dyDescent="0.25">
      <c r="A585" t="s">
        <v>429</v>
      </c>
      <c r="B585" s="46" t="s">
        <v>429</v>
      </c>
      <c r="C585" s="49">
        <v>32.308537973</v>
      </c>
      <c r="D585" s="49">
        <v>-110.75012423619999</v>
      </c>
      <c r="E585" s="77">
        <v>3574663.0490000001</v>
      </c>
      <c r="F585" s="77">
        <v>523522.755</v>
      </c>
      <c r="H585" t="s">
        <v>26</v>
      </c>
      <c r="I585" s="67">
        <v>3574466</v>
      </c>
      <c r="J585" s="67">
        <v>523584</v>
      </c>
      <c r="K585" s="12">
        <v>38380</v>
      </c>
      <c r="L585" s="30" t="s">
        <v>897</v>
      </c>
      <c r="M585" t="s">
        <v>429</v>
      </c>
      <c r="N585">
        <v>120</v>
      </c>
      <c r="O585">
        <v>20</v>
      </c>
      <c r="P585" t="s">
        <v>326</v>
      </c>
      <c r="R585"/>
      <c r="T585">
        <v>2124</v>
      </c>
    </row>
    <row r="586" spans="1:20" x14ac:dyDescent="0.25">
      <c r="A586" t="s">
        <v>429</v>
      </c>
      <c r="B586" s="46" t="s">
        <v>429</v>
      </c>
      <c r="C586" s="49">
        <v>32.308537973</v>
      </c>
      <c r="D586" s="49">
        <v>-110.75012423619999</v>
      </c>
      <c r="E586" s="77">
        <v>3574663.0490000001</v>
      </c>
      <c r="F586" s="77">
        <v>523522.755</v>
      </c>
      <c r="H586" t="s">
        <v>26</v>
      </c>
      <c r="I586" s="67">
        <v>3574466</v>
      </c>
      <c r="J586" s="67">
        <v>523584</v>
      </c>
      <c r="K586" s="12">
        <v>38380</v>
      </c>
      <c r="L586" s="30" t="s">
        <v>897</v>
      </c>
      <c r="M586" t="s">
        <v>429</v>
      </c>
      <c r="N586">
        <v>240</v>
      </c>
      <c r="O586">
        <v>9</v>
      </c>
      <c r="P586" t="s">
        <v>284</v>
      </c>
      <c r="R586"/>
      <c r="T586">
        <v>2149</v>
      </c>
    </row>
    <row r="587" spans="1:20" x14ac:dyDescent="0.25">
      <c r="A587" t="s">
        <v>428</v>
      </c>
      <c r="B587" s="46" t="s">
        <v>428</v>
      </c>
      <c r="C587" s="49">
        <v>32.3130698051</v>
      </c>
      <c r="D587" s="49">
        <v>-110.7471586612</v>
      </c>
      <c r="E587" s="77">
        <v>3575166.05</v>
      </c>
      <c r="F587" s="77">
        <v>523800.74400000001</v>
      </c>
      <c r="H587" t="s">
        <v>26</v>
      </c>
      <c r="I587" s="67">
        <v>3574969</v>
      </c>
      <c r="J587" s="67">
        <v>523862</v>
      </c>
      <c r="K587" s="12">
        <v>38380</v>
      </c>
      <c r="L587" s="30" t="s">
        <v>897</v>
      </c>
      <c r="M587" t="s">
        <v>428</v>
      </c>
      <c r="N587">
        <v>250</v>
      </c>
      <c r="O587">
        <v>9</v>
      </c>
      <c r="P587" t="s">
        <v>284</v>
      </c>
      <c r="R587"/>
      <c r="T587">
        <v>2161</v>
      </c>
    </row>
    <row r="588" spans="1:20" x14ac:dyDescent="0.25">
      <c r="A588" t="s">
        <v>427</v>
      </c>
      <c r="B588" s="46" t="s">
        <v>427</v>
      </c>
      <c r="C588" s="49">
        <v>32.3133033764</v>
      </c>
      <c r="D588" s="49">
        <v>-110.7466693473</v>
      </c>
      <c r="E588" s="77">
        <v>3575192.0490000001</v>
      </c>
      <c r="F588" s="77">
        <v>523846.74300000002</v>
      </c>
      <c r="H588" t="s">
        <v>26</v>
      </c>
      <c r="I588" s="67">
        <v>3574995</v>
      </c>
      <c r="J588" s="67">
        <v>523908</v>
      </c>
      <c r="K588" s="12">
        <v>38380</v>
      </c>
      <c r="L588" s="30" t="s">
        <v>897</v>
      </c>
      <c r="M588" t="s">
        <v>427</v>
      </c>
      <c r="N588">
        <v>109</v>
      </c>
      <c r="O588">
        <v>16</v>
      </c>
      <c r="P588" t="s">
        <v>326</v>
      </c>
      <c r="R588"/>
      <c r="T588">
        <v>2124</v>
      </c>
    </row>
    <row r="589" spans="1:20" x14ac:dyDescent="0.25">
      <c r="A589" t="s">
        <v>427</v>
      </c>
      <c r="B589" s="46" t="s">
        <v>427</v>
      </c>
      <c r="C589" s="49">
        <v>32.3133033764</v>
      </c>
      <c r="D589" s="49">
        <v>-110.7466693473</v>
      </c>
      <c r="E589" s="77">
        <v>3575192.0490000001</v>
      </c>
      <c r="F589" s="77">
        <v>523846.74300000002</v>
      </c>
      <c r="H589" t="s">
        <v>26</v>
      </c>
      <c r="I589" s="67">
        <v>3574995</v>
      </c>
      <c r="J589" s="67">
        <v>523908</v>
      </c>
      <c r="K589" s="12">
        <v>38380</v>
      </c>
      <c r="L589" s="30" t="s">
        <v>897</v>
      </c>
      <c r="M589" t="s">
        <v>427</v>
      </c>
      <c r="N589">
        <v>245</v>
      </c>
      <c r="O589">
        <v>9</v>
      </c>
      <c r="P589" t="s">
        <v>284</v>
      </c>
      <c r="R589"/>
      <c r="T589">
        <v>2149</v>
      </c>
    </row>
    <row r="590" spans="1:20" x14ac:dyDescent="0.25">
      <c r="A590" t="s">
        <v>426</v>
      </c>
      <c r="B590" s="46" t="s">
        <v>426</v>
      </c>
      <c r="C590" s="49">
        <v>32.315045155500002</v>
      </c>
      <c r="D590" s="49">
        <v>-110.7469938815</v>
      </c>
      <c r="E590" s="77">
        <v>3575385.051</v>
      </c>
      <c r="F590" s="77">
        <v>523815.73800000001</v>
      </c>
      <c r="H590" t="s">
        <v>26</v>
      </c>
      <c r="I590" s="67">
        <v>3575188</v>
      </c>
      <c r="J590" s="67">
        <v>523877</v>
      </c>
      <c r="K590" s="12">
        <v>38380</v>
      </c>
      <c r="L590" s="30" t="s">
        <v>897</v>
      </c>
      <c r="M590" t="s">
        <v>426</v>
      </c>
      <c r="N590">
        <v>80</v>
      </c>
      <c r="O590">
        <v>22</v>
      </c>
      <c r="P590" t="s">
        <v>326</v>
      </c>
      <c r="R590"/>
      <c r="T590">
        <v>2124</v>
      </c>
    </row>
    <row r="591" spans="1:20" x14ac:dyDescent="0.25">
      <c r="A591" t="s">
        <v>426</v>
      </c>
      <c r="B591" s="46" t="s">
        <v>426</v>
      </c>
      <c r="C591" s="49">
        <v>32.315045155500002</v>
      </c>
      <c r="D591" s="49">
        <v>-110.7469938815</v>
      </c>
      <c r="E591" s="77">
        <v>3575385.051</v>
      </c>
      <c r="F591" s="77">
        <v>523815.73800000001</v>
      </c>
      <c r="H591" t="s">
        <v>26</v>
      </c>
      <c r="I591" s="67">
        <v>3575188</v>
      </c>
      <c r="J591" s="67">
        <v>523877</v>
      </c>
      <c r="K591" s="12">
        <v>38380</v>
      </c>
      <c r="L591" s="30" t="s">
        <v>897</v>
      </c>
      <c r="M591" t="s">
        <v>426</v>
      </c>
      <c r="N591">
        <v>245</v>
      </c>
      <c r="O591">
        <v>8</v>
      </c>
      <c r="P591" t="s">
        <v>284</v>
      </c>
      <c r="R591"/>
      <c r="T591">
        <v>2149</v>
      </c>
    </row>
    <row r="592" spans="1:20" x14ac:dyDescent="0.25">
      <c r="A592" t="s">
        <v>425</v>
      </c>
      <c r="B592" s="46" t="s">
        <v>425</v>
      </c>
      <c r="C592" s="49">
        <v>32.315442499600003</v>
      </c>
      <c r="D592" s="49">
        <v>-110.7471946368</v>
      </c>
      <c r="E592" s="77">
        <v>3575429.051</v>
      </c>
      <c r="F592" s="77">
        <v>523796.73700000002</v>
      </c>
      <c r="H592" t="s">
        <v>26</v>
      </c>
      <c r="I592" s="67">
        <v>3575232</v>
      </c>
      <c r="J592" s="67">
        <v>523858</v>
      </c>
      <c r="K592" s="12">
        <v>38380</v>
      </c>
      <c r="L592" s="30" t="s">
        <v>897</v>
      </c>
      <c r="M592" t="s">
        <v>425</v>
      </c>
      <c r="N592">
        <v>249</v>
      </c>
      <c r="O592">
        <v>9</v>
      </c>
      <c r="P592" t="s">
        <v>284</v>
      </c>
      <c r="R592"/>
      <c r="T592">
        <v>2161</v>
      </c>
    </row>
    <row r="593" spans="1:20" x14ac:dyDescent="0.25">
      <c r="A593" t="s">
        <v>424</v>
      </c>
      <c r="B593" s="46" t="s">
        <v>424</v>
      </c>
      <c r="C593" s="49">
        <v>32.316660356600003</v>
      </c>
      <c r="D593" s="49">
        <v>-110.7471806679</v>
      </c>
      <c r="E593" s="77">
        <v>3575564.0520000001</v>
      </c>
      <c r="F593" s="77">
        <v>523797.73300000001</v>
      </c>
      <c r="H593" t="s">
        <v>26</v>
      </c>
      <c r="I593" s="67">
        <v>3575367</v>
      </c>
      <c r="J593" s="67">
        <v>523859</v>
      </c>
      <c r="K593" s="12">
        <v>38380</v>
      </c>
      <c r="L593" s="30" t="s">
        <v>897</v>
      </c>
      <c r="M593" t="s">
        <v>424</v>
      </c>
      <c r="N593">
        <v>246</v>
      </c>
      <c r="O593">
        <v>4</v>
      </c>
      <c r="P593" t="s">
        <v>284</v>
      </c>
      <c r="R593"/>
      <c r="T593">
        <v>2161</v>
      </c>
    </row>
    <row r="594" spans="1:20" x14ac:dyDescent="0.25">
      <c r="A594" t="s">
        <v>423</v>
      </c>
      <c r="B594" s="46" t="s">
        <v>423</v>
      </c>
      <c r="C594" s="49">
        <v>32.318447132300001</v>
      </c>
      <c r="D594" s="49">
        <v>-110.74745198159999</v>
      </c>
      <c r="E594" s="77">
        <v>3575762.0529999998</v>
      </c>
      <c r="F594" s="77">
        <v>523771.728</v>
      </c>
      <c r="H594" t="s">
        <v>26</v>
      </c>
      <c r="I594" s="67">
        <v>3575565</v>
      </c>
      <c r="J594" s="67">
        <v>523833</v>
      </c>
      <c r="K594" s="12">
        <v>38380</v>
      </c>
      <c r="L594" s="30" t="s">
        <v>897</v>
      </c>
      <c r="M594" t="s">
        <v>423</v>
      </c>
      <c r="N594">
        <v>247</v>
      </c>
      <c r="O594">
        <v>4</v>
      </c>
      <c r="P594" t="s">
        <v>284</v>
      </c>
      <c r="R594"/>
      <c r="T594">
        <v>2161</v>
      </c>
    </row>
    <row r="595" spans="1:20" x14ac:dyDescent="0.25">
      <c r="A595" t="s">
        <v>422</v>
      </c>
      <c r="B595" s="46" t="s">
        <v>422</v>
      </c>
      <c r="C595" s="49">
        <v>32.319449712500003</v>
      </c>
      <c r="D595" s="49">
        <v>-110.7480548003</v>
      </c>
      <c r="E595" s="77">
        <v>3575873.054</v>
      </c>
      <c r="F595" s="77">
        <v>523714.72499999998</v>
      </c>
      <c r="H595" t="s">
        <v>26</v>
      </c>
      <c r="I595" s="67">
        <v>3575676</v>
      </c>
      <c r="J595" s="67">
        <v>523776</v>
      </c>
      <c r="K595" s="12">
        <v>38380</v>
      </c>
      <c r="L595" s="30" t="s">
        <v>897</v>
      </c>
      <c r="M595" t="s">
        <v>422</v>
      </c>
      <c r="N595">
        <v>133</v>
      </c>
      <c r="O595">
        <v>12</v>
      </c>
      <c r="P595" t="s">
        <v>326</v>
      </c>
      <c r="R595"/>
      <c r="T595">
        <v>2124</v>
      </c>
    </row>
    <row r="596" spans="1:20" x14ac:dyDescent="0.25">
      <c r="A596" t="s">
        <v>422</v>
      </c>
      <c r="B596" s="46" t="s">
        <v>422</v>
      </c>
      <c r="C596" s="49">
        <v>32.319449712500003</v>
      </c>
      <c r="D596" s="49">
        <v>-110.7480548003</v>
      </c>
      <c r="E596" s="77">
        <v>3575873.054</v>
      </c>
      <c r="F596" s="77">
        <v>523714.72499999998</v>
      </c>
      <c r="H596" t="s">
        <v>26</v>
      </c>
      <c r="I596" s="67">
        <v>3575676</v>
      </c>
      <c r="J596" s="67">
        <v>523776</v>
      </c>
      <c r="K596" s="12">
        <v>38380</v>
      </c>
      <c r="L596" s="30" t="s">
        <v>897</v>
      </c>
      <c r="M596" t="s">
        <v>422</v>
      </c>
      <c r="N596">
        <v>250</v>
      </c>
      <c r="O596">
        <v>5</v>
      </c>
      <c r="P596" t="s">
        <v>284</v>
      </c>
      <c r="R596"/>
      <c r="T596">
        <v>2149</v>
      </c>
    </row>
    <row r="597" spans="1:20" x14ac:dyDescent="0.25">
      <c r="A597" t="s">
        <v>421</v>
      </c>
      <c r="B597" s="46" t="s">
        <v>421</v>
      </c>
      <c r="C597" s="49">
        <v>32.320766355300002</v>
      </c>
      <c r="D597" s="49">
        <v>-110.7478174646</v>
      </c>
      <c r="E597" s="77">
        <v>3576019.054</v>
      </c>
      <c r="F597" s="77">
        <v>523736.72100000002</v>
      </c>
      <c r="H597" t="s">
        <v>26</v>
      </c>
      <c r="I597" s="67">
        <v>3575822</v>
      </c>
      <c r="J597" s="67">
        <v>523798</v>
      </c>
      <c r="K597" s="12">
        <v>38380</v>
      </c>
      <c r="L597" s="30" t="s">
        <v>897</v>
      </c>
      <c r="M597" t="s">
        <v>421</v>
      </c>
      <c r="N597">
        <v>250</v>
      </c>
      <c r="O597">
        <v>6</v>
      </c>
      <c r="P597" t="s">
        <v>284</v>
      </c>
      <c r="R597"/>
      <c r="T597">
        <v>2161</v>
      </c>
    </row>
    <row r="598" spans="1:20" x14ac:dyDescent="0.25">
      <c r="A598" t="s">
        <v>420</v>
      </c>
      <c r="B598" s="46" t="s">
        <v>420</v>
      </c>
      <c r="C598" s="49">
        <v>32.321229690700001</v>
      </c>
      <c r="D598" s="49">
        <v>-110.7494417037</v>
      </c>
      <c r="E598" s="77">
        <v>3576070.0559999999</v>
      </c>
      <c r="F598" s="77">
        <v>523583.71899999998</v>
      </c>
      <c r="H598" t="s">
        <v>26</v>
      </c>
      <c r="I598" s="67">
        <v>3575873</v>
      </c>
      <c r="J598" s="67">
        <v>523645</v>
      </c>
      <c r="K598" s="12">
        <v>38380</v>
      </c>
      <c r="L598" s="30" t="s">
        <v>897</v>
      </c>
      <c r="M598" t="s">
        <v>420</v>
      </c>
      <c r="N598">
        <v>243</v>
      </c>
      <c r="O598">
        <v>7</v>
      </c>
      <c r="P598" t="s">
        <v>284</v>
      </c>
      <c r="R598"/>
      <c r="T598">
        <v>2161</v>
      </c>
    </row>
    <row r="599" spans="1:20" x14ac:dyDescent="0.25">
      <c r="A599" t="s">
        <v>419</v>
      </c>
      <c r="B599" s="46" t="s">
        <v>419</v>
      </c>
      <c r="C599" s="49">
        <v>32.320555773199999</v>
      </c>
      <c r="D599" s="49">
        <v>-110.7507928057</v>
      </c>
      <c r="E599" s="77">
        <v>3575995.057</v>
      </c>
      <c r="F599" s="77">
        <v>523456.72</v>
      </c>
      <c r="H599" t="s">
        <v>26</v>
      </c>
      <c r="I599" s="67">
        <v>3575798</v>
      </c>
      <c r="J599" s="67">
        <v>523518</v>
      </c>
      <c r="K599" s="12">
        <v>38380</v>
      </c>
      <c r="L599" s="30" t="s">
        <v>897</v>
      </c>
      <c r="M599" t="s">
        <v>419</v>
      </c>
      <c r="N599">
        <v>112</v>
      </c>
      <c r="O599">
        <v>11</v>
      </c>
      <c r="P599" t="s">
        <v>326</v>
      </c>
      <c r="R599"/>
      <c r="T599">
        <v>2124</v>
      </c>
    </row>
    <row r="600" spans="1:20" x14ac:dyDescent="0.25">
      <c r="A600" t="s">
        <v>419</v>
      </c>
      <c r="B600" s="46" t="s">
        <v>419</v>
      </c>
      <c r="C600" s="49">
        <v>32.320555773199999</v>
      </c>
      <c r="D600" s="49">
        <v>-110.7507928057</v>
      </c>
      <c r="E600" s="77">
        <v>3575995.057</v>
      </c>
      <c r="F600" s="77">
        <v>523456.72</v>
      </c>
      <c r="H600" t="s">
        <v>26</v>
      </c>
      <c r="I600" s="67">
        <v>3575798</v>
      </c>
      <c r="J600" s="67">
        <v>523518</v>
      </c>
      <c r="K600" s="12">
        <v>38380</v>
      </c>
      <c r="L600" s="30" t="s">
        <v>897</v>
      </c>
      <c r="M600" t="s">
        <v>419</v>
      </c>
      <c r="N600">
        <v>245</v>
      </c>
      <c r="O600">
        <v>9</v>
      </c>
      <c r="P600" t="s">
        <v>284</v>
      </c>
      <c r="R600"/>
      <c r="T600">
        <v>2149</v>
      </c>
    </row>
    <row r="601" spans="1:20" x14ac:dyDescent="0.25">
      <c r="A601" t="s">
        <v>418</v>
      </c>
      <c r="B601" s="46" t="s">
        <v>418</v>
      </c>
      <c r="C601" s="49">
        <v>32.319601782299998</v>
      </c>
      <c r="D601" s="49">
        <v>-110.7519427846</v>
      </c>
      <c r="E601" s="77">
        <v>3575889.057</v>
      </c>
      <c r="F601" s="77">
        <v>523348.72200000001</v>
      </c>
      <c r="H601" t="s">
        <v>26</v>
      </c>
      <c r="I601" s="67">
        <v>3575692</v>
      </c>
      <c r="J601" s="67">
        <v>523410</v>
      </c>
      <c r="K601" s="12">
        <v>38380</v>
      </c>
      <c r="L601" s="30" t="s">
        <v>897</v>
      </c>
      <c r="M601" t="s">
        <v>418</v>
      </c>
      <c r="N601">
        <v>92</v>
      </c>
      <c r="O601">
        <v>13</v>
      </c>
      <c r="P601" t="s">
        <v>326</v>
      </c>
      <c r="R601"/>
      <c r="T601">
        <v>2124</v>
      </c>
    </row>
    <row r="602" spans="1:20" x14ac:dyDescent="0.25">
      <c r="A602" t="s">
        <v>418</v>
      </c>
      <c r="B602" s="46" t="s">
        <v>418</v>
      </c>
      <c r="C602" s="49">
        <v>32.319601782299998</v>
      </c>
      <c r="D602" s="49">
        <v>-110.7519427846</v>
      </c>
      <c r="E602" s="77">
        <v>3575889.057</v>
      </c>
      <c r="F602" s="77">
        <v>523348.72200000001</v>
      </c>
      <c r="H602" t="s">
        <v>26</v>
      </c>
      <c r="I602" s="67">
        <v>3575692</v>
      </c>
      <c r="J602" s="67">
        <v>523410</v>
      </c>
      <c r="K602" s="12">
        <v>38380</v>
      </c>
      <c r="L602" s="30" t="s">
        <v>897</v>
      </c>
      <c r="M602" t="s">
        <v>418</v>
      </c>
      <c r="N602">
        <v>247</v>
      </c>
      <c r="O602">
        <v>8</v>
      </c>
      <c r="P602" t="s">
        <v>284</v>
      </c>
      <c r="R602"/>
      <c r="T602">
        <v>2149</v>
      </c>
    </row>
    <row r="603" spans="1:20" x14ac:dyDescent="0.25">
      <c r="A603" t="s">
        <v>417</v>
      </c>
      <c r="B603" s="46" t="s">
        <v>417</v>
      </c>
      <c r="C603" s="49">
        <v>32.319061026999996</v>
      </c>
      <c r="D603" s="49">
        <v>-110.75220984089999</v>
      </c>
      <c r="E603" s="77">
        <v>3575829.057</v>
      </c>
      <c r="F603" s="77">
        <v>523323.72399999999</v>
      </c>
      <c r="H603" t="s">
        <v>26</v>
      </c>
      <c r="I603" s="67">
        <v>3575632</v>
      </c>
      <c r="J603" s="67">
        <v>523385</v>
      </c>
      <c r="K603" s="12">
        <v>38380</v>
      </c>
      <c r="L603" s="30" t="s">
        <v>897</v>
      </c>
      <c r="M603" t="s">
        <v>417</v>
      </c>
      <c r="N603">
        <v>95</v>
      </c>
      <c r="O603">
        <v>14</v>
      </c>
      <c r="P603" t="s">
        <v>326</v>
      </c>
      <c r="R603"/>
      <c r="T603">
        <v>2124</v>
      </c>
    </row>
    <row r="604" spans="1:20" x14ac:dyDescent="0.25">
      <c r="A604" t="s">
        <v>417</v>
      </c>
      <c r="B604" s="46" t="s">
        <v>417</v>
      </c>
      <c r="C604" s="49">
        <v>32.319061026999996</v>
      </c>
      <c r="D604" s="49">
        <v>-110.75220984089999</v>
      </c>
      <c r="E604" s="77">
        <v>3575829.057</v>
      </c>
      <c r="F604" s="77">
        <v>523323.72399999999</v>
      </c>
      <c r="H604" t="s">
        <v>26</v>
      </c>
      <c r="I604" s="67">
        <v>3575632</v>
      </c>
      <c r="J604" s="67">
        <v>523385</v>
      </c>
      <c r="K604" s="12">
        <v>38380</v>
      </c>
      <c r="L604" s="30" t="s">
        <v>897</v>
      </c>
      <c r="M604" t="s">
        <v>417</v>
      </c>
      <c r="N604">
        <v>246</v>
      </c>
      <c r="O604">
        <v>9</v>
      </c>
      <c r="P604" t="s">
        <v>284</v>
      </c>
      <c r="R604"/>
      <c r="T604">
        <v>2149</v>
      </c>
    </row>
    <row r="605" spans="1:20" x14ac:dyDescent="0.25">
      <c r="A605" t="s">
        <v>416</v>
      </c>
      <c r="B605" s="46" t="s">
        <v>416</v>
      </c>
      <c r="C605" s="49">
        <v>32.316950415000001</v>
      </c>
      <c r="D605" s="49">
        <v>-110.7524067482</v>
      </c>
      <c r="E605" s="77">
        <v>3575595.0559999999</v>
      </c>
      <c r="F605" s="77">
        <v>523305.73</v>
      </c>
      <c r="H605" t="s">
        <v>26</v>
      </c>
      <c r="I605" s="67">
        <v>3575398</v>
      </c>
      <c r="J605" s="67">
        <v>523367</v>
      </c>
      <c r="K605" s="12">
        <v>38380</v>
      </c>
      <c r="L605" s="30" t="s">
        <v>897</v>
      </c>
      <c r="M605" t="s">
        <v>416</v>
      </c>
      <c r="N605">
        <v>243</v>
      </c>
      <c r="O605">
        <v>8</v>
      </c>
      <c r="P605" t="s">
        <v>284</v>
      </c>
      <c r="R605"/>
      <c r="T605">
        <v>2161</v>
      </c>
    </row>
    <row r="606" spans="1:20" x14ac:dyDescent="0.25">
      <c r="A606" t="s">
        <v>415</v>
      </c>
      <c r="B606" s="46" t="s">
        <v>415</v>
      </c>
      <c r="C606" s="49">
        <v>32.316301965900003</v>
      </c>
      <c r="D606" s="49">
        <v>-110.7529609221</v>
      </c>
      <c r="E606" s="77">
        <v>3575523.0559999999</v>
      </c>
      <c r="F606" s="77">
        <v>523253.73200000002</v>
      </c>
      <c r="H606" t="s">
        <v>26</v>
      </c>
      <c r="I606" s="67">
        <v>3575326</v>
      </c>
      <c r="J606" s="67">
        <v>523315</v>
      </c>
      <c r="K606" s="12">
        <v>38380</v>
      </c>
      <c r="L606" s="30" t="s">
        <v>897</v>
      </c>
      <c r="M606" t="s">
        <v>415</v>
      </c>
      <c r="N606">
        <v>88</v>
      </c>
      <c r="O606">
        <v>22</v>
      </c>
      <c r="P606" t="s">
        <v>326</v>
      </c>
      <c r="R606"/>
      <c r="T606">
        <v>2124</v>
      </c>
    </row>
    <row r="607" spans="1:20" x14ac:dyDescent="0.25">
      <c r="A607" t="s">
        <v>415</v>
      </c>
      <c r="B607" s="46" t="s">
        <v>415</v>
      </c>
      <c r="C607" s="49">
        <v>32.316301965900003</v>
      </c>
      <c r="D607" s="49">
        <v>-110.7529609221</v>
      </c>
      <c r="E607" s="77">
        <v>3575523.0559999999</v>
      </c>
      <c r="F607" s="77">
        <v>523253.73200000002</v>
      </c>
      <c r="H607" t="s">
        <v>26</v>
      </c>
      <c r="I607" s="67">
        <v>3575326</v>
      </c>
      <c r="J607" s="67">
        <v>523315</v>
      </c>
      <c r="K607" s="12">
        <v>38380</v>
      </c>
      <c r="L607" s="30" t="s">
        <v>897</v>
      </c>
      <c r="M607" t="s">
        <v>415</v>
      </c>
      <c r="N607">
        <v>243</v>
      </c>
      <c r="O607">
        <v>11</v>
      </c>
      <c r="P607" t="s">
        <v>284</v>
      </c>
      <c r="R607"/>
      <c r="T607">
        <v>2149</v>
      </c>
    </row>
    <row r="608" spans="1:20" x14ac:dyDescent="0.25">
      <c r="A608" t="s">
        <v>414</v>
      </c>
      <c r="B608" s="46" t="s">
        <v>414</v>
      </c>
      <c r="C608" s="49">
        <v>32.315537193499999</v>
      </c>
      <c r="D608" s="49">
        <v>-110.7540040833</v>
      </c>
      <c r="E608" s="77">
        <v>3575438.0559999999</v>
      </c>
      <c r="F608" s="77">
        <v>523155.73300000001</v>
      </c>
      <c r="H608" t="s">
        <v>26</v>
      </c>
      <c r="I608" s="67">
        <v>3575241</v>
      </c>
      <c r="J608" s="67">
        <v>523217</v>
      </c>
      <c r="K608" s="12">
        <v>38380</v>
      </c>
      <c r="L608" s="30" t="s">
        <v>897</v>
      </c>
      <c r="M608" t="s">
        <v>414</v>
      </c>
      <c r="N608">
        <v>97</v>
      </c>
      <c r="O608">
        <v>18</v>
      </c>
      <c r="P608" t="s">
        <v>326</v>
      </c>
      <c r="R608"/>
      <c r="T608">
        <v>2124</v>
      </c>
    </row>
    <row r="609" spans="1:20" x14ac:dyDescent="0.25">
      <c r="A609" t="s">
        <v>414</v>
      </c>
      <c r="B609" s="46" t="s">
        <v>414</v>
      </c>
      <c r="C609" s="49">
        <v>32.315537193499999</v>
      </c>
      <c r="D609" s="49">
        <v>-110.7540040833</v>
      </c>
      <c r="E609" s="77">
        <v>3575438.0559999999</v>
      </c>
      <c r="F609" s="77">
        <v>523155.73300000001</v>
      </c>
      <c r="H609" t="s">
        <v>26</v>
      </c>
      <c r="I609" s="67">
        <v>3575241</v>
      </c>
      <c r="J609" s="67">
        <v>523217</v>
      </c>
      <c r="K609" s="12">
        <v>38380</v>
      </c>
      <c r="L609" s="30" t="s">
        <v>897</v>
      </c>
      <c r="M609" t="s">
        <v>414</v>
      </c>
      <c r="N609">
        <v>245</v>
      </c>
      <c r="O609">
        <v>10</v>
      </c>
      <c r="P609" t="s">
        <v>284</v>
      </c>
      <c r="R609"/>
      <c r="T609">
        <v>2149</v>
      </c>
    </row>
    <row r="610" spans="1:20" x14ac:dyDescent="0.25">
      <c r="A610" t="s">
        <v>413</v>
      </c>
      <c r="B610" s="46" t="s">
        <v>413</v>
      </c>
      <c r="C610" s="49">
        <v>32.3139016246</v>
      </c>
      <c r="D610" s="49">
        <v>-110.7526274145</v>
      </c>
      <c r="E610" s="77">
        <v>3575257.054</v>
      </c>
      <c r="F610" s="77">
        <v>523285.739</v>
      </c>
      <c r="H610" t="s">
        <v>26</v>
      </c>
      <c r="I610" s="67">
        <v>3575060</v>
      </c>
      <c r="J610" s="67">
        <v>523347</v>
      </c>
      <c r="K610" s="12">
        <v>38380</v>
      </c>
      <c r="L610" s="30" t="s">
        <v>897</v>
      </c>
      <c r="M610" t="s">
        <v>413</v>
      </c>
      <c r="N610">
        <v>113</v>
      </c>
      <c r="O610">
        <v>20</v>
      </c>
      <c r="P610" t="s">
        <v>326</v>
      </c>
      <c r="R610"/>
      <c r="T610">
        <v>2124</v>
      </c>
    </row>
    <row r="611" spans="1:20" x14ac:dyDescent="0.25">
      <c r="A611" t="s">
        <v>413</v>
      </c>
      <c r="B611" s="46" t="s">
        <v>413</v>
      </c>
      <c r="C611" s="49">
        <v>32.3139016246</v>
      </c>
      <c r="D611" s="49">
        <v>-110.7526274145</v>
      </c>
      <c r="E611" s="77">
        <v>3575257.054</v>
      </c>
      <c r="F611" s="77">
        <v>523285.739</v>
      </c>
      <c r="H611" t="s">
        <v>26</v>
      </c>
      <c r="I611" s="67">
        <v>3575060</v>
      </c>
      <c r="J611" s="67">
        <v>523347</v>
      </c>
      <c r="K611" s="12">
        <v>38380</v>
      </c>
      <c r="L611" s="30" t="s">
        <v>897</v>
      </c>
      <c r="M611" t="s">
        <v>413</v>
      </c>
      <c r="N611">
        <v>246</v>
      </c>
      <c r="O611">
        <v>10</v>
      </c>
      <c r="P611" t="s">
        <v>284</v>
      </c>
      <c r="R611"/>
      <c r="T611">
        <v>2149</v>
      </c>
    </row>
    <row r="612" spans="1:20" x14ac:dyDescent="0.25">
      <c r="A612" t="s">
        <v>412</v>
      </c>
      <c r="B612" s="46" t="s">
        <v>412</v>
      </c>
      <c r="C612" s="49">
        <v>32.312539528499997</v>
      </c>
      <c r="D612" s="49">
        <v>-110.7526948137</v>
      </c>
      <c r="E612" s="77">
        <v>3575106.0529999998</v>
      </c>
      <c r="F612" s="77">
        <v>523279.74300000002</v>
      </c>
      <c r="H612" t="s">
        <v>26</v>
      </c>
      <c r="I612" s="67">
        <v>3574909</v>
      </c>
      <c r="J612" s="67">
        <v>523341</v>
      </c>
      <c r="K612" s="12">
        <v>38380</v>
      </c>
      <c r="L612" s="30" t="s">
        <v>897</v>
      </c>
      <c r="M612" t="s">
        <v>412</v>
      </c>
      <c r="N612">
        <v>95</v>
      </c>
      <c r="O612">
        <v>19</v>
      </c>
      <c r="P612" t="s">
        <v>326</v>
      </c>
      <c r="R612"/>
      <c r="T612">
        <v>2124</v>
      </c>
    </row>
    <row r="613" spans="1:20" x14ac:dyDescent="0.25">
      <c r="A613" t="s">
        <v>412</v>
      </c>
      <c r="B613" s="46" t="s">
        <v>412</v>
      </c>
      <c r="C613" s="49">
        <v>32.312539528499997</v>
      </c>
      <c r="D613" s="49">
        <v>-110.7526948137</v>
      </c>
      <c r="E613" s="77">
        <v>3575106.0529999998</v>
      </c>
      <c r="F613" s="77">
        <v>523279.74300000002</v>
      </c>
      <c r="H613" t="s">
        <v>26</v>
      </c>
      <c r="I613" s="67">
        <v>3574909</v>
      </c>
      <c r="J613" s="67">
        <v>523341</v>
      </c>
      <c r="K613" s="12">
        <v>38380</v>
      </c>
      <c r="L613" s="30" t="s">
        <v>897</v>
      </c>
      <c r="M613" t="s">
        <v>412</v>
      </c>
      <c r="N613">
        <v>243</v>
      </c>
      <c r="O613">
        <v>9</v>
      </c>
      <c r="P613" t="s">
        <v>286</v>
      </c>
      <c r="R613" t="s">
        <v>804</v>
      </c>
      <c r="T613">
        <v>4042</v>
      </c>
    </row>
    <row r="614" spans="1:20" x14ac:dyDescent="0.25">
      <c r="A614" t="s">
        <v>411</v>
      </c>
      <c r="B614" s="46" t="s">
        <v>411</v>
      </c>
      <c r="C614" s="49">
        <v>32.309385554499997</v>
      </c>
      <c r="D614" s="49">
        <v>-110.75448792429999</v>
      </c>
      <c r="E614" s="77">
        <v>3574756.0529999998</v>
      </c>
      <c r="F614" s="77">
        <v>523111.75099999999</v>
      </c>
      <c r="H614" t="s">
        <v>26</v>
      </c>
      <c r="I614" s="67">
        <v>3574559</v>
      </c>
      <c r="J614" s="67">
        <v>523173</v>
      </c>
      <c r="K614" s="12">
        <v>38380</v>
      </c>
      <c r="L614" s="30" t="s">
        <v>897</v>
      </c>
      <c r="M614" t="s">
        <v>411</v>
      </c>
      <c r="N614">
        <v>96</v>
      </c>
      <c r="O614">
        <v>20</v>
      </c>
      <c r="P614" t="s">
        <v>326</v>
      </c>
      <c r="R614"/>
      <c r="T614">
        <v>2124</v>
      </c>
    </row>
    <row r="615" spans="1:20" x14ac:dyDescent="0.25">
      <c r="A615" s="27" t="s">
        <v>411</v>
      </c>
      <c r="B615" s="54" t="s">
        <v>411</v>
      </c>
      <c r="C615" s="55">
        <v>32.309385554499997</v>
      </c>
      <c r="D615" s="55">
        <v>-110.75448792429999</v>
      </c>
      <c r="E615" s="79">
        <v>3574756.0529999998</v>
      </c>
      <c r="F615" s="79">
        <v>523111.75099999999</v>
      </c>
      <c r="G615" s="33"/>
      <c r="H615" s="27" t="s">
        <v>26</v>
      </c>
      <c r="I615" s="68">
        <v>3574559</v>
      </c>
      <c r="J615" s="68">
        <v>523173</v>
      </c>
      <c r="K615" s="60">
        <v>38380</v>
      </c>
      <c r="L615" s="63" t="s">
        <v>897</v>
      </c>
      <c r="M615" s="27" t="s">
        <v>411</v>
      </c>
      <c r="N615" s="27">
        <v>246</v>
      </c>
      <c r="O615">
        <v>15</v>
      </c>
      <c r="P615" t="s">
        <v>284</v>
      </c>
      <c r="R615"/>
      <c r="T615">
        <v>2149</v>
      </c>
    </row>
    <row r="616" spans="1:20" x14ac:dyDescent="0.25">
      <c r="A616" t="s">
        <v>410</v>
      </c>
      <c r="B616" s="46" t="s">
        <v>410</v>
      </c>
      <c r="C616" s="49">
        <v>32.307325295799998</v>
      </c>
      <c r="D616" s="49">
        <v>-110.7527619345</v>
      </c>
      <c r="E616" s="77">
        <v>3574528.05</v>
      </c>
      <c r="F616" s="77">
        <v>523274.75799999997</v>
      </c>
      <c r="H616" t="s">
        <v>26</v>
      </c>
      <c r="I616" s="67">
        <v>3574331</v>
      </c>
      <c r="J616" s="67">
        <v>523336</v>
      </c>
      <c r="K616" s="12">
        <v>38380</v>
      </c>
      <c r="L616" s="30" t="s">
        <v>897</v>
      </c>
      <c r="M616" t="s">
        <v>410</v>
      </c>
      <c r="N616">
        <v>99</v>
      </c>
      <c r="O616">
        <v>20</v>
      </c>
      <c r="P616" t="s">
        <v>326</v>
      </c>
      <c r="R616"/>
      <c r="T616">
        <v>2124</v>
      </c>
    </row>
    <row r="617" spans="1:20" x14ac:dyDescent="0.25">
      <c r="A617" t="s">
        <v>410</v>
      </c>
      <c r="B617" s="46" t="s">
        <v>410</v>
      </c>
      <c r="C617" s="49">
        <v>32.307325295799998</v>
      </c>
      <c r="D617" s="49">
        <v>-110.7527619345</v>
      </c>
      <c r="E617" s="77">
        <v>3574528.05</v>
      </c>
      <c r="F617" s="77">
        <v>523274.75799999997</v>
      </c>
      <c r="H617" t="s">
        <v>26</v>
      </c>
      <c r="I617" s="67">
        <v>3574331</v>
      </c>
      <c r="J617" s="67">
        <v>523336</v>
      </c>
      <c r="K617" s="12">
        <v>38380</v>
      </c>
      <c r="L617" s="30" t="s">
        <v>897</v>
      </c>
      <c r="M617" t="s">
        <v>410</v>
      </c>
      <c r="N617">
        <v>244</v>
      </c>
      <c r="O617">
        <v>9</v>
      </c>
      <c r="P617" t="s">
        <v>286</v>
      </c>
      <c r="R617" t="s">
        <v>804</v>
      </c>
      <c r="T617">
        <v>4042</v>
      </c>
    </row>
    <row r="618" spans="1:20" x14ac:dyDescent="0.25">
      <c r="A618" t="s">
        <v>409</v>
      </c>
      <c r="B618" s="46" t="s">
        <v>409</v>
      </c>
      <c r="C618" s="49">
        <v>32.306699870099997</v>
      </c>
      <c r="D618" s="49">
        <v>-110.7512658377</v>
      </c>
      <c r="E618" s="77">
        <v>3574459.048</v>
      </c>
      <c r="F618" s="77">
        <v>523415.76</v>
      </c>
      <c r="H618" t="s">
        <v>26</v>
      </c>
      <c r="I618" s="67">
        <v>3574262</v>
      </c>
      <c r="J618" s="67">
        <v>523477</v>
      </c>
      <c r="K618" s="12">
        <v>38380</v>
      </c>
      <c r="L618" s="30" t="s">
        <v>897</v>
      </c>
      <c r="M618" t="s">
        <v>409</v>
      </c>
      <c r="N618">
        <v>90</v>
      </c>
      <c r="O618">
        <v>26</v>
      </c>
      <c r="P618" t="s">
        <v>326</v>
      </c>
      <c r="R618"/>
      <c r="T618">
        <v>2124</v>
      </c>
    </row>
    <row r="619" spans="1:20" x14ac:dyDescent="0.25">
      <c r="A619" t="s">
        <v>409</v>
      </c>
      <c r="B619" s="46" t="s">
        <v>409</v>
      </c>
      <c r="C619" s="49">
        <v>32.306699870099997</v>
      </c>
      <c r="D619" s="49">
        <v>-110.7512658377</v>
      </c>
      <c r="E619" s="77">
        <v>3574459.048</v>
      </c>
      <c r="F619" s="77">
        <v>523415.76</v>
      </c>
      <c r="H619" t="s">
        <v>26</v>
      </c>
      <c r="I619" s="67">
        <v>3574262</v>
      </c>
      <c r="J619" s="67">
        <v>523477</v>
      </c>
      <c r="K619" s="12">
        <v>38380</v>
      </c>
      <c r="L619" s="30" t="s">
        <v>897</v>
      </c>
      <c r="M619" t="s">
        <v>409</v>
      </c>
      <c r="N619">
        <v>250</v>
      </c>
      <c r="O619">
        <v>13</v>
      </c>
      <c r="P619" t="s">
        <v>284</v>
      </c>
      <c r="R619"/>
      <c r="T619">
        <v>2149</v>
      </c>
    </row>
    <row r="620" spans="1:20" x14ac:dyDescent="0.25">
      <c r="A620" t="s">
        <v>408</v>
      </c>
      <c r="B620" s="46" t="s">
        <v>408</v>
      </c>
      <c r="C620" s="49">
        <v>32.306471408100002</v>
      </c>
      <c r="D620" s="49">
        <v>-110.74978992699999</v>
      </c>
      <c r="E620" s="77">
        <v>3574434.0469999998</v>
      </c>
      <c r="F620" s="77">
        <v>523554.761</v>
      </c>
      <c r="H620" t="s">
        <v>26</v>
      </c>
      <c r="I620" s="67">
        <v>3574237</v>
      </c>
      <c r="J620" s="67">
        <v>523616</v>
      </c>
      <c r="K620" s="12">
        <v>38380</v>
      </c>
      <c r="L620" s="30" t="s">
        <v>897</v>
      </c>
      <c r="M620" t="s">
        <v>408</v>
      </c>
      <c r="N620">
        <v>248</v>
      </c>
      <c r="O620">
        <v>11</v>
      </c>
      <c r="P620" t="s">
        <v>284</v>
      </c>
      <c r="R620"/>
      <c r="T620">
        <v>2161</v>
      </c>
    </row>
    <row r="621" spans="1:20" x14ac:dyDescent="0.25">
      <c r="A621" t="s">
        <v>408</v>
      </c>
      <c r="B621" s="46" t="s">
        <v>408</v>
      </c>
      <c r="C621" s="49">
        <v>32.306471408100002</v>
      </c>
      <c r="D621" s="49">
        <v>-110.74978992699999</v>
      </c>
      <c r="E621" s="77">
        <v>3574434.0469999998</v>
      </c>
      <c r="F621" s="77">
        <v>523554.761</v>
      </c>
      <c r="H621" t="s">
        <v>26</v>
      </c>
      <c r="I621" s="67">
        <v>3574237</v>
      </c>
      <c r="J621" s="67">
        <v>523616</v>
      </c>
      <c r="K621" s="12">
        <v>38380</v>
      </c>
      <c r="L621" s="30" t="s">
        <v>897</v>
      </c>
      <c r="M621" t="s">
        <v>408</v>
      </c>
      <c r="N621"/>
      <c r="O621"/>
      <c r="P621" t="s">
        <v>326</v>
      </c>
      <c r="R621"/>
      <c r="T621"/>
    </row>
    <row r="622" spans="1:20" x14ac:dyDescent="0.25">
      <c r="A622" t="s">
        <v>407</v>
      </c>
      <c r="B622" s="46" t="s">
        <v>407</v>
      </c>
      <c r="C622" s="49">
        <v>32.305422155499997</v>
      </c>
      <c r="D622" s="49">
        <v>-110.7484012476</v>
      </c>
      <c r="E622" s="77">
        <v>3574318.0449999999</v>
      </c>
      <c r="F622" s="77">
        <v>523685.76500000001</v>
      </c>
      <c r="H622" t="s">
        <v>26</v>
      </c>
      <c r="I622" s="67">
        <v>3574121</v>
      </c>
      <c r="J622" s="67">
        <v>523747</v>
      </c>
      <c r="K622" s="12">
        <v>38380</v>
      </c>
      <c r="L622" s="30" t="s">
        <v>897</v>
      </c>
      <c r="M622" t="s">
        <v>407</v>
      </c>
      <c r="N622">
        <v>92</v>
      </c>
      <c r="O622">
        <v>31</v>
      </c>
      <c r="P622" t="s">
        <v>326</v>
      </c>
      <c r="R622"/>
      <c r="T622">
        <v>2124</v>
      </c>
    </row>
    <row r="623" spans="1:20" x14ac:dyDescent="0.25">
      <c r="A623" t="s">
        <v>406</v>
      </c>
      <c r="B623" s="46" t="s">
        <v>406</v>
      </c>
      <c r="C623" s="49">
        <v>32.304462352400002</v>
      </c>
      <c r="D623" s="49">
        <v>-110.746640575</v>
      </c>
      <c r="E623" s="77">
        <v>3574212.0430000001</v>
      </c>
      <c r="F623" s="77">
        <v>523851.76799999998</v>
      </c>
      <c r="H623" t="s">
        <v>26</v>
      </c>
      <c r="I623" s="67">
        <v>3574015</v>
      </c>
      <c r="J623" s="67">
        <v>523913</v>
      </c>
      <c r="K623" s="12">
        <v>38380</v>
      </c>
      <c r="L623" s="30" t="s">
        <v>897</v>
      </c>
      <c r="M623" t="s">
        <v>406</v>
      </c>
      <c r="N623">
        <v>79</v>
      </c>
      <c r="O623">
        <v>23</v>
      </c>
      <c r="P623" t="s">
        <v>326</v>
      </c>
      <c r="R623"/>
      <c r="T623">
        <v>2124</v>
      </c>
    </row>
    <row r="624" spans="1:20" x14ac:dyDescent="0.25">
      <c r="A624" t="s">
        <v>406</v>
      </c>
      <c r="B624" s="46" t="s">
        <v>406</v>
      </c>
      <c r="C624" s="49">
        <v>32.304462352400002</v>
      </c>
      <c r="D624" s="49">
        <v>-110.746640575</v>
      </c>
      <c r="E624" s="77">
        <v>3574212.0430000001</v>
      </c>
      <c r="F624" s="77">
        <v>523851.76799999998</v>
      </c>
      <c r="H624" t="s">
        <v>26</v>
      </c>
      <c r="I624" s="67">
        <v>3574015</v>
      </c>
      <c r="J624" s="67">
        <v>523913</v>
      </c>
      <c r="K624" s="12">
        <v>38380</v>
      </c>
      <c r="L624" s="30" t="s">
        <v>897</v>
      </c>
      <c r="M624" t="s">
        <v>406</v>
      </c>
      <c r="N624">
        <v>245</v>
      </c>
      <c r="O624">
        <v>13</v>
      </c>
      <c r="P624" t="s">
        <v>284</v>
      </c>
      <c r="R624"/>
      <c r="T624">
        <v>2149</v>
      </c>
    </row>
    <row r="625" spans="1:20" x14ac:dyDescent="0.25">
      <c r="A625" t="s">
        <v>405</v>
      </c>
      <c r="B625" s="46" t="s">
        <v>405</v>
      </c>
      <c r="C625" s="49">
        <v>32.343993971700002</v>
      </c>
      <c r="D625" s="49">
        <v>-110.7802296232</v>
      </c>
      <c r="E625" s="77">
        <v>3578587.0860000001</v>
      </c>
      <c r="F625" s="77">
        <v>520680.63199999998</v>
      </c>
      <c r="H625" t="s">
        <v>26</v>
      </c>
      <c r="I625" s="67">
        <v>3578390</v>
      </c>
      <c r="J625" s="67">
        <v>520742</v>
      </c>
      <c r="K625" s="12">
        <v>38386</v>
      </c>
      <c r="L625" s="30" t="s">
        <v>921</v>
      </c>
      <c r="M625" t="s">
        <v>405</v>
      </c>
      <c r="N625">
        <v>265</v>
      </c>
      <c r="O625">
        <v>18</v>
      </c>
      <c r="P625" t="s">
        <v>326</v>
      </c>
      <c r="R625"/>
      <c r="T625">
        <v>2124</v>
      </c>
    </row>
    <row r="626" spans="1:20" x14ac:dyDescent="0.25">
      <c r="A626" t="s">
        <v>404</v>
      </c>
      <c r="B626" s="46" t="s">
        <v>404</v>
      </c>
      <c r="C626" s="49">
        <v>32.3441375118</v>
      </c>
      <c r="D626" s="49">
        <v>-110.7797723243</v>
      </c>
      <c r="E626" s="77">
        <v>3578603.0860000001</v>
      </c>
      <c r="F626" s="77">
        <v>520723.63199999998</v>
      </c>
      <c r="H626" t="s">
        <v>26</v>
      </c>
      <c r="I626" s="67">
        <v>3578406</v>
      </c>
      <c r="J626" s="67">
        <v>520785</v>
      </c>
      <c r="K626" s="12">
        <v>38386</v>
      </c>
      <c r="L626" s="30" t="s">
        <v>921</v>
      </c>
      <c r="M626" t="s">
        <v>404</v>
      </c>
      <c r="N626">
        <v>232</v>
      </c>
      <c r="O626">
        <v>9</v>
      </c>
      <c r="P626" t="s">
        <v>326</v>
      </c>
      <c r="R626"/>
      <c r="T626">
        <v>2124</v>
      </c>
    </row>
    <row r="627" spans="1:20" x14ac:dyDescent="0.25">
      <c r="A627" t="s">
        <v>404</v>
      </c>
      <c r="B627" s="46" t="s">
        <v>404</v>
      </c>
      <c r="C627" s="49">
        <v>32.3441375118</v>
      </c>
      <c r="D627" s="49">
        <v>-110.7797723243</v>
      </c>
      <c r="E627" s="77">
        <v>3578603.0860000001</v>
      </c>
      <c r="F627" s="77">
        <v>520723.63199999998</v>
      </c>
      <c r="H627" t="s">
        <v>26</v>
      </c>
      <c r="I627" s="67">
        <v>3578406</v>
      </c>
      <c r="J627" s="67">
        <v>520785</v>
      </c>
      <c r="K627" s="12">
        <v>38386</v>
      </c>
      <c r="L627" s="30" t="s">
        <v>921</v>
      </c>
      <c r="M627" t="s">
        <v>404</v>
      </c>
      <c r="N627" s="16">
        <v>49</v>
      </c>
      <c r="O627" s="16">
        <v>2</v>
      </c>
      <c r="P627" t="s">
        <v>284</v>
      </c>
      <c r="R627"/>
      <c r="T627">
        <v>2149</v>
      </c>
    </row>
    <row r="628" spans="1:20" x14ac:dyDescent="0.25">
      <c r="A628" t="s">
        <v>403</v>
      </c>
      <c r="B628" s="46" t="s">
        <v>403</v>
      </c>
      <c r="C628" s="49">
        <v>32.344272309300003</v>
      </c>
      <c r="D628" s="49">
        <v>-110.7794744488</v>
      </c>
      <c r="E628" s="77">
        <v>3578618.0860000001</v>
      </c>
      <c r="F628" s="77">
        <v>520751.63199999998</v>
      </c>
      <c r="H628" t="s">
        <v>26</v>
      </c>
      <c r="I628" s="67">
        <v>3578421</v>
      </c>
      <c r="J628" s="67">
        <v>520813</v>
      </c>
      <c r="K628" s="12">
        <v>38386</v>
      </c>
      <c r="L628" s="30" t="s">
        <v>921</v>
      </c>
      <c r="M628" t="s">
        <v>403</v>
      </c>
      <c r="N628">
        <v>253</v>
      </c>
      <c r="O628">
        <v>20</v>
      </c>
      <c r="P628" t="s">
        <v>326</v>
      </c>
      <c r="R628"/>
      <c r="T628">
        <v>2124</v>
      </c>
    </row>
    <row r="629" spans="1:20" x14ac:dyDescent="0.25">
      <c r="A629" t="s">
        <v>403</v>
      </c>
      <c r="B629" s="46" t="s">
        <v>403</v>
      </c>
      <c r="C629" s="49">
        <v>32.344272309300003</v>
      </c>
      <c r="D629" s="49">
        <v>-110.7794744488</v>
      </c>
      <c r="E629" s="77">
        <v>3578618.0860000001</v>
      </c>
      <c r="F629" s="77">
        <v>520751.63199999998</v>
      </c>
      <c r="H629" t="s">
        <v>26</v>
      </c>
      <c r="I629" s="67">
        <v>3578421</v>
      </c>
      <c r="J629" s="67">
        <v>520813</v>
      </c>
      <c r="K629" s="12">
        <v>38386</v>
      </c>
      <c r="L629" s="30" t="s">
        <v>921</v>
      </c>
      <c r="M629" t="s">
        <v>403</v>
      </c>
      <c r="N629" s="16">
        <v>49</v>
      </c>
      <c r="O629" s="16">
        <v>9</v>
      </c>
      <c r="P629" t="s">
        <v>284</v>
      </c>
      <c r="R629"/>
      <c r="T629">
        <v>2149</v>
      </c>
    </row>
    <row r="630" spans="1:20" x14ac:dyDescent="0.25">
      <c r="A630" t="s">
        <v>402</v>
      </c>
      <c r="B630" s="46" t="s">
        <v>402</v>
      </c>
      <c r="C630" s="49">
        <v>32.344361381900001</v>
      </c>
      <c r="D630" s="49">
        <v>-110.7788259929</v>
      </c>
      <c r="E630" s="77">
        <v>3578628.085</v>
      </c>
      <c r="F630" s="77">
        <v>520812.63199999998</v>
      </c>
      <c r="H630" t="s">
        <v>26</v>
      </c>
      <c r="I630" s="67">
        <v>3578431</v>
      </c>
      <c r="J630" s="67">
        <v>520874</v>
      </c>
      <c r="K630" s="12">
        <v>38386</v>
      </c>
      <c r="L630" s="30" t="s">
        <v>921</v>
      </c>
      <c r="M630" t="s">
        <v>402</v>
      </c>
      <c r="N630">
        <v>235</v>
      </c>
      <c r="O630">
        <v>17</v>
      </c>
      <c r="P630" t="s">
        <v>326</v>
      </c>
      <c r="R630"/>
      <c r="T630">
        <v>2124</v>
      </c>
    </row>
    <row r="631" spans="1:20" x14ac:dyDescent="0.25">
      <c r="A631" t="s">
        <v>402</v>
      </c>
      <c r="B631" s="46" t="s">
        <v>402</v>
      </c>
      <c r="C631" s="49">
        <v>32.344361381900001</v>
      </c>
      <c r="D631" s="49">
        <v>-110.7788259929</v>
      </c>
      <c r="E631" s="77">
        <v>3578628.085</v>
      </c>
      <c r="F631" s="77">
        <v>520812.63199999998</v>
      </c>
      <c r="H631" t="s">
        <v>26</v>
      </c>
      <c r="I631" s="67">
        <v>3578431</v>
      </c>
      <c r="J631" s="67">
        <v>520874</v>
      </c>
      <c r="K631" s="12">
        <v>38386</v>
      </c>
      <c r="L631" s="30" t="s">
        <v>921</v>
      </c>
      <c r="M631" t="s">
        <v>402</v>
      </c>
      <c r="N631" s="36">
        <v>240</v>
      </c>
      <c r="O631" s="36">
        <v>1</v>
      </c>
      <c r="P631" t="s">
        <v>284</v>
      </c>
      <c r="R631"/>
      <c r="T631">
        <v>2149</v>
      </c>
    </row>
    <row r="632" spans="1:20" x14ac:dyDescent="0.25">
      <c r="A632" t="s">
        <v>401</v>
      </c>
      <c r="B632" s="46" t="s">
        <v>401</v>
      </c>
      <c r="C632" s="49">
        <v>32.344216741300002</v>
      </c>
      <c r="D632" s="49">
        <v>-110.77865630869999</v>
      </c>
      <c r="E632" s="77">
        <v>3578612.085</v>
      </c>
      <c r="F632" s="77">
        <v>520828.63199999998</v>
      </c>
      <c r="H632" t="s">
        <v>26</v>
      </c>
      <c r="I632" s="67">
        <v>3578415</v>
      </c>
      <c r="J632" s="67">
        <v>520890</v>
      </c>
      <c r="K632" s="12">
        <v>38386</v>
      </c>
      <c r="L632" s="30" t="s">
        <v>921</v>
      </c>
      <c r="M632" t="s">
        <v>401</v>
      </c>
      <c r="N632" s="16">
        <v>54</v>
      </c>
      <c r="O632" s="16">
        <v>5</v>
      </c>
      <c r="P632" t="s">
        <v>284</v>
      </c>
      <c r="R632"/>
      <c r="T632">
        <v>2161</v>
      </c>
    </row>
    <row r="633" spans="1:20" x14ac:dyDescent="0.25">
      <c r="A633" t="s">
        <v>400</v>
      </c>
      <c r="B633" s="46" t="s">
        <v>400</v>
      </c>
      <c r="C633" s="49">
        <v>32.344206443799997</v>
      </c>
      <c r="D633" s="49">
        <v>-110.777933703</v>
      </c>
      <c r="E633" s="77">
        <v>3578611.0839999998</v>
      </c>
      <c r="F633" s="77">
        <v>520896.63299999997</v>
      </c>
      <c r="H633" t="s">
        <v>26</v>
      </c>
      <c r="I633" s="67">
        <v>3578414</v>
      </c>
      <c r="J633" s="67">
        <v>520958</v>
      </c>
      <c r="K633" s="12">
        <v>38386</v>
      </c>
      <c r="L633" s="30" t="s">
        <v>921</v>
      </c>
      <c r="M633" t="s">
        <v>400</v>
      </c>
      <c r="N633">
        <v>236</v>
      </c>
      <c r="O633">
        <v>15</v>
      </c>
      <c r="P633" t="s">
        <v>326</v>
      </c>
      <c r="R633"/>
      <c r="T633">
        <v>2122</v>
      </c>
    </row>
    <row r="634" spans="1:20" x14ac:dyDescent="0.25">
      <c r="A634" t="s">
        <v>400</v>
      </c>
      <c r="B634" s="46" t="s">
        <v>400</v>
      </c>
      <c r="C634" s="49">
        <v>32.344206443799997</v>
      </c>
      <c r="D634" s="49">
        <v>-110.777933703</v>
      </c>
      <c r="E634" s="77">
        <v>3578611.0839999998</v>
      </c>
      <c r="F634" s="77">
        <v>520896.63299999997</v>
      </c>
      <c r="H634" t="s">
        <v>26</v>
      </c>
      <c r="I634" s="67">
        <v>3578414</v>
      </c>
      <c r="J634" s="67">
        <v>520958</v>
      </c>
      <c r="K634" s="12">
        <v>38386</v>
      </c>
      <c r="L634" s="30" t="s">
        <v>921</v>
      </c>
      <c r="M634" t="s">
        <v>400</v>
      </c>
      <c r="N634" s="16">
        <v>47</v>
      </c>
      <c r="O634" s="16">
        <v>5</v>
      </c>
      <c r="P634" t="s">
        <v>284</v>
      </c>
      <c r="R634"/>
      <c r="T634">
        <v>2149</v>
      </c>
    </row>
    <row r="635" spans="1:20" x14ac:dyDescent="0.25">
      <c r="A635" t="s">
        <v>399</v>
      </c>
      <c r="B635" s="46" t="s">
        <v>399</v>
      </c>
      <c r="C635" s="49">
        <v>32.3428104455</v>
      </c>
      <c r="D635" s="49">
        <v>-110.7792441525</v>
      </c>
      <c r="E635" s="77">
        <v>3578456.0839999998</v>
      </c>
      <c r="F635" s="77">
        <v>520773.63699999999</v>
      </c>
      <c r="H635" t="s">
        <v>26</v>
      </c>
      <c r="I635" s="67">
        <v>3578259</v>
      </c>
      <c r="J635" s="67">
        <v>520835</v>
      </c>
      <c r="K635" s="12">
        <v>38386</v>
      </c>
      <c r="L635" s="30" t="s">
        <v>921</v>
      </c>
      <c r="M635" t="s">
        <v>399</v>
      </c>
      <c r="N635">
        <v>256</v>
      </c>
      <c r="O635">
        <v>21</v>
      </c>
      <c r="P635" t="s">
        <v>326</v>
      </c>
      <c r="R635"/>
      <c r="T635">
        <v>2124</v>
      </c>
    </row>
    <row r="636" spans="1:20" x14ac:dyDescent="0.25">
      <c r="A636" t="s">
        <v>399</v>
      </c>
      <c r="B636" s="46" t="s">
        <v>399</v>
      </c>
      <c r="C636" s="49">
        <v>32.3428104455</v>
      </c>
      <c r="D636" s="49">
        <v>-110.7792441525</v>
      </c>
      <c r="E636" s="77">
        <v>3578456.0839999998</v>
      </c>
      <c r="F636" s="77">
        <v>520773.63699999999</v>
      </c>
      <c r="H636" t="s">
        <v>26</v>
      </c>
      <c r="I636" s="67">
        <v>3578259</v>
      </c>
      <c r="J636" s="67">
        <v>520835</v>
      </c>
      <c r="K636" s="12">
        <v>38386</v>
      </c>
      <c r="L636" s="30" t="s">
        <v>921</v>
      </c>
      <c r="M636" t="s">
        <v>399</v>
      </c>
      <c r="N636" s="16">
        <v>53</v>
      </c>
      <c r="O636" s="16">
        <v>8</v>
      </c>
      <c r="P636" t="s">
        <v>284</v>
      </c>
      <c r="R636"/>
      <c r="T636">
        <v>2149</v>
      </c>
    </row>
    <row r="637" spans="1:20" x14ac:dyDescent="0.25">
      <c r="A637" t="s">
        <v>398</v>
      </c>
      <c r="B637" s="46" t="s">
        <v>398</v>
      </c>
      <c r="C637" s="49">
        <v>32.342540664600001</v>
      </c>
      <c r="D637" s="49">
        <v>-110.779733627</v>
      </c>
      <c r="E637" s="77">
        <v>3578426.085</v>
      </c>
      <c r="F637" s="77">
        <v>520727.63799999998</v>
      </c>
      <c r="H637" t="s">
        <v>26</v>
      </c>
      <c r="I637" s="67">
        <v>3578229</v>
      </c>
      <c r="J637" s="67">
        <v>520789</v>
      </c>
      <c r="K637" s="12">
        <v>38386</v>
      </c>
      <c r="L637" s="30" t="s">
        <v>921</v>
      </c>
      <c r="M637" t="s">
        <v>398</v>
      </c>
      <c r="N637" s="16">
        <v>59</v>
      </c>
      <c r="O637" s="16">
        <v>14</v>
      </c>
      <c r="P637" t="s">
        <v>284</v>
      </c>
      <c r="R637"/>
      <c r="T637">
        <v>2161</v>
      </c>
    </row>
    <row r="638" spans="1:20" x14ac:dyDescent="0.25">
      <c r="A638" t="s">
        <v>397</v>
      </c>
      <c r="B638" s="46" t="s">
        <v>397</v>
      </c>
      <c r="C638" s="49">
        <v>32.340889707700001</v>
      </c>
      <c r="D638" s="49">
        <v>-110.7797056867</v>
      </c>
      <c r="E638" s="77">
        <v>3578243.0830000001</v>
      </c>
      <c r="F638" s="77">
        <v>520730.64299999998</v>
      </c>
      <c r="H638" t="s">
        <v>26</v>
      </c>
      <c r="I638" s="67">
        <v>3578046</v>
      </c>
      <c r="J638" s="67">
        <v>520792</v>
      </c>
      <c r="K638" s="12">
        <v>38386</v>
      </c>
      <c r="L638" s="30" t="s">
        <v>921</v>
      </c>
      <c r="M638" t="s">
        <v>397</v>
      </c>
      <c r="N638">
        <v>85</v>
      </c>
      <c r="O638">
        <v>22</v>
      </c>
      <c r="P638" t="s">
        <v>326</v>
      </c>
      <c r="R638"/>
      <c r="T638">
        <v>2124</v>
      </c>
    </row>
    <row r="639" spans="1:20" x14ac:dyDescent="0.25">
      <c r="A639" t="s">
        <v>397</v>
      </c>
      <c r="B639" s="46" t="s">
        <v>397</v>
      </c>
      <c r="C639" s="49">
        <v>32.340889707700001</v>
      </c>
      <c r="D639" s="49">
        <v>-110.7797056867</v>
      </c>
      <c r="E639" s="77">
        <v>3578243.0830000001</v>
      </c>
      <c r="F639" s="77">
        <v>520730.64299999998</v>
      </c>
      <c r="H639" t="s">
        <v>26</v>
      </c>
      <c r="I639" s="67">
        <v>3578046</v>
      </c>
      <c r="J639" s="67">
        <v>520792</v>
      </c>
      <c r="K639" s="12">
        <v>38386</v>
      </c>
      <c r="L639" s="30" t="s">
        <v>921</v>
      </c>
      <c r="M639" t="s">
        <v>397</v>
      </c>
      <c r="N639" s="16">
        <v>59</v>
      </c>
      <c r="O639" s="16">
        <v>13</v>
      </c>
      <c r="P639" t="s">
        <v>284</v>
      </c>
      <c r="R639"/>
      <c r="T639">
        <v>2149</v>
      </c>
    </row>
    <row r="640" spans="1:20" x14ac:dyDescent="0.25">
      <c r="A640" t="s">
        <v>396</v>
      </c>
      <c r="B640" s="46" t="s">
        <v>396</v>
      </c>
      <c r="C640" s="49">
        <v>32.337968473799997</v>
      </c>
      <c r="D640" s="49">
        <v>-110.780669015</v>
      </c>
      <c r="E640" s="77">
        <v>3577919.0819999999</v>
      </c>
      <c r="F640" s="77">
        <v>520640.65299999999</v>
      </c>
      <c r="H640" t="s">
        <v>26</v>
      </c>
      <c r="I640" s="67">
        <v>3577722</v>
      </c>
      <c r="J640" s="67">
        <v>520702</v>
      </c>
      <c r="K640" s="12">
        <v>38386</v>
      </c>
      <c r="L640" s="30" t="s">
        <v>921</v>
      </c>
      <c r="M640" t="s">
        <v>396</v>
      </c>
      <c r="N640" s="16">
        <v>65</v>
      </c>
      <c r="O640" s="16">
        <v>7</v>
      </c>
      <c r="P640" t="s">
        <v>284</v>
      </c>
      <c r="R640"/>
      <c r="T640">
        <v>2161</v>
      </c>
    </row>
    <row r="641" spans="1:20" x14ac:dyDescent="0.25">
      <c r="A641" t="s">
        <v>395</v>
      </c>
      <c r="B641" s="46" t="s">
        <v>395</v>
      </c>
      <c r="C641" s="49">
        <v>32.337528981200002</v>
      </c>
      <c r="D641" s="49">
        <v>-110.7821364663</v>
      </c>
      <c r="E641" s="77">
        <v>3577870.0830000001</v>
      </c>
      <c r="F641" s="77">
        <v>520502.65399999998</v>
      </c>
      <c r="H641" t="s">
        <v>26</v>
      </c>
      <c r="I641" s="67">
        <v>3577673</v>
      </c>
      <c r="J641" s="67">
        <v>520564</v>
      </c>
      <c r="K641" s="12">
        <v>38386</v>
      </c>
      <c r="L641" s="30" t="s">
        <v>921</v>
      </c>
      <c r="M641" t="s">
        <v>395</v>
      </c>
      <c r="N641" s="16">
        <v>57</v>
      </c>
      <c r="O641" s="16">
        <v>2</v>
      </c>
      <c r="P641" t="s">
        <v>284</v>
      </c>
      <c r="R641"/>
      <c r="T641">
        <v>2161</v>
      </c>
    </row>
    <row r="642" spans="1:20" x14ac:dyDescent="0.25">
      <c r="A642" t="s">
        <v>394</v>
      </c>
      <c r="B642" s="46" t="s">
        <v>394</v>
      </c>
      <c r="C642" s="49">
        <v>32.337394011400001</v>
      </c>
      <c r="D642" s="49">
        <v>-110.7823386811</v>
      </c>
      <c r="E642" s="77">
        <v>3577855.0830000001</v>
      </c>
      <c r="F642" s="77">
        <v>520483.65399999998</v>
      </c>
      <c r="H642" t="s">
        <v>26</v>
      </c>
      <c r="I642" s="67">
        <v>3577658</v>
      </c>
      <c r="J642" s="67">
        <v>520545</v>
      </c>
      <c r="K642" s="12">
        <v>38386</v>
      </c>
      <c r="L642" s="30" t="s">
        <v>921</v>
      </c>
      <c r="M642" t="s">
        <v>394</v>
      </c>
      <c r="N642">
        <v>270</v>
      </c>
      <c r="O642">
        <v>9</v>
      </c>
      <c r="P642" t="s">
        <v>326</v>
      </c>
      <c r="R642"/>
      <c r="T642">
        <v>2124</v>
      </c>
    </row>
    <row r="643" spans="1:20" x14ac:dyDescent="0.25">
      <c r="A643" t="s">
        <v>393</v>
      </c>
      <c r="B643" s="46" t="s">
        <v>393</v>
      </c>
      <c r="C643" s="49">
        <v>32.336673224899997</v>
      </c>
      <c r="D643" s="49">
        <v>-110.7828716823</v>
      </c>
      <c r="E643" s="77">
        <v>3577775.0830000001</v>
      </c>
      <c r="F643" s="77">
        <v>520433.65600000002</v>
      </c>
      <c r="H643" t="s">
        <v>26</v>
      </c>
      <c r="I643" s="67">
        <v>3577578</v>
      </c>
      <c r="J643" s="67">
        <v>520495</v>
      </c>
      <c r="K643" s="12">
        <v>38386</v>
      </c>
      <c r="L643" s="30" t="s">
        <v>921</v>
      </c>
      <c r="M643" t="s">
        <v>393</v>
      </c>
      <c r="N643">
        <v>258</v>
      </c>
      <c r="O643">
        <v>13</v>
      </c>
      <c r="P643" t="s">
        <v>326</v>
      </c>
      <c r="R643"/>
      <c r="T643">
        <v>2124</v>
      </c>
    </row>
    <row r="644" spans="1:20" x14ac:dyDescent="0.25">
      <c r="A644" t="s">
        <v>393</v>
      </c>
      <c r="B644" s="46" t="s">
        <v>393</v>
      </c>
      <c r="C644" s="49">
        <v>32.336673224899997</v>
      </c>
      <c r="D644" s="49">
        <v>-110.7828716823</v>
      </c>
      <c r="E644" s="77">
        <v>3577775.0830000001</v>
      </c>
      <c r="F644" s="77">
        <v>520433.65600000002</v>
      </c>
      <c r="H644" t="s">
        <v>26</v>
      </c>
      <c r="I644" s="67">
        <v>3577578</v>
      </c>
      <c r="J644" s="67">
        <v>520495</v>
      </c>
      <c r="K644" s="12">
        <v>38386</v>
      </c>
      <c r="L644" s="30" t="s">
        <v>921</v>
      </c>
      <c r="M644" t="s">
        <v>393</v>
      </c>
      <c r="N644" s="16">
        <v>57</v>
      </c>
      <c r="O644" s="16">
        <v>5</v>
      </c>
      <c r="P644" t="s">
        <v>284</v>
      </c>
      <c r="R644"/>
      <c r="T644">
        <v>2149</v>
      </c>
    </row>
    <row r="645" spans="1:20" x14ac:dyDescent="0.25">
      <c r="A645" t="s">
        <v>392</v>
      </c>
      <c r="B645" s="46" t="s">
        <v>392</v>
      </c>
      <c r="C645" s="49">
        <v>32.335896341999998</v>
      </c>
      <c r="D645" s="49">
        <v>-110.7822678302</v>
      </c>
      <c r="E645" s="77">
        <v>3577689.0819999999</v>
      </c>
      <c r="F645" s="77">
        <v>520490.65899999999</v>
      </c>
      <c r="H645" t="s">
        <v>26</v>
      </c>
      <c r="I645" s="67">
        <v>3577492</v>
      </c>
      <c r="J645" s="67">
        <v>520552</v>
      </c>
      <c r="K645" s="12">
        <v>38386</v>
      </c>
      <c r="L645" s="30" t="s">
        <v>921</v>
      </c>
      <c r="M645" t="s">
        <v>392</v>
      </c>
      <c r="N645">
        <v>235</v>
      </c>
      <c r="O645">
        <v>10</v>
      </c>
      <c r="P645" t="s">
        <v>326</v>
      </c>
      <c r="R645"/>
      <c r="T645">
        <v>2124</v>
      </c>
    </row>
    <row r="646" spans="1:20" x14ac:dyDescent="0.25">
      <c r="A646" s="27" t="s">
        <v>392</v>
      </c>
      <c r="B646" s="54" t="s">
        <v>392</v>
      </c>
      <c r="C646" s="55">
        <v>32.335896341999998</v>
      </c>
      <c r="D646" s="55">
        <v>-110.7822678302</v>
      </c>
      <c r="E646" s="120">
        <v>3577689.0819999999</v>
      </c>
      <c r="F646" s="120">
        <v>520490.65899999999</v>
      </c>
      <c r="G646" s="33"/>
      <c r="H646" s="27" t="s">
        <v>26</v>
      </c>
      <c r="I646" s="121">
        <v>3577492</v>
      </c>
      <c r="J646" s="121">
        <v>520552</v>
      </c>
      <c r="K646" s="60">
        <v>38386</v>
      </c>
      <c r="L646" s="30" t="s">
        <v>921</v>
      </c>
      <c r="M646" s="27" t="s">
        <v>392</v>
      </c>
      <c r="N646" s="123">
        <v>55</v>
      </c>
      <c r="O646" s="37">
        <v>0</v>
      </c>
      <c r="P646" t="s">
        <v>284</v>
      </c>
      <c r="R646"/>
      <c r="T646">
        <v>2149</v>
      </c>
    </row>
    <row r="647" spans="1:20" x14ac:dyDescent="0.25">
      <c r="A647" t="s">
        <v>391</v>
      </c>
      <c r="B647" s="46" t="s">
        <v>391</v>
      </c>
      <c r="C647" s="49">
        <v>32.332816113500002</v>
      </c>
      <c r="D647" s="49">
        <v>-110.78521838189999</v>
      </c>
      <c r="E647" s="77">
        <v>3577347.0819999999</v>
      </c>
      <c r="F647" s="77">
        <v>520213.66800000001</v>
      </c>
      <c r="H647" t="s">
        <v>26</v>
      </c>
      <c r="I647" s="67">
        <v>3577150</v>
      </c>
      <c r="J647" s="67">
        <v>520275</v>
      </c>
      <c r="K647" s="12">
        <v>38386</v>
      </c>
      <c r="L647" s="30" t="s">
        <v>921</v>
      </c>
      <c r="M647" t="s">
        <v>391</v>
      </c>
      <c r="N647" s="16">
        <v>57</v>
      </c>
      <c r="O647" s="16">
        <v>8</v>
      </c>
      <c r="P647" t="s">
        <v>284</v>
      </c>
      <c r="R647"/>
      <c r="T647">
        <v>2161</v>
      </c>
    </row>
    <row r="648" spans="1:20" x14ac:dyDescent="0.25">
      <c r="A648" t="s">
        <v>390</v>
      </c>
      <c r="B648" s="46" t="s">
        <v>390</v>
      </c>
      <c r="C648" s="49">
        <v>32.330716729800002</v>
      </c>
      <c r="D648" s="49">
        <v>-110.7867426886</v>
      </c>
      <c r="E648" s="77">
        <v>3577114.0819999999</v>
      </c>
      <c r="F648" s="77">
        <v>520070.67499999999</v>
      </c>
      <c r="H648" t="s">
        <v>26</v>
      </c>
      <c r="I648" s="67">
        <v>3576917</v>
      </c>
      <c r="J648" s="67">
        <v>520132</v>
      </c>
      <c r="K648" s="12">
        <v>38386</v>
      </c>
      <c r="L648" s="30" t="s">
        <v>921</v>
      </c>
      <c r="M648" t="s">
        <v>390</v>
      </c>
      <c r="N648">
        <v>254</v>
      </c>
      <c r="O648">
        <v>13</v>
      </c>
      <c r="P648" t="s">
        <v>326</v>
      </c>
      <c r="R648"/>
      <c r="T648">
        <v>2124</v>
      </c>
    </row>
    <row r="649" spans="1:20" x14ac:dyDescent="0.25">
      <c r="A649" t="s">
        <v>390</v>
      </c>
      <c r="B649" s="46" t="s">
        <v>390</v>
      </c>
      <c r="C649" s="49">
        <v>32.330716729800002</v>
      </c>
      <c r="D649" s="49">
        <v>-110.7867426886</v>
      </c>
      <c r="E649" s="77">
        <v>3577114.0819999999</v>
      </c>
      <c r="F649" s="77">
        <v>520070.67499999999</v>
      </c>
      <c r="H649" t="s">
        <v>26</v>
      </c>
      <c r="I649" s="67">
        <v>3576917</v>
      </c>
      <c r="J649" s="67">
        <v>520132</v>
      </c>
      <c r="K649" s="12">
        <v>38386</v>
      </c>
      <c r="L649" s="30" t="s">
        <v>921</v>
      </c>
      <c r="M649" t="s">
        <v>390</v>
      </c>
      <c r="N649" s="16">
        <v>63</v>
      </c>
      <c r="O649" s="16">
        <v>5</v>
      </c>
      <c r="P649" t="s">
        <v>284</v>
      </c>
      <c r="R649"/>
      <c r="T649">
        <v>2149</v>
      </c>
    </row>
    <row r="650" spans="1:20" x14ac:dyDescent="0.25">
      <c r="A650" t="s">
        <v>389</v>
      </c>
      <c r="B650" s="46" t="s">
        <v>389</v>
      </c>
      <c r="C650" s="49">
        <v>32.328457919800002</v>
      </c>
      <c r="D650" s="49">
        <v>-110.7900416789</v>
      </c>
      <c r="E650" s="78">
        <v>3576863.0830000001</v>
      </c>
      <c r="F650" s="78">
        <v>519760.68099999998</v>
      </c>
      <c r="H650" t="s">
        <v>26</v>
      </c>
      <c r="I650" s="84">
        <v>3576666</v>
      </c>
      <c r="J650" s="84">
        <v>519822</v>
      </c>
      <c r="K650" s="12">
        <v>38386</v>
      </c>
      <c r="L650" s="30" t="s">
        <v>659</v>
      </c>
      <c r="M650" t="s">
        <v>389</v>
      </c>
      <c r="N650" s="38">
        <v>250</v>
      </c>
      <c r="O650" s="38">
        <v>10</v>
      </c>
      <c r="P650" t="s">
        <v>284</v>
      </c>
      <c r="R650"/>
      <c r="T650">
        <v>2161</v>
      </c>
    </row>
    <row r="651" spans="1:20" x14ac:dyDescent="0.25">
      <c r="A651" t="s">
        <v>388</v>
      </c>
      <c r="B651" s="46" t="s">
        <v>388</v>
      </c>
      <c r="C651" s="49">
        <v>32.328270295700001</v>
      </c>
      <c r="D651" s="49">
        <v>-110.79113648640001</v>
      </c>
      <c r="E651" s="77">
        <v>3576842.0839999998</v>
      </c>
      <c r="F651" s="77">
        <v>519657.68099999998</v>
      </c>
      <c r="H651" t="s">
        <v>26</v>
      </c>
      <c r="I651" s="67">
        <v>3576645</v>
      </c>
      <c r="J651" s="67">
        <v>519719</v>
      </c>
      <c r="K651" s="12">
        <v>38386</v>
      </c>
      <c r="L651" s="30" t="s">
        <v>659</v>
      </c>
      <c r="M651" t="s">
        <v>388</v>
      </c>
      <c r="N651">
        <v>173</v>
      </c>
      <c r="O651">
        <v>12</v>
      </c>
      <c r="P651" t="s">
        <v>326</v>
      </c>
      <c r="R651"/>
      <c r="T651">
        <v>2124</v>
      </c>
    </row>
    <row r="652" spans="1:20" x14ac:dyDescent="0.25">
      <c r="A652" t="s">
        <v>387</v>
      </c>
      <c r="B652" s="46" t="s">
        <v>387</v>
      </c>
      <c r="C652" s="49">
        <v>32.328209487700001</v>
      </c>
      <c r="D652" s="49">
        <v>-110.7925497559</v>
      </c>
      <c r="E652" s="77">
        <v>3576835.085</v>
      </c>
      <c r="F652" s="77">
        <v>519524.68099999998</v>
      </c>
      <c r="H652" t="s">
        <v>26</v>
      </c>
      <c r="I652" s="67">
        <v>3576638</v>
      </c>
      <c r="J652" s="67">
        <v>519586</v>
      </c>
      <c r="K652" s="12">
        <v>38386</v>
      </c>
      <c r="L652" s="30" t="s">
        <v>659</v>
      </c>
      <c r="M652" t="s">
        <v>387</v>
      </c>
      <c r="N652">
        <v>142</v>
      </c>
      <c r="O652">
        <v>7</v>
      </c>
      <c r="P652" t="s">
        <v>326</v>
      </c>
      <c r="R652"/>
      <c r="T652">
        <v>2124</v>
      </c>
    </row>
    <row r="653" spans="1:20" x14ac:dyDescent="0.25">
      <c r="A653" t="s">
        <v>386</v>
      </c>
      <c r="B653" s="46" t="s">
        <v>386</v>
      </c>
      <c r="C653" s="49">
        <v>32.327857917999999</v>
      </c>
      <c r="D653" s="49">
        <v>-110.7927099204</v>
      </c>
      <c r="E653" s="77">
        <v>3576796.0839999998</v>
      </c>
      <c r="F653" s="77">
        <v>519509.68199999997</v>
      </c>
      <c r="H653" t="s">
        <v>26</v>
      </c>
      <c r="I653" s="67">
        <v>3576599</v>
      </c>
      <c r="J653" s="67">
        <v>519571</v>
      </c>
      <c r="K653" s="12">
        <v>38386</v>
      </c>
      <c r="L653" s="30" t="s">
        <v>659</v>
      </c>
      <c r="M653" t="s">
        <v>386</v>
      </c>
      <c r="N653" s="36">
        <v>242</v>
      </c>
      <c r="O653" s="36">
        <v>15</v>
      </c>
      <c r="P653" t="s">
        <v>284</v>
      </c>
      <c r="R653"/>
      <c r="T653">
        <v>2161</v>
      </c>
    </row>
    <row r="654" spans="1:20" x14ac:dyDescent="0.25">
      <c r="A654" t="s">
        <v>385</v>
      </c>
      <c r="B654" s="46" t="s">
        <v>385</v>
      </c>
      <c r="C654" s="49">
        <v>32.326538031799998</v>
      </c>
      <c r="D654" s="49">
        <v>-110.7965378305</v>
      </c>
      <c r="E654" s="77">
        <v>3576649.0860000001</v>
      </c>
      <c r="F654" s="77">
        <v>519149.685</v>
      </c>
      <c r="H654" t="s">
        <v>26</v>
      </c>
      <c r="I654" s="67">
        <v>3576452</v>
      </c>
      <c r="J654" s="67">
        <v>519211</v>
      </c>
      <c r="K654" s="12">
        <v>38386</v>
      </c>
      <c r="L654" s="30" t="s">
        <v>659</v>
      </c>
      <c r="M654" t="s">
        <v>385</v>
      </c>
      <c r="N654" s="16">
        <v>82</v>
      </c>
      <c r="O654" s="16">
        <v>20</v>
      </c>
      <c r="P654" t="s">
        <v>326</v>
      </c>
      <c r="R654"/>
      <c r="T654">
        <v>2124</v>
      </c>
    </row>
    <row r="655" spans="1:20" x14ac:dyDescent="0.25">
      <c r="A655" t="s">
        <v>384</v>
      </c>
      <c r="B655" s="46" t="s">
        <v>384</v>
      </c>
      <c r="C655" s="49">
        <v>32.325737787100003</v>
      </c>
      <c r="D655" s="49">
        <v>-110.7981864308</v>
      </c>
      <c r="E655" s="77">
        <v>3576560.0869999998</v>
      </c>
      <c r="F655" s="77">
        <v>518994.68699999998</v>
      </c>
      <c r="H655" t="s">
        <v>26</v>
      </c>
      <c r="I655" s="67">
        <v>3576363</v>
      </c>
      <c r="J655" s="67">
        <v>519056</v>
      </c>
      <c r="K655" s="12">
        <v>38386</v>
      </c>
      <c r="L655" s="30" t="s">
        <v>659</v>
      </c>
      <c r="M655" t="s">
        <v>384</v>
      </c>
      <c r="N655">
        <v>127</v>
      </c>
      <c r="O655">
        <v>8</v>
      </c>
      <c r="P655" t="s">
        <v>326</v>
      </c>
      <c r="R655"/>
      <c r="T655">
        <v>2124</v>
      </c>
    </row>
    <row r="656" spans="1:20" x14ac:dyDescent="0.25">
      <c r="A656" t="s">
        <v>384</v>
      </c>
      <c r="B656" s="46" t="s">
        <v>384</v>
      </c>
      <c r="C656" s="49">
        <v>32.325737787100003</v>
      </c>
      <c r="D656" s="49">
        <v>-110.7981864308</v>
      </c>
      <c r="E656" s="77">
        <v>3576560.0869999998</v>
      </c>
      <c r="F656" s="77">
        <v>518994.68699999998</v>
      </c>
      <c r="H656" t="s">
        <v>26</v>
      </c>
      <c r="I656" s="67">
        <v>3576363</v>
      </c>
      <c r="J656" s="67">
        <v>519056</v>
      </c>
      <c r="K656" s="12">
        <v>38386</v>
      </c>
      <c r="L656" s="30" t="s">
        <v>659</v>
      </c>
      <c r="M656" t="s">
        <v>384</v>
      </c>
      <c r="N656" s="36">
        <v>249</v>
      </c>
      <c r="O656" s="36">
        <v>12</v>
      </c>
      <c r="P656" t="s">
        <v>284</v>
      </c>
      <c r="R656"/>
      <c r="T656">
        <v>2149</v>
      </c>
    </row>
    <row r="657" spans="1:20" x14ac:dyDescent="0.25">
      <c r="A657" t="s">
        <v>383</v>
      </c>
      <c r="B657" s="46" t="s">
        <v>383</v>
      </c>
      <c r="C657" s="49">
        <v>32.325522823900002</v>
      </c>
      <c r="D657" s="49">
        <v>-110.7991537517</v>
      </c>
      <c r="E657" s="77">
        <v>3576536.088</v>
      </c>
      <c r="F657" s="77">
        <v>518903.68699999998</v>
      </c>
      <c r="H657" t="s">
        <v>26</v>
      </c>
      <c r="I657" s="67">
        <v>3576339</v>
      </c>
      <c r="J657" s="67">
        <v>518965</v>
      </c>
      <c r="K657" s="12">
        <v>38386</v>
      </c>
      <c r="L657" s="30" t="s">
        <v>659</v>
      </c>
      <c r="M657" t="s">
        <v>383</v>
      </c>
      <c r="N657">
        <v>110</v>
      </c>
      <c r="O657">
        <v>26</v>
      </c>
      <c r="P657" t="s">
        <v>326</v>
      </c>
      <c r="R657"/>
      <c r="T657">
        <v>2124</v>
      </c>
    </row>
    <row r="658" spans="1:20" x14ac:dyDescent="0.25">
      <c r="A658" t="s">
        <v>383</v>
      </c>
      <c r="B658" s="46" t="s">
        <v>383</v>
      </c>
      <c r="C658" s="49">
        <v>32.325522823900002</v>
      </c>
      <c r="D658" s="49">
        <v>-110.7991537517</v>
      </c>
      <c r="E658" s="77">
        <v>3576536.088</v>
      </c>
      <c r="F658" s="77">
        <v>518903.68699999998</v>
      </c>
      <c r="H658" t="s">
        <v>26</v>
      </c>
      <c r="I658" s="67">
        <v>3576339</v>
      </c>
      <c r="J658" s="67">
        <v>518965</v>
      </c>
      <c r="K658" s="12">
        <v>38386</v>
      </c>
      <c r="L658" s="30" t="s">
        <v>659</v>
      </c>
      <c r="M658" t="s">
        <v>383</v>
      </c>
      <c r="N658" s="36">
        <v>246</v>
      </c>
      <c r="O658" s="36">
        <v>18</v>
      </c>
      <c r="P658" t="s">
        <v>286</v>
      </c>
      <c r="R658" t="s">
        <v>804</v>
      </c>
      <c r="T658">
        <v>4042</v>
      </c>
    </row>
    <row r="659" spans="1:20" x14ac:dyDescent="0.25">
      <c r="A659" t="s">
        <v>382</v>
      </c>
      <c r="B659" s="46" t="s">
        <v>382</v>
      </c>
      <c r="C659" s="49">
        <v>32.325045420999999</v>
      </c>
      <c r="D659" s="49">
        <v>-110.7996116504</v>
      </c>
      <c r="E659" s="77">
        <v>3576483.088</v>
      </c>
      <c r="F659" s="77">
        <v>518860.68800000002</v>
      </c>
      <c r="H659" t="s">
        <v>26</v>
      </c>
      <c r="I659" s="67">
        <v>3576286</v>
      </c>
      <c r="J659" s="67">
        <v>518922</v>
      </c>
      <c r="K659" s="12">
        <v>38386</v>
      </c>
      <c r="L659" s="30" t="s">
        <v>659</v>
      </c>
      <c r="M659" t="s">
        <v>382</v>
      </c>
      <c r="N659" s="36">
        <v>240</v>
      </c>
      <c r="O659" s="36">
        <v>11</v>
      </c>
      <c r="P659" t="s">
        <v>284</v>
      </c>
      <c r="R659"/>
      <c r="T659">
        <v>2161</v>
      </c>
    </row>
    <row r="660" spans="1:20" x14ac:dyDescent="0.25">
      <c r="A660" t="s">
        <v>381</v>
      </c>
      <c r="B660" s="46" t="s">
        <v>381</v>
      </c>
      <c r="C660" s="49">
        <v>32.323022528499997</v>
      </c>
      <c r="D660" s="49">
        <v>-110.8039826382</v>
      </c>
      <c r="E660" s="77">
        <v>3576258.0920000002</v>
      </c>
      <c r="F660" s="77">
        <v>518449.69699999999</v>
      </c>
      <c r="H660" t="s">
        <v>26</v>
      </c>
      <c r="I660" s="67">
        <v>3576061</v>
      </c>
      <c r="J660" s="67">
        <v>518511</v>
      </c>
      <c r="K660" s="12">
        <v>38386</v>
      </c>
      <c r="L660" s="30" t="s">
        <v>659</v>
      </c>
      <c r="M660" t="s">
        <v>381</v>
      </c>
      <c r="N660">
        <v>195</v>
      </c>
      <c r="O660">
        <v>10</v>
      </c>
      <c r="P660" t="s">
        <v>326</v>
      </c>
      <c r="R660"/>
      <c r="T660">
        <v>2124</v>
      </c>
    </row>
    <row r="661" spans="1:20" x14ac:dyDescent="0.25">
      <c r="A661" t="s">
        <v>381</v>
      </c>
      <c r="B661" s="46" t="s">
        <v>381</v>
      </c>
      <c r="C661" s="49">
        <v>32.323022528499997</v>
      </c>
      <c r="D661" s="49">
        <v>-110.8039826382</v>
      </c>
      <c r="E661" s="77">
        <v>3576258.0920000002</v>
      </c>
      <c r="F661" s="77">
        <v>518449.69699999999</v>
      </c>
      <c r="H661" t="s">
        <v>26</v>
      </c>
      <c r="I661" s="67">
        <v>3576061</v>
      </c>
      <c r="J661" s="67">
        <v>518511</v>
      </c>
      <c r="K661" s="12">
        <v>38386</v>
      </c>
      <c r="L661" s="30" t="s">
        <v>659</v>
      </c>
      <c r="M661" t="s">
        <v>381</v>
      </c>
      <c r="N661" s="36">
        <v>243</v>
      </c>
      <c r="O661" s="36">
        <v>8</v>
      </c>
      <c r="P661" t="s">
        <v>284</v>
      </c>
      <c r="R661"/>
      <c r="T661">
        <v>2149</v>
      </c>
    </row>
    <row r="662" spans="1:20" x14ac:dyDescent="0.25">
      <c r="A662" t="s">
        <v>380</v>
      </c>
      <c r="B662" s="46" t="s">
        <v>380</v>
      </c>
      <c r="C662" s="49">
        <v>32.3215199423</v>
      </c>
      <c r="D662" s="49">
        <v>-110.8065568984</v>
      </c>
      <c r="E662" s="77">
        <v>3576091.0929999999</v>
      </c>
      <c r="F662" s="77">
        <v>518207.701</v>
      </c>
      <c r="H662" t="s">
        <v>26</v>
      </c>
      <c r="I662" s="67">
        <v>3575894</v>
      </c>
      <c r="J662" s="67">
        <v>518269</v>
      </c>
      <c r="K662" s="12">
        <v>38386</v>
      </c>
      <c r="L662" s="30" t="s">
        <v>659</v>
      </c>
      <c r="M662" t="s">
        <v>380</v>
      </c>
      <c r="N662">
        <v>122</v>
      </c>
      <c r="O662">
        <v>17</v>
      </c>
      <c r="P662" t="s">
        <v>326</v>
      </c>
      <c r="R662"/>
      <c r="T662">
        <v>2124</v>
      </c>
    </row>
    <row r="663" spans="1:20" x14ac:dyDescent="0.25">
      <c r="A663" t="s">
        <v>380</v>
      </c>
      <c r="B663" s="46" t="s">
        <v>380</v>
      </c>
      <c r="C663" s="49">
        <v>32.3215199423</v>
      </c>
      <c r="D663" s="49">
        <v>-110.8065568984</v>
      </c>
      <c r="E663" s="77">
        <v>3576091.0929999999</v>
      </c>
      <c r="F663" s="77">
        <v>518207.701</v>
      </c>
      <c r="H663" t="s">
        <v>26</v>
      </c>
      <c r="I663" s="67">
        <v>3575894</v>
      </c>
      <c r="J663" s="67">
        <v>518269</v>
      </c>
      <c r="K663" s="12">
        <v>38386</v>
      </c>
      <c r="L663" s="30" t="s">
        <v>659</v>
      </c>
      <c r="M663" t="s">
        <v>380</v>
      </c>
      <c r="N663" s="36">
        <v>243</v>
      </c>
      <c r="O663" s="36">
        <v>14</v>
      </c>
      <c r="P663" t="s">
        <v>286</v>
      </c>
      <c r="R663" t="s">
        <v>804</v>
      </c>
      <c r="T663">
        <v>4042</v>
      </c>
    </row>
    <row r="664" spans="1:20" x14ac:dyDescent="0.25">
      <c r="A664" t="s">
        <v>379</v>
      </c>
      <c r="B664" s="46" t="s">
        <v>379</v>
      </c>
      <c r="C664" s="49">
        <v>32.3218435649</v>
      </c>
      <c r="D664" s="49">
        <v>-110.80581251940001</v>
      </c>
      <c r="E664" s="77">
        <v>3576127.0920000002</v>
      </c>
      <c r="F664" s="77">
        <v>518277.701</v>
      </c>
      <c r="H664" t="s">
        <v>26</v>
      </c>
      <c r="I664" s="67">
        <v>3575930</v>
      </c>
      <c r="J664" s="67">
        <v>518339</v>
      </c>
      <c r="K664" s="12">
        <v>38386</v>
      </c>
      <c r="L664" s="30" t="s">
        <v>659</v>
      </c>
      <c r="M664" t="s">
        <v>379</v>
      </c>
      <c r="N664">
        <v>127</v>
      </c>
      <c r="O664">
        <v>16</v>
      </c>
      <c r="P664" t="s">
        <v>326</v>
      </c>
      <c r="R664"/>
      <c r="T664">
        <v>2124</v>
      </c>
    </row>
    <row r="665" spans="1:20" x14ac:dyDescent="0.25">
      <c r="A665" t="s">
        <v>379</v>
      </c>
      <c r="B665" s="46" t="s">
        <v>379</v>
      </c>
      <c r="C665" s="49">
        <v>32.3218435649</v>
      </c>
      <c r="D665" s="49">
        <v>-110.80581251940001</v>
      </c>
      <c r="E665" s="77">
        <v>3576127.0920000002</v>
      </c>
      <c r="F665" s="77">
        <v>518277.701</v>
      </c>
      <c r="H665" t="s">
        <v>26</v>
      </c>
      <c r="I665" s="67">
        <v>3575930</v>
      </c>
      <c r="J665" s="67">
        <v>518339</v>
      </c>
      <c r="K665" s="12">
        <v>38386</v>
      </c>
      <c r="L665" s="30" t="s">
        <v>659</v>
      </c>
      <c r="M665" t="s">
        <v>379</v>
      </c>
      <c r="N665" s="36">
        <v>251</v>
      </c>
      <c r="O665" s="36">
        <v>10</v>
      </c>
      <c r="P665" t="s">
        <v>284</v>
      </c>
      <c r="R665"/>
      <c r="T665">
        <v>2149</v>
      </c>
    </row>
    <row r="666" spans="1:20" x14ac:dyDescent="0.25">
      <c r="A666" t="s">
        <v>378</v>
      </c>
      <c r="B666" s="46" t="s">
        <v>378</v>
      </c>
      <c r="C666" s="49">
        <v>32.320681378099998</v>
      </c>
      <c r="D666" s="49">
        <v>-110.8068348811</v>
      </c>
      <c r="E666" s="77">
        <v>3575998.0920000002</v>
      </c>
      <c r="F666" s="77">
        <v>518181.70400000003</v>
      </c>
      <c r="H666" t="s">
        <v>26</v>
      </c>
      <c r="I666" s="67">
        <v>3575801</v>
      </c>
      <c r="J666" s="67">
        <v>518243</v>
      </c>
      <c r="K666" s="12">
        <v>38386</v>
      </c>
      <c r="L666" s="30" t="s">
        <v>659</v>
      </c>
      <c r="M666" t="s">
        <v>378</v>
      </c>
      <c r="N666">
        <v>303</v>
      </c>
      <c r="O666">
        <v>24</v>
      </c>
      <c r="P666" t="s">
        <v>326</v>
      </c>
      <c r="R666"/>
      <c r="T666">
        <v>2124</v>
      </c>
    </row>
    <row r="667" spans="1:20" x14ac:dyDescent="0.25">
      <c r="A667" t="s">
        <v>378</v>
      </c>
      <c r="B667" s="46" t="s">
        <v>378</v>
      </c>
      <c r="C667" s="49">
        <v>32.320681378099998</v>
      </c>
      <c r="D667" s="49">
        <v>-110.8068348811</v>
      </c>
      <c r="E667" s="77">
        <v>3575998.0920000002</v>
      </c>
      <c r="F667" s="77">
        <v>518181.70400000003</v>
      </c>
      <c r="H667" t="s">
        <v>26</v>
      </c>
      <c r="I667" s="67">
        <v>3575801</v>
      </c>
      <c r="J667" s="67">
        <v>518243</v>
      </c>
      <c r="K667" s="12">
        <v>38386</v>
      </c>
      <c r="L667" s="30" t="s">
        <v>659</v>
      </c>
      <c r="M667" t="s">
        <v>378</v>
      </c>
      <c r="N667" s="36">
        <v>240</v>
      </c>
      <c r="O667" s="36">
        <v>18</v>
      </c>
      <c r="P667" t="s">
        <v>284</v>
      </c>
      <c r="R667" t="s">
        <v>804</v>
      </c>
      <c r="T667">
        <v>2149</v>
      </c>
    </row>
    <row r="668" spans="1:20" x14ac:dyDescent="0.25">
      <c r="A668" t="s">
        <v>377</v>
      </c>
      <c r="B668" s="46" t="s">
        <v>377</v>
      </c>
      <c r="C668" s="49">
        <v>32.319607309699997</v>
      </c>
      <c r="D668" s="49">
        <v>-110.8064971546</v>
      </c>
      <c r="E668" s="77">
        <v>3575879.091</v>
      </c>
      <c r="F668" s="77">
        <v>518213.70699999999</v>
      </c>
      <c r="H668" t="s">
        <v>26</v>
      </c>
      <c r="I668" s="67">
        <v>3575682</v>
      </c>
      <c r="J668" s="67">
        <v>518275</v>
      </c>
      <c r="K668" s="12">
        <v>38386</v>
      </c>
      <c r="L668" s="30" t="s">
        <v>659</v>
      </c>
      <c r="M668" t="s">
        <v>377</v>
      </c>
      <c r="N668" s="36">
        <v>250</v>
      </c>
      <c r="O668" s="36">
        <v>7</v>
      </c>
      <c r="P668" t="s">
        <v>286</v>
      </c>
      <c r="R668"/>
      <c r="T668">
        <v>4039</v>
      </c>
    </row>
    <row r="669" spans="1:20" x14ac:dyDescent="0.25">
      <c r="A669" t="s">
        <v>376</v>
      </c>
      <c r="B669" s="46" t="s">
        <v>376</v>
      </c>
      <c r="C669" s="49">
        <v>32.318497531200002</v>
      </c>
      <c r="D669" s="49">
        <v>-110.8064038615</v>
      </c>
      <c r="E669" s="77">
        <v>3575756.0890000002</v>
      </c>
      <c r="F669" s="77">
        <v>518222.71100000001</v>
      </c>
      <c r="H669" t="s">
        <v>26</v>
      </c>
      <c r="I669" s="67">
        <v>3575559</v>
      </c>
      <c r="J669" s="67">
        <v>518284</v>
      </c>
      <c r="K669" s="12">
        <v>38386</v>
      </c>
      <c r="L669" s="30" t="s">
        <v>659</v>
      </c>
      <c r="M669" t="s">
        <v>376</v>
      </c>
      <c r="N669" s="36">
        <v>242</v>
      </c>
      <c r="O669" s="36">
        <v>6</v>
      </c>
      <c r="P669" t="s">
        <v>284</v>
      </c>
      <c r="R669"/>
      <c r="T669">
        <v>2161</v>
      </c>
    </row>
    <row r="670" spans="1:20" x14ac:dyDescent="0.25">
      <c r="A670" t="s">
        <v>375</v>
      </c>
      <c r="B670" s="46" t="s">
        <v>375</v>
      </c>
      <c r="C670" s="49">
        <v>32.317671238499997</v>
      </c>
      <c r="D670" s="49">
        <v>-110.8088065773</v>
      </c>
      <c r="E670" s="77">
        <v>3575664.09</v>
      </c>
      <c r="F670" s="77">
        <v>517996.71299999999</v>
      </c>
      <c r="H670" t="s">
        <v>26</v>
      </c>
      <c r="I670" s="67">
        <v>3575467</v>
      </c>
      <c r="J670" s="67">
        <v>518058</v>
      </c>
      <c r="K670" s="12">
        <v>38386</v>
      </c>
      <c r="L670" s="30" t="s">
        <v>659</v>
      </c>
      <c r="M670" t="s">
        <v>375</v>
      </c>
      <c r="N670" s="36">
        <v>245</v>
      </c>
      <c r="O670" s="36">
        <v>13</v>
      </c>
      <c r="P670" t="s">
        <v>284</v>
      </c>
      <c r="R670"/>
      <c r="T670">
        <v>2161</v>
      </c>
    </row>
    <row r="671" spans="1:20" x14ac:dyDescent="0.25">
      <c r="A671" t="s">
        <v>374</v>
      </c>
      <c r="B671" s="46" t="s">
        <v>374</v>
      </c>
      <c r="C671" s="49">
        <v>32.3175713073</v>
      </c>
      <c r="D671" s="49">
        <v>-110.80834995959999</v>
      </c>
      <c r="E671" s="77">
        <v>3575653.09</v>
      </c>
      <c r="F671" s="77">
        <v>518039.71299999999</v>
      </c>
      <c r="H671" t="s">
        <v>26</v>
      </c>
      <c r="I671" s="67">
        <v>3575456</v>
      </c>
      <c r="J671" s="67">
        <v>518101</v>
      </c>
      <c r="K671" s="12">
        <v>38386</v>
      </c>
      <c r="L671" s="30" t="s">
        <v>659</v>
      </c>
      <c r="M671" t="s">
        <v>374</v>
      </c>
      <c r="N671">
        <v>165</v>
      </c>
      <c r="O671">
        <v>18</v>
      </c>
      <c r="P671" t="s">
        <v>326</v>
      </c>
      <c r="R671"/>
      <c r="T671">
        <v>2124</v>
      </c>
    </row>
    <row r="672" spans="1:20" x14ac:dyDescent="0.25">
      <c r="A672" t="s">
        <v>373</v>
      </c>
      <c r="B672" s="46" t="s">
        <v>373</v>
      </c>
      <c r="C672" s="49">
        <v>32.317002440400003</v>
      </c>
      <c r="D672" s="49">
        <v>-110.80801117839999</v>
      </c>
      <c r="E672" s="77">
        <v>3575590.0890000002</v>
      </c>
      <c r="F672" s="77">
        <v>518071.71500000003</v>
      </c>
      <c r="H672" t="s">
        <v>26</v>
      </c>
      <c r="I672" s="67">
        <v>3575393</v>
      </c>
      <c r="J672" s="67">
        <v>518133</v>
      </c>
      <c r="K672" s="12">
        <v>38386</v>
      </c>
      <c r="L672" s="30" t="s">
        <v>659</v>
      </c>
      <c r="M672" t="s">
        <v>373</v>
      </c>
      <c r="N672">
        <v>172</v>
      </c>
      <c r="O672">
        <v>16</v>
      </c>
      <c r="P672" t="s">
        <v>326</v>
      </c>
      <c r="R672"/>
      <c r="T672">
        <v>2124</v>
      </c>
    </row>
    <row r="673" spans="1:20" x14ac:dyDescent="0.25">
      <c r="A673" t="s">
        <v>373</v>
      </c>
      <c r="B673" s="46" t="s">
        <v>373</v>
      </c>
      <c r="C673" s="49">
        <v>32.317002440400003</v>
      </c>
      <c r="D673" s="49">
        <v>-110.80801117839999</v>
      </c>
      <c r="E673" s="77">
        <v>3575590.0890000002</v>
      </c>
      <c r="F673" s="77">
        <v>518071.71500000003</v>
      </c>
      <c r="H673" t="s">
        <v>26</v>
      </c>
      <c r="I673" s="67">
        <v>3575393</v>
      </c>
      <c r="J673" s="67">
        <v>518133</v>
      </c>
      <c r="K673" s="12">
        <v>38386</v>
      </c>
      <c r="L673" s="30" t="s">
        <v>659</v>
      </c>
      <c r="M673" t="s">
        <v>373</v>
      </c>
      <c r="N673" s="36">
        <v>247</v>
      </c>
      <c r="O673" s="36">
        <v>16</v>
      </c>
      <c r="P673" t="s">
        <v>284</v>
      </c>
      <c r="R673"/>
      <c r="T673">
        <v>2149</v>
      </c>
    </row>
    <row r="674" spans="1:20" x14ac:dyDescent="0.25">
      <c r="A674" t="s">
        <v>372</v>
      </c>
      <c r="B674" s="46" t="s">
        <v>372</v>
      </c>
      <c r="C674" s="49">
        <v>32.315676813400003</v>
      </c>
      <c r="D674" s="49">
        <v>-110.8083538859</v>
      </c>
      <c r="E674" s="77">
        <v>3575443.088</v>
      </c>
      <c r="F674" s="77">
        <v>518039.71899999998</v>
      </c>
      <c r="H674" t="s">
        <v>26</v>
      </c>
      <c r="I674" s="67">
        <v>3575246</v>
      </c>
      <c r="J674" s="67">
        <v>518101</v>
      </c>
      <c r="K674" s="12">
        <v>38386</v>
      </c>
      <c r="L674" s="30" t="s">
        <v>659</v>
      </c>
      <c r="M674" t="s">
        <v>372</v>
      </c>
      <c r="N674">
        <v>158</v>
      </c>
      <c r="O674">
        <v>13</v>
      </c>
      <c r="P674" t="s">
        <v>326</v>
      </c>
      <c r="R674"/>
      <c r="T674">
        <v>2124</v>
      </c>
    </row>
    <row r="675" spans="1:20" x14ac:dyDescent="0.25">
      <c r="A675" t="s">
        <v>372</v>
      </c>
      <c r="B675" s="46" t="s">
        <v>372</v>
      </c>
      <c r="C675" s="49">
        <v>32.315676813400003</v>
      </c>
      <c r="D675" s="49">
        <v>-110.8083538859</v>
      </c>
      <c r="E675" s="77">
        <v>3575443.088</v>
      </c>
      <c r="F675" s="77">
        <v>518039.71899999998</v>
      </c>
      <c r="H675" t="s">
        <v>26</v>
      </c>
      <c r="I675" s="67">
        <v>3575246</v>
      </c>
      <c r="J675" s="67">
        <v>518101</v>
      </c>
      <c r="K675" s="12">
        <v>38386</v>
      </c>
      <c r="L675" s="30" t="s">
        <v>659</v>
      </c>
      <c r="M675" t="s">
        <v>372</v>
      </c>
      <c r="N675" s="36">
        <v>249</v>
      </c>
      <c r="O675" s="36">
        <v>13</v>
      </c>
      <c r="P675" t="s">
        <v>284</v>
      </c>
      <c r="R675"/>
      <c r="T675">
        <v>2149</v>
      </c>
    </row>
    <row r="676" spans="1:20" x14ac:dyDescent="0.25">
      <c r="A676" t="s">
        <v>371</v>
      </c>
      <c r="B676" s="46" t="s">
        <v>371</v>
      </c>
      <c r="C676" s="49">
        <v>32.314603703499998</v>
      </c>
      <c r="D676" s="49">
        <v>-110.8086429439</v>
      </c>
      <c r="E676" s="77">
        <v>3575324.0869999998</v>
      </c>
      <c r="F676" s="77">
        <v>518012.72200000001</v>
      </c>
      <c r="H676" t="s">
        <v>26</v>
      </c>
      <c r="I676" s="67">
        <v>3575127</v>
      </c>
      <c r="J676" s="67">
        <v>518074</v>
      </c>
      <c r="K676" s="12">
        <v>38386</v>
      </c>
      <c r="L676" s="30" t="s">
        <v>659</v>
      </c>
      <c r="M676" t="s">
        <v>371</v>
      </c>
      <c r="N676" s="36">
        <v>247</v>
      </c>
      <c r="O676" s="36">
        <v>18</v>
      </c>
      <c r="P676" t="s">
        <v>284</v>
      </c>
      <c r="R676"/>
      <c r="T676">
        <v>2161</v>
      </c>
    </row>
    <row r="677" spans="1:20" x14ac:dyDescent="0.25">
      <c r="A677" t="s">
        <v>370</v>
      </c>
      <c r="B677" s="46" t="s">
        <v>370</v>
      </c>
      <c r="C677" s="49">
        <v>32.3130611562</v>
      </c>
      <c r="D677" s="49">
        <v>-110.8087204997</v>
      </c>
      <c r="E677" s="77">
        <v>3575153.085</v>
      </c>
      <c r="F677" s="77">
        <v>518005.72700000001</v>
      </c>
      <c r="H677" t="s">
        <v>26</v>
      </c>
      <c r="I677" s="67">
        <v>3574956</v>
      </c>
      <c r="J677" s="67">
        <v>518067</v>
      </c>
      <c r="K677" s="12">
        <v>38386</v>
      </c>
      <c r="L677" s="30" t="s">
        <v>659</v>
      </c>
      <c r="M677" t="s">
        <v>370</v>
      </c>
      <c r="N677">
        <v>162</v>
      </c>
      <c r="O677">
        <v>10</v>
      </c>
      <c r="P677" t="s">
        <v>326</v>
      </c>
      <c r="R677"/>
      <c r="T677">
        <v>2124</v>
      </c>
    </row>
    <row r="678" spans="1:20" x14ac:dyDescent="0.25">
      <c r="A678" t="s">
        <v>370</v>
      </c>
      <c r="B678" s="46" t="s">
        <v>370</v>
      </c>
      <c r="C678" s="49">
        <v>32.3130611562</v>
      </c>
      <c r="D678" s="49">
        <v>-110.8087204997</v>
      </c>
      <c r="E678" s="77">
        <v>3575153.085</v>
      </c>
      <c r="F678" s="77">
        <v>518005.72700000001</v>
      </c>
      <c r="H678" t="s">
        <v>26</v>
      </c>
      <c r="I678" s="67">
        <v>3574956</v>
      </c>
      <c r="J678" s="67">
        <v>518067</v>
      </c>
      <c r="K678" s="12">
        <v>38386</v>
      </c>
      <c r="L678" s="30" t="s">
        <v>659</v>
      </c>
      <c r="M678" t="s">
        <v>370</v>
      </c>
      <c r="N678" s="36">
        <v>248</v>
      </c>
      <c r="O678" s="36">
        <v>10</v>
      </c>
      <c r="P678" t="s">
        <v>284</v>
      </c>
      <c r="R678"/>
      <c r="T678">
        <v>2149</v>
      </c>
    </row>
    <row r="679" spans="1:20" x14ac:dyDescent="0.25">
      <c r="A679" t="s">
        <v>369</v>
      </c>
      <c r="B679" s="46" t="s">
        <v>369</v>
      </c>
      <c r="C679" s="49">
        <v>32.3119511186</v>
      </c>
      <c r="D679" s="49">
        <v>-110.8084572173</v>
      </c>
      <c r="E679" s="77">
        <v>3575030.0839999998</v>
      </c>
      <c r="F679" s="77">
        <v>518030.73</v>
      </c>
      <c r="H679" t="s">
        <v>26</v>
      </c>
      <c r="I679" s="67">
        <v>3574833</v>
      </c>
      <c r="J679" s="67">
        <v>518092</v>
      </c>
      <c r="K679" s="12">
        <v>38386</v>
      </c>
      <c r="L679" s="30" t="s">
        <v>659</v>
      </c>
      <c r="M679" t="s">
        <v>369</v>
      </c>
      <c r="N679">
        <v>153</v>
      </c>
      <c r="O679">
        <v>18</v>
      </c>
      <c r="P679" t="s">
        <v>326</v>
      </c>
      <c r="R679"/>
      <c r="T679">
        <v>2124</v>
      </c>
    </row>
    <row r="680" spans="1:20" x14ac:dyDescent="0.25">
      <c r="A680" t="s">
        <v>369</v>
      </c>
      <c r="B680" s="46" t="s">
        <v>369</v>
      </c>
      <c r="C680" s="49">
        <v>32.3119511186</v>
      </c>
      <c r="D680" s="49">
        <v>-110.8084572173</v>
      </c>
      <c r="E680" s="77">
        <v>3575030.0839999998</v>
      </c>
      <c r="F680" s="77">
        <v>518030.73</v>
      </c>
      <c r="H680" t="s">
        <v>26</v>
      </c>
      <c r="I680" s="67">
        <v>3574833</v>
      </c>
      <c r="J680" s="67">
        <v>518092</v>
      </c>
      <c r="K680" s="12">
        <v>38386</v>
      </c>
      <c r="L680" s="30" t="s">
        <v>659</v>
      </c>
      <c r="M680" t="s">
        <v>369</v>
      </c>
      <c r="N680" s="36">
        <v>242</v>
      </c>
      <c r="O680" s="36">
        <v>18</v>
      </c>
      <c r="P680" t="s">
        <v>284</v>
      </c>
      <c r="R680"/>
      <c r="T680">
        <v>2149</v>
      </c>
    </row>
    <row r="681" spans="1:20" x14ac:dyDescent="0.25">
      <c r="A681" t="s">
        <v>368</v>
      </c>
      <c r="B681" s="46" t="s">
        <v>368</v>
      </c>
      <c r="C681" s="49">
        <v>32.311240443199999</v>
      </c>
      <c r="D681" s="49">
        <v>-110.80978657510001</v>
      </c>
      <c r="E681" s="77">
        <v>3574951.0839999998</v>
      </c>
      <c r="F681" s="77">
        <v>517905.73200000002</v>
      </c>
      <c r="H681" t="s">
        <v>26</v>
      </c>
      <c r="I681" s="67">
        <v>3574754</v>
      </c>
      <c r="J681" s="67">
        <v>517967</v>
      </c>
      <c r="K681" s="12">
        <v>38386</v>
      </c>
      <c r="L681" s="30" t="s">
        <v>659</v>
      </c>
      <c r="M681" t="s">
        <v>368</v>
      </c>
      <c r="N681">
        <v>162</v>
      </c>
      <c r="O681">
        <v>12</v>
      </c>
      <c r="P681" t="s">
        <v>326</v>
      </c>
      <c r="R681"/>
      <c r="T681">
        <v>2124</v>
      </c>
    </row>
    <row r="682" spans="1:20" x14ac:dyDescent="0.25">
      <c r="A682" t="s">
        <v>368</v>
      </c>
      <c r="B682" s="46" t="s">
        <v>368</v>
      </c>
      <c r="C682" s="49">
        <v>32.311240443199999</v>
      </c>
      <c r="D682" s="49">
        <v>-110.80978657510001</v>
      </c>
      <c r="E682" s="77">
        <v>3574951.0839999998</v>
      </c>
      <c r="F682" s="77">
        <v>517905.73200000002</v>
      </c>
      <c r="H682" t="s">
        <v>26</v>
      </c>
      <c r="I682" s="67">
        <v>3574754</v>
      </c>
      <c r="J682" s="67">
        <v>517967</v>
      </c>
      <c r="K682" s="12">
        <v>38386</v>
      </c>
      <c r="L682" s="30" t="s">
        <v>659</v>
      </c>
      <c r="M682" t="s">
        <v>368</v>
      </c>
      <c r="N682" s="36">
        <v>244</v>
      </c>
      <c r="O682" s="36">
        <v>12</v>
      </c>
      <c r="P682" t="s">
        <v>284</v>
      </c>
      <c r="R682"/>
      <c r="T682">
        <v>2149</v>
      </c>
    </row>
    <row r="683" spans="1:20" x14ac:dyDescent="0.25">
      <c r="A683" t="s">
        <v>367</v>
      </c>
      <c r="B683" s="46" t="s">
        <v>367</v>
      </c>
      <c r="C683" s="49">
        <v>32.3113596281</v>
      </c>
      <c r="D683" s="49">
        <v>-110.81105047840001</v>
      </c>
      <c r="E683" s="77">
        <v>3574964.085</v>
      </c>
      <c r="F683" s="77">
        <v>517786.73100000003</v>
      </c>
      <c r="H683" t="s">
        <v>26</v>
      </c>
      <c r="I683" s="67">
        <v>3574767</v>
      </c>
      <c r="J683" s="67">
        <v>517848</v>
      </c>
      <c r="K683" s="12">
        <v>38386</v>
      </c>
      <c r="L683" s="30" t="s">
        <v>659</v>
      </c>
      <c r="M683" t="s">
        <v>367</v>
      </c>
      <c r="N683">
        <v>158</v>
      </c>
      <c r="O683">
        <v>21</v>
      </c>
      <c r="P683" t="s">
        <v>326</v>
      </c>
      <c r="R683"/>
      <c r="T683">
        <v>2124</v>
      </c>
    </row>
    <row r="684" spans="1:20" x14ac:dyDescent="0.25">
      <c r="A684" t="s">
        <v>367</v>
      </c>
      <c r="B684" s="46" t="s">
        <v>367</v>
      </c>
      <c r="C684" s="49">
        <v>32.3113596281</v>
      </c>
      <c r="D684" s="49">
        <v>-110.81105047840001</v>
      </c>
      <c r="E684" s="77">
        <v>3574964.085</v>
      </c>
      <c r="F684" s="77">
        <v>517786.73100000003</v>
      </c>
      <c r="H684" t="s">
        <v>26</v>
      </c>
      <c r="I684" s="67">
        <v>3574767</v>
      </c>
      <c r="J684" s="67">
        <v>517848</v>
      </c>
      <c r="K684" s="12">
        <v>38386</v>
      </c>
      <c r="L684" s="30" t="s">
        <v>659</v>
      </c>
      <c r="M684" t="s">
        <v>367</v>
      </c>
      <c r="N684" s="36">
        <v>246</v>
      </c>
      <c r="O684" s="36">
        <v>20</v>
      </c>
      <c r="P684" t="s">
        <v>284</v>
      </c>
      <c r="R684"/>
      <c r="T684">
        <v>2149</v>
      </c>
    </row>
    <row r="685" spans="1:20" x14ac:dyDescent="0.25">
      <c r="A685" t="s">
        <v>366</v>
      </c>
      <c r="B685" s="46" t="s">
        <v>366</v>
      </c>
      <c r="C685" s="49">
        <v>32.310675608499999</v>
      </c>
      <c r="D685" s="49">
        <v>-110.8121248012</v>
      </c>
      <c r="E685" s="77">
        <v>3574888.085</v>
      </c>
      <c r="F685" s="77">
        <v>517685.73300000001</v>
      </c>
      <c r="H685" t="s">
        <v>26</v>
      </c>
      <c r="I685" s="67">
        <v>3574691</v>
      </c>
      <c r="J685" s="67">
        <v>517747</v>
      </c>
      <c r="K685" s="12">
        <v>38386</v>
      </c>
      <c r="L685" s="30" t="s">
        <v>659</v>
      </c>
      <c r="M685" t="s">
        <v>366</v>
      </c>
      <c r="N685">
        <v>138</v>
      </c>
      <c r="O685">
        <v>24</v>
      </c>
      <c r="P685" t="s">
        <v>326</v>
      </c>
      <c r="R685"/>
      <c r="T685">
        <v>2124</v>
      </c>
    </row>
    <row r="686" spans="1:20" x14ac:dyDescent="0.25">
      <c r="A686" t="s">
        <v>365</v>
      </c>
      <c r="B686" s="46" t="s">
        <v>365</v>
      </c>
      <c r="C686" s="49">
        <v>32.309080826399999</v>
      </c>
      <c r="D686" s="49">
        <v>-110.81347714180001</v>
      </c>
      <c r="E686" s="77">
        <v>3574711.0839999998</v>
      </c>
      <c r="F686" s="77">
        <v>517558.73700000002</v>
      </c>
      <c r="H686" t="s">
        <v>26</v>
      </c>
      <c r="I686" s="67">
        <v>3574514</v>
      </c>
      <c r="J686" s="67">
        <v>517620</v>
      </c>
      <c r="K686" s="12">
        <v>38386</v>
      </c>
      <c r="L686" s="30" t="s">
        <v>659</v>
      </c>
      <c r="M686" t="s">
        <v>365</v>
      </c>
      <c r="N686">
        <v>125</v>
      </c>
      <c r="O686">
        <v>19</v>
      </c>
      <c r="P686" t="s">
        <v>326</v>
      </c>
      <c r="R686"/>
      <c r="T686">
        <v>2124</v>
      </c>
    </row>
    <row r="687" spans="1:20" x14ac:dyDescent="0.25">
      <c r="A687" t="s">
        <v>365</v>
      </c>
      <c r="B687" s="46" t="s">
        <v>365</v>
      </c>
      <c r="C687" s="49">
        <v>32.309080826399999</v>
      </c>
      <c r="D687" s="49">
        <v>-110.81347714180001</v>
      </c>
      <c r="E687" s="77">
        <v>3574711.0839999998</v>
      </c>
      <c r="F687" s="77">
        <v>517558.73700000002</v>
      </c>
      <c r="H687" t="s">
        <v>26</v>
      </c>
      <c r="I687" s="67">
        <v>3574514</v>
      </c>
      <c r="J687" s="67">
        <v>517620</v>
      </c>
      <c r="K687" s="12">
        <v>38386</v>
      </c>
      <c r="L687" s="30" t="s">
        <v>659</v>
      </c>
      <c r="M687" t="s">
        <v>365</v>
      </c>
      <c r="N687" s="36">
        <v>250</v>
      </c>
      <c r="O687" s="36">
        <v>17</v>
      </c>
      <c r="P687" t="s">
        <v>284</v>
      </c>
      <c r="R687"/>
      <c r="T687">
        <v>2149</v>
      </c>
    </row>
    <row r="688" spans="1:20" x14ac:dyDescent="0.25">
      <c r="A688" t="s">
        <v>364</v>
      </c>
      <c r="B688" s="46" t="s">
        <v>364</v>
      </c>
      <c r="C688" s="49">
        <v>32.310592510500001</v>
      </c>
      <c r="D688" s="49">
        <v>-110.81694781740001</v>
      </c>
      <c r="E688" s="77">
        <v>3574878.088</v>
      </c>
      <c r="F688" s="77">
        <v>517231.73</v>
      </c>
      <c r="H688" t="s">
        <v>26</v>
      </c>
      <c r="I688" s="67">
        <v>3574681</v>
      </c>
      <c r="J688" s="67">
        <v>517293</v>
      </c>
      <c r="K688" s="12">
        <v>38386</v>
      </c>
      <c r="L688" s="30" t="s">
        <v>659</v>
      </c>
      <c r="M688" t="s">
        <v>364</v>
      </c>
      <c r="N688">
        <v>171</v>
      </c>
      <c r="O688">
        <v>16</v>
      </c>
      <c r="P688" t="s">
        <v>326</v>
      </c>
      <c r="R688"/>
      <c r="T688">
        <v>2124</v>
      </c>
    </row>
    <row r="689" spans="1:20" x14ac:dyDescent="0.25">
      <c r="A689" t="s">
        <v>364</v>
      </c>
      <c r="B689" s="46" t="s">
        <v>364</v>
      </c>
      <c r="C689" s="49">
        <v>32.310592510500001</v>
      </c>
      <c r="D689" s="49">
        <v>-110.81694781740001</v>
      </c>
      <c r="E689" s="77">
        <v>3574878.088</v>
      </c>
      <c r="F689" s="77">
        <v>517231.73</v>
      </c>
      <c r="H689" t="s">
        <v>26</v>
      </c>
      <c r="I689" s="67">
        <v>3574681</v>
      </c>
      <c r="J689" s="67">
        <v>517293</v>
      </c>
      <c r="K689" s="12">
        <v>38386</v>
      </c>
      <c r="L689" s="30" t="s">
        <v>659</v>
      </c>
      <c r="M689" t="s">
        <v>364</v>
      </c>
      <c r="N689" s="36">
        <v>254</v>
      </c>
      <c r="O689" s="36">
        <v>16</v>
      </c>
      <c r="P689" t="s">
        <v>284</v>
      </c>
      <c r="R689"/>
      <c r="T689">
        <v>2149</v>
      </c>
    </row>
    <row r="690" spans="1:20" x14ac:dyDescent="0.25">
      <c r="A690" t="s">
        <v>363</v>
      </c>
      <c r="B690" s="46" t="s">
        <v>363</v>
      </c>
      <c r="C690" s="49">
        <v>32.3121284172</v>
      </c>
      <c r="D690" s="49">
        <v>-110.81850638749999</v>
      </c>
      <c r="E690" s="77">
        <v>3575048.091</v>
      </c>
      <c r="F690" s="77">
        <v>517084.72499999998</v>
      </c>
      <c r="H690" t="s">
        <v>26</v>
      </c>
      <c r="I690" s="67">
        <v>3574851</v>
      </c>
      <c r="J690" s="67">
        <v>517146</v>
      </c>
      <c r="K690" s="12">
        <v>38386</v>
      </c>
      <c r="L690" s="30" t="s">
        <v>659</v>
      </c>
      <c r="M690" t="s">
        <v>363</v>
      </c>
      <c r="N690">
        <v>160</v>
      </c>
      <c r="O690">
        <v>18</v>
      </c>
      <c r="P690" t="s">
        <v>326</v>
      </c>
      <c r="R690"/>
      <c r="T690">
        <v>2124</v>
      </c>
    </row>
    <row r="691" spans="1:20" x14ac:dyDescent="0.25">
      <c r="A691" t="s">
        <v>363</v>
      </c>
      <c r="B691" s="46" t="s">
        <v>363</v>
      </c>
      <c r="C691" s="49">
        <v>32.3121284172</v>
      </c>
      <c r="D691" s="49">
        <v>-110.81850638749999</v>
      </c>
      <c r="E691" s="77">
        <v>3575048.091</v>
      </c>
      <c r="F691" s="77">
        <v>517084.72499999998</v>
      </c>
      <c r="H691" t="s">
        <v>26</v>
      </c>
      <c r="I691" s="67">
        <v>3574851</v>
      </c>
      <c r="J691" s="67">
        <v>517146</v>
      </c>
      <c r="K691" s="12">
        <v>38386</v>
      </c>
      <c r="L691" s="30" t="s">
        <v>659</v>
      </c>
      <c r="M691" t="s">
        <v>363</v>
      </c>
      <c r="N691" s="36">
        <v>257</v>
      </c>
      <c r="O691" s="36">
        <v>18</v>
      </c>
      <c r="P691" t="s">
        <v>284</v>
      </c>
      <c r="R691"/>
      <c r="T691">
        <v>2149</v>
      </c>
    </row>
    <row r="692" spans="1:20" x14ac:dyDescent="0.25">
      <c r="A692" t="s">
        <v>362</v>
      </c>
      <c r="B692" s="46" t="s">
        <v>362</v>
      </c>
      <c r="C692" s="49">
        <v>32.312840833099997</v>
      </c>
      <c r="D692" s="49">
        <v>-110.81831377109999</v>
      </c>
      <c r="E692" s="77">
        <v>3575127.0920000002</v>
      </c>
      <c r="F692" s="77">
        <v>517102.723</v>
      </c>
      <c r="H692" t="s">
        <v>26</v>
      </c>
      <c r="I692" s="67">
        <v>3574930</v>
      </c>
      <c r="J692" s="67">
        <v>517164</v>
      </c>
      <c r="K692" s="12">
        <v>38386</v>
      </c>
      <c r="L692" s="30" t="s">
        <v>659</v>
      </c>
      <c r="M692" t="s">
        <v>362</v>
      </c>
      <c r="N692">
        <v>150</v>
      </c>
      <c r="O692">
        <v>18</v>
      </c>
      <c r="P692" t="s">
        <v>326</v>
      </c>
      <c r="R692"/>
      <c r="T692">
        <v>2124</v>
      </c>
    </row>
    <row r="693" spans="1:20" x14ac:dyDescent="0.25">
      <c r="A693" t="s">
        <v>362</v>
      </c>
      <c r="B693" s="46" t="s">
        <v>362</v>
      </c>
      <c r="C693" s="49">
        <v>32.312840833099997</v>
      </c>
      <c r="D693" s="49">
        <v>-110.81831377109999</v>
      </c>
      <c r="E693" s="77">
        <v>3575127.0920000002</v>
      </c>
      <c r="F693" s="77">
        <v>517102.723</v>
      </c>
      <c r="H693" t="s">
        <v>26</v>
      </c>
      <c r="I693" s="67">
        <v>3574930</v>
      </c>
      <c r="J693" s="67">
        <v>517164</v>
      </c>
      <c r="K693" s="12">
        <v>38386</v>
      </c>
      <c r="L693" s="30" t="s">
        <v>659</v>
      </c>
      <c r="M693" t="s">
        <v>362</v>
      </c>
      <c r="N693" s="36">
        <v>251</v>
      </c>
      <c r="O693" s="36">
        <v>18</v>
      </c>
      <c r="P693" t="s">
        <v>284</v>
      </c>
      <c r="R693"/>
      <c r="T693">
        <v>2149</v>
      </c>
    </row>
    <row r="694" spans="1:20" x14ac:dyDescent="0.25">
      <c r="A694" t="s">
        <v>361</v>
      </c>
      <c r="B694" s="46" t="s">
        <v>361</v>
      </c>
      <c r="C694" s="49">
        <v>32.3270186166</v>
      </c>
      <c r="D694" s="49">
        <v>-110.8096054244</v>
      </c>
      <c r="E694" s="77">
        <v>3576700.0980000002</v>
      </c>
      <c r="F694" s="77">
        <v>517919.67700000003</v>
      </c>
      <c r="H694" t="s">
        <v>26</v>
      </c>
      <c r="I694" s="67">
        <v>3576503</v>
      </c>
      <c r="J694" s="67">
        <v>517981</v>
      </c>
      <c r="K694" s="12">
        <v>38410</v>
      </c>
      <c r="L694" s="30" t="s">
        <v>660</v>
      </c>
      <c r="M694" t="s">
        <v>361</v>
      </c>
      <c r="N694">
        <v>54</v>
      </c>
      <c r="O694">
        <v>19</v>
      </c>
      <c r="P694" t="s">
        <v>326</v>
      </c>
      <c r="R694"/>
      <c r="T694">
        <v>2124</v>
      </c>
    </row>
    <row r="695" spans="1:20" x14ac:dyDescent="0.25">
      <c r="A695" t="s">
        <v>361</v>
      </c>
      <c r="B695" s="46" t="s">
        <v>361</v>
      </c>
      <c r="C695" s="49">
        <v>32.3270186166</v>
      </c>
      <c r="D695" s="49">
        <v>-110.8096054244</v>
      </c>
      <c r="E695" s="77">
        <v>3576700.0980000002</v>
      </c>
      <c r="F695" s="77">
        <v>517919.67700000003</v>
      </c>
      <c r="H695" t="s">
        <v>26</v>
      </c>
      <c r="I695" s="67">
        <v>3576503</v>
      </c>
      <c r="J695" s="67">
        <v>517981</v>
      </c>
      <c r="K695" s="12">
        <v>38410</v>
      </c>
      <c r="L695" s="30" t="s">
        <v>660</v>
      </c>
      <c r="M695" t="s">
        <v>361</v>
      </c>
      <c r="N695">
        <v>245</v>
      </c>
      <c r="O695">
        <v>9</v>
      </c>
      <c r="P695" t="s">
        <v>284</v>
      </c>
      <c r="R695"/>
      <c r="T695">
        <v>2149</v>
      </c>
    </row>
    <row r="696" spans="1:20" x14ac:dyDescent="0.25">
      <c r="A696" s="27" t="s">
        <v>360</v>
      </c>
      <c r="B696" s="54" t="s">
        <v>360</v>
      </c>
      <c r="C696" s="55">
        <v>32.328052638499997</v>
      </c>
      <c r="D696" s="55">
        <v>-110.8073507875</v>
      </c>
      <c r="E696" s="79">
        <v>3576815.0970000001</v>
      </c>
      <c r="F696" s="79">
        <v>518131.67499999999</v>
      </c>
      <c r="G696" s="33"/>
      <c r="H696" s="27" t="s">
        <v>26</v>
      </c>
      <c r="I696" s="68">
        <v>3576618</v>
      </c>
      <c r="J696" s="68">
        <v>518193</v>
      </c>
      <c r="K696" s="60">
        <v>38410</v>
      </c>
      <c r="L696" s="63" t="s">
        <v>660</v>
      </c>
      <c r="M696" s="27" t="s">
        <v>360</v>
      </c>
      <c r="N696" s="27">
        <v>96</v>
      </c>
      <c r="O696">
        <v>20</v>
      </c>
      <c r="P696" t="s">
        <v>326</v>
      </c>
      <c r="R696"/>
      <c r="T696">
        <v>2124</v>
      </c>
    </row>
    <row r="697" spans="1:20" x14ac:dyDescent="0.25">
      <c r="A697" t="s">
        <v>360</v>
      </c>
      <c r="B697" s="46" t="s">
        <v>360</v>
      </c>
      <c r="C697" s="49">
        <v>32.328052638499997</v>
      </c>
      <c r="D697" s="49">
        <v>-110.8073507875</v>
      </c>
      <c r="E697" s="77">
        <v>3576815.0970000001</v>
      </c>
      <c r="F697" s="77">
        <v>518131.67499999999</v>
      </c>
      <c r="H697" t="s">
        <v>26</v>
      </c>
      <c r="I697" s="67">
        <v>3576618</v>
      </c>
      <c r="J697" s="67">
        <v>518193</v>
      </c>
      <c r="K697" s="12">
        <v>38410</v>
      </c>
      <c r="L697" s="30" t="s">
        <v>660</v>
      </c>
      <c r="M697" t="s">
        <v>360</v>
      </c>
      <c r="N697">
        <v>247</v>
      </c>
      <c r="O697">
        <v>9</v>
      </c>
      <c r="P697" t="s">
        <v>284</v>
      </c>
      <c r="R697"/>
      <c r="T697">
        <v>2149</v>
      </c>
    </row>
    <row r="698" spans="1:20" x14ac:dyDescent="0.25">
      <c r="A698" t="s">
        <v>359</v>
      </c>
      <c r="B698" s="46" t="s">
        <v>359</v>
      </c>
      <c r="C698" s="49">
        <v>32.329330279099999</v>
      </c>
      <c r="D698" s="49">
        <v>-110.8051487124</v>
      </c>
      <c r="E698" s="77">
        <v>3576957.0959999999</v>
      </c>
      <c r="F698" s="77">
        <v>518338.67200000002</v>
      </c>
      <c r="H698" t="s">
        <v>26</v>
      </c>
      <c r="I698" s="67">
        <v>3576760</v>
      </c>
      <c r="J698" s="67">
        <v>518400</v>
      </c>
      <c r="K698" s="12">
        <v>38410</v>
      </c>
      <c r="L698" s="30" t="s">
        <v>660</v>
      </c>
      <c r="M698" t="s">
        <v>359</v>
      </c>
      <c r="N698">
        <v>250</v>
      </c>
      <c r="O698">
        <v>19</v>
      </c>
      <c r="P698" t="s">
        <v>284</v>
      </c>
      <c r="R698"/>
      <c r="T698">
        <v>2161</v>
      </c>
    </row>
    <row r="699" spans="1:20" x14ac:dyDescent="0.25">
      <c r="A699" t="s">
        <v>358</v>
      </c>
      <c r="B699" s="46" t="s">
        <v>358</v>
      </c>
      <c r="C699" s="49">
        <v>32.329464922699998</v>
      </c>
      <c r="D699" s="49">
        <v>-110.80471279530001</v>
      </c>
      <c r="E699" s="77">
        <v>3576972.0959999999</v>
      </c>
      <c r="F699" s="77">
        <v>518379.67099999997</v>
      </c>
      <c r="H699" t="s">
        <v>26</v>
      </c>
      <c r="I699" s="67">
        <v>3576775</v>
      </c>
      <c r="J699" s="67">
        <v>518441</v>
      </c>
      <c r="K699" s="12">
        <v>38410</v>
      </c>
      <c r="L699" s="30" t="s">
        <v>660</v>
      </c>
      <c r="M699" t="s">
        <v>358</v>
      </c>
      <c r="N699">
        <v>119</v>
      </c>
      <c r="O699">
        <v>15</v>
      </c>
      <c r="P699" t="s">
        <v>326</v>
      </c>
      <c r="R699"/>
      <c r="T699">
        <v>2124</v>
      </c>
    </row>
    <row r="700" spans="1:20" x14ac:dyDescent="0.25">
      <c r="A700" t="s">
        <v>358</v>
      </c>
      <c r="B700" s="46" t="s">
        <v>358</v>
      </c>
      <c r="C700" s="49">
        <v>32.329464922699998</v>
      </c>
      <c r="D700" s="49">
        <v>-110.80471279530001</v>
      </c>
      <c r="E700" s="77">
        <v>3576972.0959999999</v>
      </c>
      <c r="F700" s="77">
        <v>518379.67099999997</v>
      </c>
      <c r="H700" t="s">
        <v>26</v>
      </c>
      <c r="I700" s="67">
        <v>3576775</v>
      </c>
      <c r="J700" s="67">
        <v>518441</v>
      </c>
      <c r="K700" s="12">
        <v>38410</v>
      </c>
      <c r="L700" s="30" t="s">
        <v>660</v>
      </c>
      <c r="M700" t="s">
        <v>358</v>
      </c>
      <c r="N700">
        <v>243</v>
      </c>
      <c r="O700">
        <v>10</v>
      </c>
      <c r="P700" t="s">
        <v>284</v>
      </c>
      <c r="R700"/>
      <c r="T700">
        <v>2149</v>
      </c>
    </row>
    <row r="701" spans="1:20" x14ac:dyDescent="0.25">
      <c r="A701" t="s">
        <v>357</v>
      </c>
      <c r="B701" s="46" t="s">
        <v>357</v>
      </c>
      <c r="C701" s="49">
        <v>32.330356031699999</v>
      </c>
      <c r="D701" s="49">
        <v>-110.8034252514</v>
      </c>
      <c r="E701" s="77">
        <v>3577071.0959999999</v>
      </c>
      <c r="F701" s="77">
        <v>518500.66899999999</v>
      </c>
      <c r="H701" t="s">
        <v>26</v>
      </c>
      <c r="I701" s="67">
        <v>3576874</v>
      </c>
      <c r="J701" s="67">
        <v>518562</v>
      </c>
      <c r="K701" s="12">
        <v>38410</v>
      </c>
      <c r="L701" s="30" t="s">
        <v>660</v>
      </c>
      <c r="M701" t="s">
        <v>357</v>
      </c>
      <c r="N701">
        <v>243</v>
      </c>
      <c r="O701">
        <v>12</v>
      </c>
      <c r="P701" t="s">
        <v>284</v>
      </c>
      <c r="R701"/>
      <c r="T701">
        <v>2161</v>
      </c>
    </row>
    <row r="702" spans="1:20" x14ac:dyDescent="0.25">
      <c r="A702" t="s">
        <v>356</v>
      </c>
      <c r="B702" s="46" t="s">
        <v>356</v>
      </c>
      <c r="C702" s="49">
        <v>32.330921720900001</v>
      </c>
      <c r="D702" s="49">
        <v>-110.8017346143</v>
      </c>
      <c r="E702" s="77">
        <v>3577134.0950000002</v>
      </c>
      <c r="F702" s="77">
        <v>518659.66800000001</v>
      </c>
      <c r="H702" t="s">
        <v>26</v>
      </c>
      <c r="I702" s="67">
        <v>3576937</v>
      </c>
      <c r="J702" s="67">
        <v>518721</v>
      </c>
      <c r="K702" s="12">
        <v>38410</v>
      </c>
      <c r="L702" s="30" t="s">
        <v>660</v>
      </c>
      <c r="M702" t="s">
        <v>356</v>
      </c>
      <c r="N702">
        <v>196</v>
      </c>
      <c r="O702">
        <v>16</v>
      </c>
      <c r="P702" t="s">
        <v>326</v>
      </c>
      <c r="R702"/>
      <c r="T702">
        <v>2124</v>
      </c>
    </row>
    <row r="703" spans="1:20" x14ac:dyDescent="0.25">
      <c r="A703" t="s">
        <v>356</v>
      </c>
      <c r="B703" s="46" t="s">
        <v>356</v>
      </c>
      <c r="C703" s="49">
        <v>32.330921720900001</v>
      </c>
      <c r="D703" s="49">
        <v>-110.8017346143</v>
      </c>
      <c r="E703" s="77">
        <v>3577134.0950000002</v>
      </c>
      <c r="F703" s="77">
        <v>518659.66800000001</v>
      </c>
      <c r="H703" t="s">
        <v>26</v>
      </c>
      <c r="I703" s="67">
        <v>3576937</v>
      </c>
      <c r="J703" s="67">
        <v>518721</v>
      </c>
      <c r="K703" s="12">
        <v>38410</v>
      </c>
      <c r="L703" s="30" t="s">
        <v>660</v>
      </c>
      <c r="M703" t="s">
        <v>356</v>
      </c>
      <c r="N703">
        <v>241</v>
      </c>
      <c r="O703">
        <v>10</v>
      </c>
      <c r="P703" t="s">
        <v>284</v>
      </c>
      <c r="R703"/>
      <c r="T703">
        <v>2149</v>
      </c>
    </row>
    <row r="704" spans="1:20" x14ac:dyDescent="0.25">
      <c r="A704" t="s">
        <v>355</v>
      </c>
      <c r="B704" s="46" t="s">
        <v>355</v>
      </c>
      <c r="C704" s="49">
        <v>32.331353754699997</v>
      </c>
      <c r="D704" s="49">
        <v>-110.8011067879</v>
      </c>
      <c r="E704" s="77">
        <v>3577182.0950000002</v>
      </c>
      <c r="F704" s="77">
        <v>518718.66700000002</v>
      </c>
      <c r="H704" t="s">
        <v>26</v>
      </c>
      <c r="I704" s="67">
        <v>3576985</v>
      </c>
      <c r="J704" s="67">
        <v>518780</v>
      </c>
      <c r="K704" s="12">
        <v>38410</v>
      </c>
      <c r="L704" s="30" t="s">
        <v>660</v>
      </c>
      <c r="M704" t="s">
        <v>355</v>
      </c>
      <c r="N704">
        <v>245</v>
      </c>
      <c r="O704">
        <v>9</v>
      </c>
      <c r="P704" t="s">
        <v>286</v>
      </c>
      <c r="R704" t="s">
        <v>804</v>
      </c>
      <c r="T704">
        <v>4039</v>
      </c>
    </row>
    <row r="705" spans="1:20" x14ac:dyDescent="0.25">
      <c r="A705" t="s">
        <v>354</v>
      </c>
      <c r="B705" s="46" t="s">
        <v>354</v>
      </c>
      <c r="C705" s="49">
        <v>32.332290745000002</v>
      </c>
      <c r="D705" s="49">
        <v>-110.80032910849999</v>
      </c>
      <c r="E705" s="77">
        <v>3577286.0950000002</v>
      </c>
      <c r="F705" s="77">
        <v>518791.66399999999</v>
      </c>
      <c r="H705" t="s">
        <v>26</v>
      </c>
      <c r="I705" s="67">
        <v>3577089</v>
      </c>
      <c r="J705" s="67">
        <v>518853</v>
      </c>
      <c r="K705" s="12">
        <v>38410</v>
      </c>
      <c r="L705" s="30" t="s">
        <v>660</v>
      </c>
      <c r="M705" t="s">
        <v>354</v>
      </c>
      <c r="N705">
        <v>192</v>
      </c>
      <c r="O705">
        <v>20</v>
      </c>
      <c r="P705" t="s">
        <v>326</v>
      </c>
      <c r="R705"/>
      <c r="T705">
        <v>2124</v>
      </c>
    </row>
    <row r="706" spans="1:20" x14ac:dyDescent="0.25">
      <c r="A706" t="s">
        <v>354</v>
      </c>
      <c r="B706" s="46" t="s">
        <v>354</v>
      </c>
      <c r="C706" s="49">
        <v>32.332290745000002</v>
      </c>
      <c r="D706" s="49">
        <v>-110.80032910849999</v>
      </c>
      <c r="E706" s="77">
        <v>3577286.0950000002</v>
      </c>
      <c r="F706" s="77">
        <v>518791.66399999999</v>
      </c>
      <c r="H706" t="s">
        <v>26</v>
      </c>
      <c r="I706" s="67">
        <v>3577089</v>
      </c>
      <c r="J706" s="67">
        <v>518853</v>
      </c>
      <c r="K706" s="12">
        <v>38410</v>
      </c>
      <c r="L706" s="30" t="s">
        <v>660</v>
      </c>
      <c r="M706" t="s">
        <v>354</v>
      </c>
      <c r="N706">
        <v>244</v>
      </c>
      <c r="O706">
        <v>18</v>
      </c>
      <c r="P706" t="s">
        <v>284</v>
      </c>
      <c r="R706"/>
      <c r="T706">
        <v>2149</v>
      </c>
    </row>
    <row r="707" spans="1:20" x14ac:dyDescent="0.25">
      <c r="A707" t="s">
        <v>353</v>
      </c>
      <c r="B707" s="46" t="s">
        <v>353</v>
      </c>
      <c r="C707" s="49">
        <v>32.325108714000002</v>
      </c>
      <c r="D707" s="49">
        <v>-110.811351805</v>
      </c>
      <c r="E707" s="77">
        <v>3576488.0980000002</v>
      </c>
      <c r="F707" s="77">
        <v>517755.68300000002</v>
      </c>
      <c r="H707" t="s">
        <v>26</v>
      </c>
      <c r="I707" s="67">
        <v>3576291</v>
      </c>
      <c r="J707" s="67">
        <v>517817</v>
      </c>
      <c r="K707" s="12">
        <v>38410</v>
      </c>
      <c r="L707" s="30" t="s">
        <v>660</v>
      </c>
      <c r="M707" t="s">
        <v>353</v>
      </c>
      <c r="N707">
        <v>129</v>
      </c>
      <c r="O707">
        <v>18</v>
      </c>
      <c r="P707" t="s">
        <v>326</v>
      </c>
      <c r="R707"/>
      <c r="T707">
        <v>2124</v>
      </c>
    </row>
    <row r="708" spans="1:20" x14ac:dyDescent="0.25">
      <c r="A708" t="s">
        <v>353</v>
      </c>
      <c r="B708" s="46" t="s">
        <v>353</v>
      </c>
      <c r="C708" s="49">
        <v>32.325108714000002</v>
      </c>
      <c r="D708" s="49">
        <v>-110.811351805</v>
      </c>
      <c r="E708" s="77">
        <v>3576488.0980000002</v>
      </c>
      <c r="F708" s="77">
        <v>517755.68300000002</v>
      </c>
      <c r="H708" t="s">
        <v>26</v>
      </c>
      <c r="I708" s="67">
        <v>3576291</v>
      </c>
      <c r="J708" s="67">
        <v>517817</v>
      </c>
      <c r="K708" s="12">
        <v>38410</v>
      </c>
      <c r="L708" s="30" t="s">
        <v>660</v>
      </c>
      <c r="M708" t="s">
        <v>353</v>
      </c>
      <c r="N708">
        <v>238</v>
      </c>
      <c r="O708">
        <v>17</v>
      </c>
      <c r="P708" t="s">
        <v>284</v>
      </c>
      <c r="R708"/>
      <c r="T708">
        <v>2149</v>
      </c>
    </row>
    <row r="709" spans="1:20" x14ac:dyDescent="0.25">
      <c r="A709" t="s">
        <v>352</v>
      </c>
      <c r="B709" s="46" t="s">
        <v>352</v>
      </c>
      <c r="C709" s="49">
        <v>32.323452164000003</v>
      </c>
      <c r="D709" s="49">
        <v>-110.8136075307</v>
      </c>
      <c r="E709" s="77">
        <v>3576304.1</v>
      </c>
      <c r="F709" s="77">
        <v>517543.69199999998</v>
      </c>
      <c r="H709" t="s">
        <v>26</v>
      </c>
      <c r="I709" s="67">
        <v>3576107</v>
      </c>
      <c r="J709" s="67">
        <v>517605</v>
      </c>
      <c r="K709" s="12">
        <v>38410</v>
      </c>
      <c r="L709" s="30" t="s">
        <v>660</v>
      </c>
      <c r="M709" t="s">
        <v>352</v>
      </c>
      <c r="N709">
        <v>140</v>
      </c>
      <c r="O709">
        <v>22</v>
      </c>
      <c r="P709" t="s">
        <v>326</v>
      </c>
      <c r="R709"/>
      <c r="T709">
        <v>2124</v>
      </c>
    </row>
    <row r="710" spans="1:20" x14ac:dyDescent="0.25">
      <c r="A710" t="s">
        <v>352</v>
      </c>
      <c r="B710" s="46" t="s">
        <v>352</v>
      </c>
      <c r="C710" s="49">
        <v>32.323452164000003</v>
      </c>
      <c r="D710" s="49">
        <v>-110.8136075307</v>
      </c>
      <c r="E710" s="77">
        <v>3576304.1</v>
      </c>
      <c r="F710" s="77">
        <v>517543.69199999998</v>
      </c>
      <c r="H710" t="s">
        <v>26</v>
      </c>
      <c r="I710" s="67">
        <v>3576107</v>
      </c>
      <c r="J710" s="67">
        <v>517605</v>
      </c>
      <c r="K710" s="12">
        <v>38410</v>
      </c>
      <c r="L710" s="30" t="s">
        <v>660</v>
      </c>
      <c r="M710" t="s">
        <v>352</v>
      </c>
      <c r="N710">
        <v>245</v>
      </c>
      <c r="O710">
        <v>22</v>
      </c>
      <c r="P710" t="s">
        <v>284</v>
      </c>
      <c r="R710"/>
      <c r="T710">
        <v>2149</v>
      </c>
    </row>
    <row r="711" spans="1:20" x14ac:dyDescent="0.25">
      <c r="A711" t="s">
        <v>351</v>
      </c>
      <c r="B711" s="46" t="s">
        <v>351</v>
      </c>
      <c r="C711" s="49">
        <v>32.322432620500003</v>
      </c>
      <c r="D711" s="49">
        <v>-110.81352458870001</v>
      </c>
      <c r="E711" s="77">
        <v>3576191.0989999999</v>
      </c>
      <c r="F711" s="77">
        <v>517551.69500000001</v>
      </c>
      <c r="H711" t="s">
        <v>26</v>
      </c>
      <c r="I711" s="67">
        <v>3575994</v>
      </c>
      <c r="J711" s="67">
        <v>517613</v>
      </c>
      <c r="K711" s="12">
        <v>38410</v>
      </c>
      <c r="L711" s="30" t="s">
        <v>660</v>
      </c>
      <c r="M711" t="s">
        <v>351</v>
      </c>
      <c r="N711">
        <v>164</v>
      </c>
      <c r="O711">
        <v>22</v>
      </c>
      <c r="P711" t="s">
        <v>326</v>
      </c>
      <c r="R711"/>
      <c r="T711">
        <v>2124</v>
      </c>
    </row>
    <row r="712" spans="1:20" x14ac:dyDescent="0.25">
      <c r="A712" t="s">
        <v>351</v>
      </c>
      <c r="B712" s="46" t="s">
        <v>351</v>
      </c>
      <c r="C712" s="49">
        <v>32.322432620500003</v>
      </c>
      <c r="D712" s="49">
        <v>-110.81352458870001</v>
      </c>
      <c r="E712" s="77">
        <v>3576191.0989999999</v>
      </c>
      <c r="F712" s="77">
        <v>517551.69500000001</v>
      </c>
      <c r="H712" t="s">
        <v>26</v>
      </c>
      <c r="I712" s="67">
        <v>3575994</v>
      </c>
      <c r="J712" s="67">
        <v>517613</v>
      </c>
      <c r="K712" s="12">
        <v>38410</v>
      </c>
      <c r="L712" s="30" t="s">
        <v>660</v>
      </c>
      <c r="M712" t="s">
        <v>351</v>
      </c>
      <c r="N712">
        <v>250</v>
      </c>
      <c r="O712">
        <v>22</v>
      </c>
      <c r="P712" t="s">
        <v>284</v>
      </c>
      <c r="R712"/>
      <c r="T712">
        <v>2149</v>
      </c>
    </row>
    <row r="713" spans="1:20" x14ac:dyDescent="0.25">
      <c r="A713" t="s">
        <v>350</v>
      </c>
      <c r="B713" s="46" t="s">
        <v>350</v>
      </c>
      <c r="C713" s="49">
        <v>32.319743027199998</v>
      </c>
      <c r="D713" s="49">
        <v>-110.8127119543</v>
      </c>
      <c r="E713" s="77">
        <v>3575893.0950000002</v>
      </c>
      <c r="F713" s="77">
        <v>517628.70400000003</v>
      </c>
      <c r="H713" t="s">
        <v>26</v>
      </c>
      <c r="I713" s="67">
        <v>3575696</v>
      </c>
      <c r="J713" s="67">
        <v>517690</v>
      </c>
      <c r="K713" s="12">
        <v>38410</v>
      </c>
      <c r="L713" s="30" t="s">
        <v>660</v>
      </c>
      <c r="M713" t="s">
        <v>350</v>
      </c>
      <c r="N713">
        <v>162</v>
      </c>
      <c r="O713">
        <v>12</v>
      </c>
      <c r="P713" t="s">
        <v>326</v>
      </c>
      <c r="R713"/>
      <c r="T713">
        <v>2124</v>
      </c>
    </row>
    <row r="714" spans="1:20" x14ac:dyDescent="0.25">
      <c r="A714" t="s">
        <v>350</v>
      </c>
      <c r="B714" s="46" t="s">
        <v>350</v>
      </c>
      <c r="C714" s="49">
        <v>32.319743027199998</v>
      </c>
      <c r="D714" s="49">
        <v>-110.8127119543</v>
      </c>
      <c r="E714" s="77">
        <v>3575893.0950000002</v>
      </c>
      <c r="F714" s="77">
        <v>517628.70400000003</v>
      </c>
      <c r="H714" t="s">
        <v>26</v>
      </c>
      <c r="I714" s="67">
        <v>3575696</v>
      </c>
      <c r="J714" s="67">
        <v>517690</v>
      </c>
      <c r="K714" s="12">
        <v>38410</v>
      </c>
      <c r="L714" s="30" t="s">
        <v>660</v>
      </c>
      <c r="M714" t="s">
        <v>350</v>
      </c>
      <c r="N714">
        <v>249</v>
      </c>
      <c r="O714">
        <v>12</v>
      </c>
      <c r="P714" t="s">
        <v>284</v>
      </c>
      <c r="R714"/>
      <c r="T714">
        <v>2149</v>
      </c>
    </row>
    <row r="715" spans="1:20" x14ac:dyDescent="0.25">
      <c r="A715" t="s">
        <v>349</v>
      </c>
      <c r="B715" s="46" t="s">
        <v>349</v>
      </c>
      <c r="C715" s="49">
        <v>32.318328844299998</v>
      </c>
      <c r="D715" s="49">
        <v>-110.8141809169</v>
      </c>
      <c r="E715" s="77">
        <v>3575736.0950000002</v>
      </c>
      <c r="F715" s="77">
        <v>517490.70799999998</v>
      </c>
      <c r="H715" t="s">
        <v>26</v>
      </c>
      <c r="I715" s="67">
        <v>3575539</v>
      </c>
      <c r="J715" s="67">
        <v>517552</v>
      </c>
      <c r="K715" s="12">
        <v>38410</v>
      </c>
      <c r="L715" s="30" t="s">
        <v>660</v>
      </c>
      <c r="M715" t="s">
        <v>349</v>
      </c>
      <c r="N715">
        <v>151</v>
      </c>
      <c r="O715">
        <v>11</v>
      </c>
      <c r="P715" t="s">
        <v>326</v>
      </c>
      <c r="R715"/>
      <c r="T715">
        <v>2124</v>
      </c>
    </row>
    <row r="716" spans="1:20" x14ac:dyDescent="0.25">
      <c r="A716" t="s">
        <v>349</v>
      </c>
      <c r="B716" s="46" t="s">
        <v>349</v>
      </c>
      <c r="C716" s="49">
        <v>32.318328844299998</v>
      </c>
      <c r="D716" s="49">
        <v>-110.8141809169</v>
      </c>
      <c r="E716" s="77">
        <v>3575736.0950000002</v>
      </c>
      <c r="F716" s="77">
        <v>517490.70799999998</v>
      </c>
      <c r="H716" t="s">
        <v>26</v>
      </c>
      <c r="I716" s="67">
        <v>3575539</v>
      </c>
      <c r="J716" s="67">
        <v>517552</v>
      </c>
      <c r="K716" s="12">
        <v>38410</v>
      </c>
      <c r="L716" s="30" t="s">
        <v>660</v>
      </c>
      <c r="M716" t="s">
        <v>349</v>
      </c>
      <c r="N716">
        <v>251</v>
      </c>
      <c r="O716">
        <v>11</v>
      </c>
      <c r="P716" t="s">
        <v>284</v>
      </c>
      <c r="R716"/>
      <c r="T716">
        <v>2149</v>
      </c>
    </row>
    <row r="717" spans="1:20" x14ac:dyDescent="0.25">
      <c r="A717" t="s">
        <v>348</v>
      </c>
      <c r="B717" s="46" t="s">
        <v>348</v>
      </c>
      <c r="C717" s="49">
        <v>32.3173310277</v>
      </c>
      <c r="D717" s="49">
        <v>-110.8166051469</v>
      </c>
      <c r="E717" s="77">
        <v>3575625.0959999999</v>
      </c>
      <c r="F717" s="77">
        <v>517262.71</v>
      </c>
      <c r="H717" t="s">
        <v>26</v>
      </c>
      <c r="I717" s="67">
        <v>3575428</v>
      </c>
      <c r="J717" s="67">
        <v>517324</v>
      </c>
      <c r="K717" s="12">
        <v>38410</v>
      </c>
      <c r="L717" s="30" t="s">
        <v>660</v>
      </c>
      <c r="M717" t="s">
        <v>348</v>
      </c>
      <c r="N717">
        <v>158</v>
      </c>
      <c r="O717">
        <v>11</v>
      </c>
      <c r="P717" t="s">
        <v>326</v>
      </c>
      <c r="R717"/>
      <c r="T717">
        <v>2124</v>
      </c>
    </row>
    <row r="718" spans="1:20" x14ac:dyDescent="0.25">
      <c r="A718" t="s">
        <v>348</v>
      </c>
      <c r="B718" s="46" t="s">
        <v>348</v>
      </c>
      <c r="C718" s="49">
        <v>32.3173310277</v>
      </c>
      <c r="D718" s="49">
        <v>-110.8166051469</v>
      </c>
      <c r="E718" s="77">
        <v>3575625.0959999999</v>
      </c>
      <c r="F718" s="77">
        <v>517262.71</v>
      </c>
      <c r="H718" t="s">
        <v>26</v>
      </c>
      <c r="I718" s="67">
        <v>3575428</v>
      </c>
      <c r="J718" s="67">
        <v>517324</v>
      </c>
      <c r="K718" s="12">
        <v>38410</v>
      </c>
      <c r="L718" s="30" t="s">
        <v>660</v>
      </c>
      <c r="M718" t="s">
        <v>348</v>
      </c>
      <c r="N718">
        <v>256</v>
      </c>
      <c r="O718">
        <v>11</v>
      </c>
      <c r="P718" t="s">
        <v>284</v>
      </c>
      <c r="R718"/>
      <c r="T718">
        <v>2149</v>
      </c>
    </row>
    <row r="719" spans="1:20" x14ac:dyDescent="0.25">
      <c r="A719" t="s">
        <v>347</v>
      </c>
      <c r="B719" s="46" t="s">
        <v>347</v>
      </c>
      <c r="C719" s="49">
        <v>32.316602009500002</v>
      </c>
      <c r="D719" s="49">
        <v>-110.8177858241</v>
      </c>
      <c r="E719" s="77">
        <v>3575544.0959999999</v>
      </c>
      <c r="F719" s="77">
        <v>517151.712</v>
      </c>
      <c r="H719" t="s">
        <v>26</v>
      </c>
      <c r="I719" s="67">
        <v>3575347</v>
      </c>
      <c r="J719" s="67">
        <v>517213</v>
      </c>
      <c r="K719" s="12">
        <v>38410</v>
      </c>
      <c r="L719" s="30" t="s">
        <v>660</v>
      </c>
      <c r="M719" t="s">
        <v>347</v>
      </c>
      <c r="N719">
        <v>149</v>
      </c>
      <c r="O719">
        <v>17</v>
      </c>
      <c r="P719" t="s">
        <v>326</v>
      </c>
      <c r="R719"/>
      <c r="T719">
        <v>2124</v>
      </c>
    </row>
    <row r="720" spans="1:20" x14ac:dyDescent="0.25">
      <c r="A720" t="s">
        <v>347</v>
      </c>
      <c r="B720" s="46" t="s">
        <v>347</v>
      </c>
      <c r="C720" s="49">
        <v>32.316602009500002</v>
      </c>
      <c r="D720" s="49">
        <v>-110.8177858241</v>
      </c>
      <c r="E720" s="77">
        <v>3575544.0959999999</v>
      </c>
      <c r="F720" s="77">
        <v>517151.712</v>
      </c>
      <c r="H720" t="s">
        <v>26</v>
      </c>
      <c r="I720" s="67">
        <v>3575347</v>
      </c>
      <c r="J720" s="67">
        <v>517213</v>
      </c>
      <c r="K720" s="12">
        <v>38410</v>
      </c>
      <c r="L720" s="30" t="s">
        <v>660</v>
      </c>
      <c r="M720" t="s">
        <v>347</v>
      </c>
      <c r="N720">
        <v>255</v>
      </c>
      <c r="O720">
        <v>17</v>
      </c>
      <c r="P720" t="s">
        <v>284</v>
      </c>
      <c r="R720"/>
      <c r="T720">
        <v>2149</v>
      </c>
    </row>
    <row r="721" spans="1:20" x14ac:dyDescent="0.25">
      <c r="A721" t="s">
        <v>346</v>
      </c>
      <c r="B721" s="46" t="s">
        <v>346</v>
      </c>
      <c r="C721" s="49">
        <v>32.3165033589</v>
      </c>
      <c r="D721" s="49">
        <v>-110.8181897191</v>
      </c>
      <c r="E721" s="77">
        <v>3575533.0959999999</v>
      </c>
      <c r="F721" s="77">
        <v>517113.712</v>
      </c>
      <c r="H721" t="s">
        <v>26</v>
      </c>
      <c r="I721" s="67">
        <v>3575336</v>
      </c>
      <c r="J721" s="67">
        <v>517175</v>
      </c>
      <c r="K721" s="12">
        <v>38410</v>
      </c>
      <c r="L721" s="30" t="s">
        <v>660</v>
      </c>
      <c r="M721" t="s">
        <v>346</v>
      </c>
      <c r="N721">
        <v>247</v>
      </c>
      <c r="O721">
        <v>9</v>
      </c>
      <c r="P721" t="s">
        <v>284</v>
      </c>
      <c r="R721"/>
      <c r="T721">
        <v>2161</v>
      </c>
    </row>
    <row r="722" spans="1:20" x14ac:dyDescent="0.25">
      <c r="A722" t="s">
        <v>345</v>
      </c>
      <c r="B722" s="46" t="s">
        <v>345</v>
      </c>
      <c r="C722" s="49">
        <v>32.3162158855</v>
      </c>
      <c r="D722" s="49">
        <v>-110.81902955389999</v>
      </c>
      <c r="E722" s="77">
        <v>3575501.0959999999</v>
      </c>
      <c r="F722" s="77">
        <v>517034.712</v>
      </c>
      <c r="H722" t="s">
        <v>26</v>
      </c>
      <c r="I722" s="67">
        <v>3575304</v>
      </c>
      <c r="J722" s="67">
        <v>517096</v>
      </c>
      <c r="K722" s="12">
        <v>38410</v>
      </c>
      <c r="L722" s="30" t="s">
        <v>660</v>
      </c>
      <c r="M722" t="s">
        <v>345</v>
      </c>
      <c r="N722">
        <v>156</v>
      </c>
      <c r="O722">
        <v>14</v>
      </c>
      <c r="P722" t="s">
        <v>326</v>
      </c>
      <c r="R722"/>
      <c r="T722">
        <v>2124</v>
      </c>
    </row>
    <row r="723" spans="1:20" x14ac:dyDescent="0.25">
      <c r="A723" t="s">
        <v>345</v>
      </c>
      <c r="B723" s="46" t="s">
        <v>345</v>
      </c>
      <c r="C723" s="49">
        <v>32.3162158855</v>
      </c>
      <c r="D723" s="49">
        <v>-110.81902955389999</v>
      </c>
      <c r="E723" s="77">
        <v>3575501.0959999999</v>
      </c>
      <c r="F723" s="77">
        <v>517034.712</v>
      </c>
      <c r="H723" t="s">
        <v>26</v>
      </c>
      <c r="I723" s="67">
        <v>3575304</v>
      </c>
      <c r="J723" s="67">
        <v>517096</v>
      </c>
      <c r="K723" s="12">
        <v>38410</v>
      </c>
      <c r="L723" s="30" t="s">
        <v>660</v>
      </c>
      <c r="M723" t="s">
        <v>345</v>
      </c>
      <c r="N723">
        <v>251</v>
      </c>
      <c r="O723">
        <v>14</v>
      </c>
      <c r="P723" t="s">
        <v>284</v>
      </c>
      <c r="R723"/>
      <c r="T723">
        <v>2149</v>
      </c>
    </row>
    <row r="724" spans="1:20" x14ac:dyDescent="0.25">
      <c r="A724" t="s">
        <v>344</v>
      </c>
      <c r="B724" s="46" t="s">
        <v>344</v>
      </c>
      <c r="C724" s="49">
        <v>32.307325902499997</v>
      </c>
      <c r="D724" s="49">
        <v>-110.8102938939</v>
      </c>
      <c r="E724" s="77">
        <v>3574517.08</v>
      </c>
      <c r="F724" s="77">
        <v>517858.74300000002</v>
      </c>
      <c r="H724" t="s">
        <v>26</v>
      </c>
      <c r="I724" s="67">
        <v>3574320</v>
      </c>
      <c r="J724" s="67">
        <v>517920</v>
      </c>
      <c r="K724" s="12">
        <v>38415</v>
      </c>
      <c r="L724" s="30" t="s">
        <v>663</v>
      </c>
      <c r="M724" t="s">
        <v>344</v>
      </c>
      <c r="N724">
        <v>119</v>
      </c>
      <c r="O724">
        <v>22</v>
      </c>
      <c r="P724" t="s">
        <v>326</v>
      </c>
      <c r="R724"/>
      <c r="T724">
        <v>2124</v>
      </c>
    </row>
    <row r="725" spans="1:20" x14ac:dyDescent="0.25">
      <c r="A725" t="s">
        <v>344</v>
      </c>
      <c r="B725" s="46" t="s">
        <v>344</v>
      </c>
      <c r="C725" s="49">
        <v>32.307325902499997</v>
      </c>
      <c r="D725" s="49">
        <v>-110.8102938939</v>
      </c>
      <c r="E725" s="77">
        <v>3574517.08</v>
      </c>
      <c r="F725" s="77">
        <v>517858.74300000002</v>
      </c>
      <c r="H725" t="s">
        <v>26</v>
      </c>
      <c r="I725" s="67">
        <v>3574320</v>
      </c>
      <c r="J725" s="67">
        <v>517920</v>
      </c>
      <c r="K725" s="12">
        <v>38415</v>
      </c>
      <c r="L725" s="30" t="s">
        <v>663</v>
      </c>
      <c r="M725" t="s">
        <v>344</v>
      </c>
      <c r="N725">
        <v>249</v>
      </c>
      <c r="O725">
        <v>12</v>
      </c>
      <c r="P725" t="s">
        <v>284</v>
      </c>
      <c r="R725"/>
      <c r="T725">
        <v>2149</v>
      </c>
    </row>
    <row r="726" spans="1:20" x14ac:dyDescent="0.25">
      <c r="A726" t="s">
        <v>343</v>
      </c>
      <c r="B726" s="46" t="s">
        <v>343</v>
      </c>
      <c r="C726" s="49">
        <v>32.307831566600001</v>
      </c>
      <c r="D726" s="49">
        <v>-110.8106009138</v>
      </c>
      <c r="E726" s="77">
        <v>3574573.08</v>
      </c>
      <c r="F726" s="77">
        <v>517829.74200000003</v>
      </c>
      <c r="H726" t="s">
        <v>26</v>
      </c>
      <c r="I726" s="67">
        <v>3574376</v>
      </c>
      <c r="J726" s="67">
        <v>517891</v>
      </c>
      <c r="K726" s="12">
        <v>38415</v>
      </c>
      <c r="L726" s="30" t="s">
        <v>663</v>
      </c>
      <c r="M726" t="s">
        <v>343</v>
      </c>
      <c r="N726">
        <v>129</v>
      </c>
      <c r="O726">
        <v>22</v>
      </c>
      <c r="P726" t="s">
        <v>326</v>
      </c>
      <c r="R726"/>
      <c r="T726">
        <v>2124</v>
      </c>
    </row>
    <row r="727" spans="1:20" x14ac:dyDescent="0.25">
      <c r="A727" t="s">
        <v>343</v>
      </c>
      <c r="B727" s="46" t="s">
        <v>343</v>
      </c>
      <c r="C727" s="49">
        <v>32.307831566600001</v>
      </c>
      <c r="D727" s="49">
        <v>-110.8106009138</v>
      </c>
      <c r="E727" s="77">
        <v>3574573.08</v>
      </c>
      <c r="F727" s="77">
        <v>517829.74200000003</v>
      </c>
      <c r="H727" t="s">
        <v>26</v>
      </c>
      <c r="I727" s="67">
        <v>3574376</v>
      </c>
      <c r="J727" s="67">
        <v>517891</v>
      </c>
      <c r="K727" s="12">
        <v>38415</v>
      </c>
      <c r="L727" s="30" t="s">
        <v>663</v>
      </c>
      <c r="M727" t="s">
        <v>343</v>
      </c>
      <c r="N727">
        <v>251</v>
      </c>
      <c r="O727">
        <v>20</v>
      </c>
      <c r="P727" t="s">
        <v>284</v>
      </c>
      <c r="R727"/>
      <c r="T727">
        <v>2149</v>
      </c>
    </row>
    <row r="728" spans="1:20" x14ac:dyDescent="0.25">
      <c r="A728" t="s">
        <v>342</v>
      </c>
      <c r="B728" s="46" t="s">
        <v>342</v>
      </c>
      <c r="C728" s="49">
        <v>32.318065745399998</v>
      </c>
      <c r="D728" s="49">
        <v>-110.8072121802</v>
      </c>
      <c r="E728" s="77">
        <v>3575708.09</v>
      </c>
      <c r="F728" s="77">
        <v>518146.712</v>
      </c>
      <c r="H728" t="s">
        <v>26</v>
      </c>
      <c r="I728" s="67">
        <v>3575511</v>
      </c>
      <c r="J728" s="67">
        <v>518208</v>
      </c>
      <c r="K728" s="12">
        <v>38415</v>
      </c>
      <c r="L728" s="30" t="s">
        <v>663</v>
      </c>
      <c r="M728" t="s">
        <v>342</v>
      </c>
      <c r="N728">
        <v>248</v>
      </c>
      <c r="O728">
        <v>11</v>
      </c>
      <c r="P728" t="s">
        <v>284</v>
      </c>
      <c r="R728"/>
      <c r="T728">
        <v>2161</v>
      </c>
    </row>
    <row r="729" spans="1:20" x14ac:dyDescent="0.25">
      <c r="A729" t="s">
        <v>341</v>
      </c>
      <c r="B729" s="46" t="s">
        <v>341</v>
      </c>
      <c r="C729" s="49">
        <v>32.317567705000002</v>
      </c>
      <c r="D729" s="49">
        <v>-110.8060021032</v>
      </c>
      <c r="E729" s="77">
        <v>3575653.088</v>
      </c>
      <c r="F729" s="77">
        <v>518260.71399999998</v>
      </c>
      <c r="H729" t="s">
        <v>26</v>
      </c>
      <c r="I729" s="67">
        <v>3575456</v>
      </c>
      <c r="J729" s="67">
        <v>518322</v>
      </c>
      <c r="K729" s="12">
        <v>38415</v>
      </c>
      <c r="L729" s="30" t="s">
        <v>663</v>
      </c>
      <c r="M729" t="s">
        <v>341</v>
      </c>
      <c r="N729">
        <v>249</v>
      </c>
      <c r="O729">
        <v>12</v>
      </c>
      <c r="P729" t="s">
        <v>284</v>
      </c>
      <c r="R729"/>
      <c r="T729">
        <v>2161</v>
      </c>
    </row>
    <row r="730" spans="1:20" x14ac:dyDescent="0.25">
      <c r="A730" t="s">
        <v>340</v>
      </c>
      <c r="B730" s="46" t="s">
        <v>340</v>
      </c>
      <c r="C730" s="49">
        <v>32.318135478400002</v>
      </c>
      <c r="D730" s="49">
        <v>-110.805629076</v>
      </c>
      <c r="E730" s="77">
        <v>3575716.088</v>
      </c>
      <c r="F730" s="77">
        <v>518295.71299999999</v>
      </c>
      <c r="H730" t="s">
        <v>26</v>
      </c>
      <c r="I730" s="67">
        <v>3575519</v>
      </c>
      <c r="J730" s="67">
        <v>518357</v>
      </c>
      <c r="K730" s="12">
        <v>38415</v>
      </c>
      <c r="L730" s="30" t="s">
        <v>663</v>
      </c>
      <c r="M730" t="s">
        <v>340</v>
      </c>
      <c r="N730">
        <v>250</v>
      </c>
      <c r="O730">
        <v>18</v>
      </c>
      <c r="P730" t="s">
        <v>284</v>
      </c>
      <c r="R730"/>
      <c r="T730">
        <v>2161</v>
      </c>
    </row>
    <row r="731" spans="1:20" x14ac:dyDescent="0.25">
      <c r="A731" t="s">
        <v>339</v>
      </c>
      <c r="B731" s="46" t="s">
        <v>339</v>
      </c>
      <c r="C731" s="49">
        <v>32.318665911099998</v>
      </c>
      <c r="D731" s="49">
        <v>-110.80444870309999</v>
      </c>
      <c r="E731" s="77">
        <v>3575775.088</v>
      </c>
      <c r="F731" s="77">
        <v>518406.71100000001</v>
      </c>
      <c r="H731" t="s">
        <v>26</v>
      </c>
      <c r="I731" s="67">
        <v>3575578</v>
      </c>
      <c r="J731" s="67">
        <v>518468</v>
      </c>
      <c r="K731" s="12">
        <v>38415</v>
      </c>
      <c r="L731" s="30" t="s">
        <v>663</v>
      </c>
      <c r="M731" t="s">
        <v>339</v>
      </c>
      <c r="N731">
        <v>249</v>
      </c>
      <c r="O731">
        <v>18</v>
      </c>
      <c r="P731" t="s">
        <v>284</v>
      </c>
      <c r="R731"/>
      <c r="T731">
        <v>2161</v>
      </c>
    </row>
    <row r="732" spans="1:20" x14ac:dyDescent="0.25">
      <c r="A732" t="s">
        <v>338</v>
      </c>
      <c r="B732" s="46" t="s">
        <v>338</v>
      </c>
      <c r="C732" s="49">
        <v>32.319702725500001</v>
      </c>
      <c r="D732" s="49">
        <v>-110.8040321717</v>
      </c>
      <c r="E732" s="77">
        <v>3575890.0890000002</v>
      </c>
      <c r="F732" s="77">
        <v>518445.70799999998</v>
      </c>
      <c r="H732" t="s">
        <v>26</v>
      </c>
      <c r="I732" s="67">
        <v>3575693</v>
      </c>
      <c r="J732" s="67">
        <v>518507</v>
      </c>
      <c r="K732" s="12">
        <v>38415</v>
      </c>
      <c r="L732" s="30" t="s">
        <v>663</v>
      </c>
      <c r="M732" t="s">
        <v>338</v>
      </c>
      <c r="N732">
        <v>247</v>
      </c>
      <c r="O732">
        <v>17</v>
      </c>
      <c r="P732" t="s">
        <v>284</v>
      </c>
      <c r="R732"/>
      <c r="T732">
        <v>2161</v>
      </c>
    </row>
    <row r="733" spans="1:20" x14ac:dyDescent="0.25">
      <c r="A733" t="s">
        <v>337</v>
      </c>
      <c r="B733" s="46" t="s">
        <v>337</v>
      </c>
      <c r="C733" s="49">
        <v>32.3212530423</v>
      </c>
      <c r="D733" s="49">
        <v>-110.8031576978</v>
      </c>
      <c r="E733" s="77">
        <v>3576062.09</v>
      </c>
      <c r="F733" s="77">
        <v>518527.70400000003</v>
      </c>
      <c r="H733" t="s">
        <v>26</v>
      </c>
      <c r="I733" s="67">
        <v>3575865</v>
      </c>
      <c r="J733" s="67">
        <v>518589</v>
      </c>
      <c r="K733" s="12">
        <v>38415</v>
      </c>
      <c r="L733" s="30" t="s">
        <v>663</v>
      </c>
      <c r="M733" t="s">
        <v>337</v>
      </c>
      <c r="N733">
        <v>253</v>
      </c>
      <c r="O733">
        <v>14</v>
      </c>
      <c r="P733" t="s">
        <v>284</v>
      </c>
      <c r="R733"/>
      <c r="T733">
        <v>2161</v>
      </c>
    </row>
    <row r="734" spans="1:20" x14ac:dyDescent="0.25">
      <c r="A734" t="s">
        <v>336</v>
      </c>
      <c r="B734" s="46" t="s">
        <v>336</v>
      </c>
      <c r="C734" s="49">
        <v>32.321477225899997</v>
      </c>
      <c r="D734" s="49">
        <v>-110.8022966546</v>
      </c>
      <c r="E734" s="77">
        <v>3576087.0890000002</v>
      </c>
      <c r="F734" s="77">
        <v>518608.70299999998</v>
      </c>
      <c r="H734" t="s">
        <v>26</v>
      </c>
      <c r="I734" s="67">
        <v>3575890</v>
      </c>
      <c r="J734" s="67">
        <v>518670</v>
      </c>
      <c r="K734" s="12">
        <v>38415</v>
      </c>
      <c r="L734" s="30" t="s">
        <v>663</v>
      </c>
      <c r="M734" t="s">
        <v>336</v>
      </c>
      <c r="N734">
        <v>250</v>
      </c>
      <c r="O734">
        <v>13</v>
      </c>
      <c r="P734" t="s">
        <v>284</v>
      </c>
      <c r="R734"/>
      <c r="T734">
        <v>2161</v>
      </c>
    </row>
    <row r="735" spans="1:20" x14ac:dyDescent="0.25">
      <c r="A735" t="s">
        <v>335</v>
      </c>
      <c r="B735" s="46" t="s">
        <v>335</v>
      </c>
      <c r="C735" s="49">
        <v>32.321701739200002</v>
      </c>
      <c r="D735" s="49">
        <v>-110.8016480924</v>
      </c>
      <c r="E735" s="77">
        <v>3576112.0890000002</v>
      </c>
      <c r="F735" s="77">
        <v>518669.70299999998</v>
      </c>
      <c r="H735" t="s">
        <v>26</v>
      </c>
      <c r="I735" s="67">
        <v>3575915</v>
      </c>
      <c r="J735" s="67">
        <v>518731</v>
      </c>
      <c r="K735" s="12">
        <v>38415</v>
      </c>
      <c r="L735" s="30" t="s">
        <v>663</v>
      </c>
      <c r="M735" t="s">
        <v>335</v>
      </c>
      <c r="N735">
        <v>156</v>
      </c>
      <c r="O735">
        <v>15</v>
      </c>
      <c r="P735" t="s">
        <v>326</v>
      </c>
      <c r="R735"/>
      <c r="T735">
        <v>2124</v>
      </c>
    </row>
    <row r="736" spans="1:20" x14ac:dyDescent="0.25">
      <c r="A736" t="s">
        <v>335</v>
      </c>
      <c r="B736" s="46" t="s">
        <v>335</v>
      </c>
      <c r="C736" s="49">
        <v>32.321701739200002</v>
      </c>
      <c r="D736" s="49">
        <v>-110.8016480924</v>
      </c>
      <c r="E736" s="77">
        <v>3576112.0890000002</v>
      </c>
      <c r="F736" s="77">
        <v>518669.70299999998</v>
      </c>
      <c r="H736" t="s">
        <v>26</v>
      </c>
      <c r="I736" s="67">
        <v>3575915</v>
      </c>
      <c r="J736" s="67">
        <v>518731</v>
      </c>
      <c r="K736" s="12">
        <v>38415</v>
      </c>
      <c r="L736" s="30" t="s">
        <v>663</v>
      </c>
      <c r="M736" t="s">
        <v>335</v>
      </c>
      <c r="N736">
        <v>248</v>
      </c>
      <c r="O736">
        <v>15</v>
      </c>
      <c r="P736" t="s">
        <v>284</v>
      </c>
      <c r="R736"/>
      <c r="T736">
        <v>2149</v>
      </c>
    </row>
    <row r="737" spans="1:20" x14ac:dyDescent="0.25">
      <c r="A737" t="s">
        <v>334</v>
      </c>
      <c r="B737" s="46" t="s">
        <v>334</v>
      </c>
      <c r="C737" s="49">
        <v>32.322304844000001</v>
      </c>
      <c r="D737" s="49">
        <v>-110.8008074736</v>
      </c>
      <c r="E737" s="77">
        <v>3576179.0890000002</v>
      </c>
      <c r="F737" s="77">
        <v>518748.701</v>
      </c>
      <c r="H737" t="s">
        <v>26</v>
      </c>
      <c r="I737" s="67">
        <v>3575982</v>
      </c>
      <c r="J737" s="67">
        <v>518810</v>
      </c>
      <c r="K737" s="12">
        <v>38415</v>
      </c>
      <c r="L737" s="30" t="s">
        <v>663</v>
      </c>
      <c r="M737" t="s">
        <v>334</v>
      </c>
      <c r="N737">
        <v>162</v>
      </c>
      <c r="O737">
        <v>17</v>
      </c>
      <c r="P737" t="s">
        <v>326</v>
      </c>
      <c r="R737"/>
      <c r="T737">
        <v>2124</v>
      </c>
    </row>
    <row r="738" spans="1:20" x14ac:dyDescent="0.25">
      <c r="A738" t="s">
        <v>334</v>
      </c>
      <c r="B738" s="46" t="s">
        <v>334</v>
      </c>
      <c r="C738" s="49">
        <v>32.322304844000001</v>
      </c>
      <c r="D738" s="49">
        <v>-110.8008074736</v>
      </c>
      <c r="E738" s="77">
        <v>3576179.0890000002</v>
      </c>
      <c r="F738" s="77">
        <v>518748.701</v>
      </c>
      <c r="H738" t="s">
        <v>26</v>
      </c>
      <c r="I738" s="67">
        <v>3575982</v>
      </c>
      <c r="J738" s="67">
        <v>518810</v>
      </c>
      <c r="K738" s="12">
        <v>38415</v>
      </c>
      <c r="L738" s="30" t="s">
        <v>663</v>
      </c>
      <c r="M738" t="s">
        <v>334</v>
      </c>
      <c r="N738">
        <v>247</v>
      </c>
      <c r="O738">
        <v>17</v>
      </c>
      <c r="P738" t="s">
        <v>284</v>
      </c>
      <c r="R738"/>
      <c r="T738">
        <v>2149</v>
      </c>
    </row>
    <row r="739" spans="1:20" x14ac:dyDescent="0.25">
      <c r="A739" t="s">
        <v>333</v>
      </c>
      <c r="B739" s="46" t="s">
        <v>333</v>
      </c>
      <c r="C739" s="49">
        <v>32.323805772900002</v>
      </c>
      <c r="D739" s="49">
        <v>-110.7972768928</v>
      </c>
      <c r="E739" s="77">
        <v>3576346.088</v>
      </c>
      <c r="F739" s="77">
        <v>519080.69799999997</v>
      </c>
      <c r="H739" t="s">
        <v>26</v>
      </c>
      <c r="I739" s="67">
        <v>3576149</v>
      </c>
      <c r="J739" s="67">
        <v>519142</v>
      </c>
      <c r="K739" s="12">
        <v>38415</v>
      </c>
      <c r="L739" s="30" t="s">
        <v>663</v>
      </c>
      <c r="M739" t="s">
        <v>333</v>
      </c>
      <c r="N739">
        <v>251</v>
      </c>
      <c r="O739">
        <v>19</v>
      </c>
      <c r="P739" t="s">
        <v>284</v>
      </c>
      <c r="R739"/>
      <c r="T739">
        <v>2161</v>
      </c>
    </row>
    <row r="740" spans="1:20" x14ac:dyDescent="0.25">
      <c r="A740" t="s">
        <v>332</v>
      </c>
      <c r="B740" s="46" t="s">
        <v>332</v>
      </c>
      <c r="C740" s="49">
        <v>32.3242811864</v>
      </c>
      <c r="D740" s="49">
        <v>-110.79559716439999</v>
      </c>
      <c r="E740" s="77">
        <v>3576399.0869999998</v>
      </c>
      <c r="F740" s="77">
        <v>519238.69699999999</v>
      </c>
      <c r="H740" t="s">
        <v>26</v>
      </c>
      <c r="I740" s="67">
        <v>3576202</v>
      </c>
      <c r="J740" s="67">
        <v>519300</v>
      </c>
      <c r="K740" s="12">
        <v>38415</v>
      </c>
      <c r="L740" s="30" t="s">
        <v>663</v>
      </c>
      <c r="M740" t="s">
        <v>332</v>
      </c>
      <c r="N740">
        <v>133</v>
      </c>
      <c r="O740">
        <v>10</v>
      </c>
      <c r="P740" t="s">
        <v>326</v>
      </c>
      <c r="R740"/>
      <c r="T740">
        <v>2124</v>
      </c>
    </row>
    <row r="741" spans="1:20" x14ac:dyDescent="0.25">
      <c r="A741" t="s">
        <v>332</v>
      </c>
      <c r="B741" s="46" t="s">
        <v>332</v>
      </c>
      <c r="C741" s="49">
        <v>32.3242811864</v>
      </c>
      <c r="D741" s="49">
        <v>-110.79559716439999</v>
      </c>
      <c r="E741" s="77">
        <v>3576399.0869999998</v>
      </c>
      <c r="F741" s="77">
        <v>519238.69699999999</v>
      </c>
      <c r="H741" t="s">
        <v>26</v>
      </c>
      <c r="I741" s="67">
        <v>3576202</v>
      </c>
      <c r="J741" s="67">
        <v>519300</v>
      </c>
      <c r="K741" s="12">
        <v>38415</v>
      </c>
      <c r="L741" s="30" t="s">
        <v>663</v>
      </c>
      <c r="M741" t="s">
        <v>332</v>
      </c>
      <c r="N741">
        <v>247</v>
      </c>
      <c r="O741">
        <v>9</v>
      </c>
      <c r="P741" t="s">
        <v>284</v>
      </c>
      <c r="R741"/>
      <c r="T741">
        <v>2149</v>
      </c>
    </row>
    <row r="742" spans="1:20" x14ac:dyDescent="0.25">
      <c r="A742" t="s">
        <v>331</v>
      </c>
      <c r="B742" s="46" t="s">
        <v>331</v>
      </c>
      <c r="C742" s="49">
        <v>32.324430883799998</v>
      </c>
      <c r="D742" s="49">
        <v>-110.793355041</v>
      </c>
      <c r="E742" s="77">
        <v>3576416.0860000001</v>
      </c>
      <c r="F742" s="77">
        <v>519449.69699999999</v>
      </c>
      <c r="H742" t="s">
        <v>26</v>
      </c>
      <c r="I742" s="67">
        <v>3576219</v>
      </c>
      <c r="J742" s="67">
        <v>519511</v>
      </c>
      <c r="K742" s="12">
        <v>38415</v>
      </c>
      <c r="L742" s="30" t="s">
        <v>663</v>
      </c>
      <c r="M742" t="s">
        <v>331</v>
      </c>
      <c r="N742">
        <v>170</v>
      </c>
      <c r="O742">
        <v>11</v>
      </c>
      <c r="P742" t="s">
        <v>326</v>
      </c>
      <c r="R742"/>
      <c r="T742">
        <v>2124</v>
      </c>
    </row>
    <row r="743" spans="1:20" x14ac:dyDescent="0.25">
      <c r="A743" t="s">
        <v>331</v>
      </c>
      <c r="B743" s="46" t="s">
        <v>331</v>
      </c>
      <c r="C743" s="49">
        <v>32.324430883799998</v>
      </c>
      <c r="D743" s="49">
        <v>-110.793355041</v>
      </c>
      <c r="E743" s="77">
        <v>3576416.0860000001</v>
      </c>
      <c r="F743" s="77">
        <v>519449.69699999999</v>
      </c>
      <c r="H743" t="s">
        <v>26</v>
      </c>
      <c r="I743" s="67">
        <v>3576219</v>
      </c>
      <c r="J743" s="67">
        <v>519511</v>
      </c>
      <c r="K743" s="12">
        <v>38415</v>
      </c>
      <c r="L743" s="30" t="s">
        <v>663</v>
      </c>
      <c r="M743" t="s">
        <v>331</v>
      </c>
      <c r="N743">
        <v>251</v>
      </c>
      <c r="O743">
        <v>11</v>
      </c>
      <c r="P743" t="s">
        <v>284</v>
      </c>
      <c r="R743"/>
      <c r="T743">
        <v>2149</v>
      </c>
    </row>
    <row r="744" spans="1:20" x14ac:dyDescent="0.25">
      <c r="A744" t="s">
        <v>330</v>
      </c>
      <c r="B744" s="46" t="s">
        <v>330</v>
      </c>
      <c r="C744" s="49">
        <v>32.324835462300001</v>
      </c>
      <c r="D744" s="49">
        <v>-110.7925147884</v>
      </c>
      <c r="E744" s="77">
        <v>3576461.085</v>
      </c>
      <c r="F744" s="77">
        <v>519528.696</v>
      </c>
      <c r="H744" t="s">
        <v>26</v>
      </c>
      <c r="I744" s="67">
        <v>3576264</v>
      </c>
      <c r="J744" s="67">
        <v>519590</v>
      </c>
      <c r="K744" s="12">
        <v>38415</v>
      </c>
      <c r="L744" s="30" t="s">
        <v>663</v>
      </c>
      <c r="M744" t="s">
        <v>330</v>
      </c>
      <c r="N744">
        <v>250</v>
      </c>
      <c r="O744">
        <v>10</v>
      </c>
      <c r="P744" t="s">
        <v>284</v>
      </c>
      <c r="R744"/>
      <c r="T744">
        <v>2161</v>
      </c>
    </row>
    <row r="745" spans="1:20" x14ac:dyDescent="0.25">
      <c r="A745" t="s">
        <v>329</v>
      </c>
      <c r="B745" s="46" t="s">
        <v>329</v>
      </c>
      <c r="C745" s="49">
        <v>32.325428180000003</v>
      </c>
      <c r="D745" s="49">
        <v>-110.7909091673</v>
      </c>
      <c r="E745" s="77">
        <v>3576527.0809999998</v>
      </c>
      <c r="F745" s="77">
        <v>519679.69099999999</v>
      </c>
      <c r="H745" t="s">
        <v>26</v>
      </c>
      <c r="I745" s="67">
        <v>3576330</v>
      </c>
      <c r="J745" s="67">
        <v>519741</v>
      </c>
      <c r="K745" s="12">
        <v>38415</v>
      </c>
      <c r="L745" s="30" t="s">
        <v>663</v>
      </c>
      <c r="M745" t="s">
        <v>329</v>
      </c>
      <c r="N745">
        <v>248</v>
      </c>
      <c r="O745">
        <v>12</v>
      </c>
      <c r="P745" t="s">
        <v>284</v>
      </c>
      <c r="R745"/>
      <c r="T745">
        <v>2161</v>
      </c>
    </row>
    <row r="746" spans="1:20" x14ac:dyDescent="0.25">
      <c r="A746" s="26" t="s">
        <v>233</v>
      </c>
      <c r="B746" s="26"/>
      <c r="C746" s="127">
        <v>32.344362932899998</v>
      </c>
      <c r="D746" s="127">
        <v>-110.77970802500001</v>
      </c>
      <c r="E746" s="126">
        <v>3578628.0860000001</v>
      </c>
      <c r="F746" s="126">
        <v>520729.63099999999</v>
      </c>
      <c r="G746" s="124"/>
      <c r="H746" t="s">
        <v>26</v>
      </c>
      <c r="I746" s="125">
        <v>3578431</v>
      </c>
      <c r="J746" s="125">
        <v>520791</v>
      </c>
      <c r="K746" s="124">
        <v>38429</v>
      </c>
      <c r="L746" s="114" t="s">
        <v>988</v>
      </c>
      <c r="M746" s="26" t="s">
        <v>233</v>
      </c>
      <c r="N746" s="26">
        <v>46</v>
      </c>
      <c r="O746" s="26">
        <v>7</v>
      </c>
      <c r="P746" s="26" t="s">
        <v>13</v>
      </c>
      <c r="Q746" s="26"/>
      <c r="R746" s="26" t="s">
        <v>802</v>
      </c>
      <c r="S746" s="26"/>
      <c r="T746" s="26"/>
    </row>
    <row r="747" spans="1:20" s="26" customFormat="1" x14ac:dyDescent="0.25">
      <c r="A747" s="26" t="s">
        <v>233</v>
      </c>
      <c r="C747" s="127">
        <v>32.344362932899998</v>
      </c>
      <c r="D747" s="127">
        <v>-110.77970802500001</v>
      </c>
      <c r="E747" s="126">
        <v>3578628.0860000001</v>
      </c>
      <c r="F747" s="126">
        <v>520729.63099999999</v>
      </c>
      <c r="G747" s="124"/>
      <c r="H747" t="s">
        <v>26</v>
      </c>
      <c r="I747" s="125">
        <v>3578431</v>
      </c>
      <c r="J747" s="125">
        <v>520791</v>
      </c>
      <c r="K747" s="124">
        <v>38429</v>
      </c>
      <c r="L747" s="114" t="s">
        <v>988</v>
      </c>
      <c r="M747" s="26" t="s">
        <v>233</v>
      </c>
      <c r="N747" s="26">
        <v>244</v>
      </c>
      <c r="O747" s="26">
        <v>22</v>
      </c>
      <c r="P747" s="26" t="s">
        <v>42</v>
      </c>
    </row>
    <row r="748" spans="1:20" s="26" customFormat="1" x14ac:dyDescent="0.25">
      <c r="A748" s="26" t="s">
        <v>234</v>
      </c>
      <c r="C748" s="127">
        <v>32.349054163200002</v>
      </c>
      <c r="D748" s="127">
        <v>-110.7797818497</v>
      </c>
      <c r="E748" s="126">
        <v>3579148.0890000002</v>
      </c>
      <c r="F748" s="126">
        <v>520721.61499999999</v>
      </c>
      <c r="G748" s="124"/>
      <c r="H748" t="s">
        <v>26</v>
      </c>
      <c r="I748" s="125">
        <v>3578951</v>
      </c>
      <c r="J748" s="125">
        <v>520783</v>
      </c>
      <c r="K748" s="124">
        <v>38429</v>
      </c>
      <c r="L748" s="114" t="s">
        <v>988</v>
      </c>
      <c r="M748" s="26" t="s">
        <v>234</v>
      </c>
      <c r="N748" s="26">
        <v>233</v>
      </c>
      <c r="O748" s="26">
        <v>0</v>
      </c>
      <c r="P748" s="26" t="s">
        <v>13</v>
      </c>
    </row>
    <row r="749" spans="1:20" s="26" customFormat="1" x14ac:dyDescent="0.25">
      <c r="A749" s="26" t="s">
        <v>234</v>
      </c>
      <c r="C749" s="127">
        <v>32.349054163200002</v>
      </c>
      <c r="D749" s="127">
        <v>-110.7797818497</v>
      </c>
      <c r="E749" s="126">
        <v>3579148.0890000002</v>
      </c>
      <c r="F749" s="126">
        <v>520721.61499999999</v>
      </c>
      <c r="G749" s="124"/>
      <c r="H749" t="s">
        <v>26</v>
      </c>
      <c r="I749" s="125">
        <v>3578951</v>
      </c>
      <c r="J749" s="125">
        <v>520783</v>
      </c>
      <c r="K749" s="124">
        <v>38429</v>
      </c>
      <c r="L749" s="114" t="s">
        <v>988</v>
      </c>
      <c r="M749" s="26" t="s">
        <v>234</v>
      </c>
      <c r="N749" s="26">
        <v>233</v>
      </c>
      <c r="O749" s="26">
        <v>22</v>
      </c>
      <c r="P749" s="26" t="s">
        <v>42</v>
      </c>
    </row>
    <row r="750" spans="1:20" s="26" customFormat="1" x14ac:dyDescent="0.25">
      <c r="A750" s="26" t="s">
        <v>235</v>
      </c>
      <c r="C750" s="127">
        <v>32.3510910145</v>
      </c>
      <c r="D750" s="127">
        <v>-110.7786610798</v>
      </c>
      <c r="E750" s="126">
        <v>3579374.0890000002</v>
      </c>
      <c r="F750" s="126">
        <v>520826.60800000001</v>
      </c>
      <c r="G750" s="124"/>
      <c r="H750" t="s">
        <v>26</v>
      </c>
      <c r="I750" s="125">
        <v>3579177</v>
      </c>
      <c r="J750" s="125">
        <v>520888</v>
      </c>
      <c r="K750" s="124">
        <v>38429</v>
      </c>
      <c r="L750" s="114" t="s">
        <v>988</v>
      </c>
      <c r="M750" s="26" t="s">
        <v>235</v>
      </c>
      <c r="N750" s="26">
        <v>63</v>
      </c>
      <c r="O750" s="26">
        <v>2</v>
      </c>
      <c r="P750" s="26" t="s">
        <v>13</v>
      </c>
    </row>
    <row r="751" spans="1:20" s="26" customFormat="1" x14ac:dyDescent="0.25">
      <c r="A751" s="26" t="s">
        <v>235</v>
      </c>
      <c r="B751" s="1"/>
      <c r="C751" s="127">
        <v>32.3510910145</v>
      </c>
      <c r="D751" s="127">
        <v>-110.7786610798</v>
      </c>
      <c r="E751" s="126">
        <v>3579374.0890000002</v>
      </c>
      <c r="F751" s="126">
        <v>520826.60800000001</v>
      </c>
      <c r="G751" s="124"/>
      <c r="H751" t="s">
        <v>26</v>
      </c>
      <c r="I751" s="125">
        <v>3579177</v>
      </c>
      <c r="J751" s="125">
        <v>520888</v>
      </c>
      <c r="K751" s="124">
        <v>38429</v>
      </c>
      <c r="L751" s="114" t="s">
        <v>988</v>
      </c>
      <c r="M751" s="26" t="s">
        <v>235</v>
      </c>
      <c r="N751" s="26">
        <v>245</v>
      </c>
      <c r="O751" s="26">
        <v>32</v>
      </c>
      <c r="P751" s="26" t="s">
        <v>42</v>
      </c>
      <c r="Q751"/>
      <c r="R751" s="1"/>
      <c r="S751"/>
      <c r="T751" s="1"/>
    </row>
    <row r="752" spans="1:20" x14ac:dyDescent="0.25">
      <c r="A752" s="26" t="s">
        <v>236</v>
      </c>
      <c r="C752" s="127">
        <v>32.355262266300002</v>
      </c>
      <c r="D752" s="127">
        <v>-110.7754944989</v>
      </c>
      <c r="E752" s="126">
        <v>3579837.0890000002</v>
      </c>
      <c r="F752" s="126">
        <v>521123.59499999997</v>
      </c>
      <c r="G752" s="124"/>
      <c r="H752" t="s">
        <v>26</v>
      </c>
      <c r="I752" s="125">
        <v>3579640</v>
      </c>
      <c r="J752" s="125">
        <v>521185</v>
      </c>
      <c r="K752" s="124">
        <v>38429</v>
      </c>
      <c r="L752" s="114" t="s">
        <v>988</v>
      </c>
      <c r="M752" s="26" t="s">
        <v>236</v>
      </c>
      <c r="N752" s="26">
        <v>51</v>
      </c>
      <c r="O752" s="26">
        <v>12</v>
      </c>
      <c r="P752" s="26" t="s">
        <v>13</v>
      </c>
      <c r="Q752"/>
      <c r="S752"/>
    </row>
    <row r="753" spans="1:20" x14ac:dyDescent="0.25">
      <c r="A753" s="26" t="s">
        <v>236</v>
      </c>
      <c r="C753" s="127">
        <v>32.355262266300002</v>
      </c>
      <c r="D753" s="127">
        <v>-110.7754944989</v>
      </c>
      <c r="E753" s="126">
        <v>3579837.0890000002</v>
      </c>
      <c r="F753" s="126">
        <v>521123.59499999997</v>
      </c>
      <c r="G753" s="124"/>
      <c r="H753" t="s">
        <v>26</v>
      </c>
      <c r="I753" s="125">
        <v>3579640</v>
      </c>
      <c r="J753" s="125">
        <v>521185</v>
      </c>
      <c r="K753" s="124">
        <v>38429</v>
      </c>
      <c r="L753" s="114" t="s">
        <v>988</v>
      </c>
      <c r="M753" s="26" t="s">
        <v>236</v>
      </c>
      <c r="N753" s="26">
        <v>8</v>
      </c>
      <c r="O753" s="26">
        <v>24</v>
      </c>
      <c r="P753" s="26" t="s">
        <v>42</v>
      </c>
      <c r="Q753"/>
      <c r="S753"/>
    </row>
    <row r="754" spans="1:20" x14ac:dyDescent="0.25">
      <c r="A754" t="s">
        <v>237</v>
      </c>
      <c r="B754" s="45" t="s">
        <v>237</v>
      </c>
      <c r="C754" s="50">
        <v>32.370676046500002</v>
      </c>
      <c r="D754" s="50">
        <v>-110.71169773930001</v>
      </c>
      <c r="E754" s="77">
        <v>3581560.074</v>
      </c>
      <c r="F754" s="77">
        <v>527121.61300000001</v>
      </c>
      <c r="G754" s="17"/>
      <c r="H754" s="1" t="s">
        <v>26</v>
      </c>
      <c r="I754" s="67">
        <v>3581363</v>
      </c>
      <c r="J754" s="67">
        <v>527183</v>
      </c>
      <c r="K754" s="10">
        <v>38471</v>
      </c>
      <c r="L754" s="30" t="s">
        <v>121</v>
      </c>
      <c r="M754" s="6" t="s">
        <v>237</v>
      </c>
      <c r="N754" s="6">
        <v>40</v>
      </c>
      <c r="O754" s="6">
        <v>7</v>
      </c>
      <c r="P754" s="6" t="s">
        <v>13</v>
      </c>
      <c r="Q754" s="6" t="s">
        <v>43</v>
      </c>
      <c r="R754" s="6"/>
      <c r="S754" t="s">
        <v>121</v>
      </c>
    </row>
    <row r="755" spans="1:20" x14ac:dyDescent="0.25">
      <c r="A755" t="s">
        <v>238</v>
      </c>
      <c r="B755" s="46" t="s">
        <v>238</v>
      </c>
      <c r="C755" s="49">
        <v>32.3707219307</v>
      </c>
      <c r="D755" s="49">
        <v>-110.7120377584</v>
      </c>
      <c r="E755" s="77">
        <v>3581565.074</v>
      </c>
      <c r="F755" s="77">
        <v>527089.61199999996</v>
      </c>
      <c r="G755" s="17"/>
      <c r="H755" s="1" t="s">
        <v>26</v>
      </c>
      <c r="I755" s="67">
        <v>3581368</v>
      </c>
      <c r="J755" s="67">
        <v>527151</v>
      </c>
      <c r="K755" s="10">
        <v>38471</v>
      </c>
      <c r="L755" s="30" t="s">
        <v>121</v>
      </c>
      <c r="M755" s="6" t="s">
        <v>238</v>
      </c>
      <c r="N755" s="6">
        <v>40</v>
      </c>
      <c r="O755" s="6">
        <v>5</v>
      </c>
      <c r="P755" s="6" t="s">
        <v>13</v>
      </c>
      <c r="Q755" s="6" t="s">
        <v>43</v>
      </c>
      <c r="R755" s="6"/>
      <c r="S755" t="s">
        <v>121</v>
      </c>
    </row>
    <row r="756" spans="1:20" x14ac:dyDescent="0.25">
      <c r="A756" t="s">
        <v>239</v>
      </c>
      <c r="B756" s="46" t="s">
        <v>239</v>
      </c>
      <c r="C756" s="49">
        <v>32.369669639500003</v>
      </c>
      <c r="D756" s="49">
        <v>-110.7134442208</v>
      </c>
      <c r="E756" s="77">
        <v>3581448.0729999999</v>
      </c>
      <c r="F756" s="77">
        <v>526957.61399999994</v>
      </c>
      <c r="G756" s="17"/>
      <c r="H756" s="1" t="s">
        <v>26</v>
      </c>
      <c r="I756" s="67">
        <v>3581251</v>
      </c>
      <c r="J756" s="67">
        <v>527019</v>
      </c>
      <c r="K756" s="10">
        <v>38471</v>
      </c>
      <c r="L756" s="30" t="s">
        <v>121</v>
      </c>
      <c r="M756" s="6" t="s">
        <v>239</v>
      </c>
      <c r="N756" s="6">
        <v>43</v>
      </c>
      <c r="O756" s="6">
        <v>2</v>
      </c>
      <c r="P756" s="6" t="s">
        <v>13</v>
      </c>
      <c r="Q756" s="6" t="s">
        <v>43</v>
      </c>
      <c r="R756" s="6"/>
      <c r="S756" t="s">
        <v>121</v>
      </c>
    </row>
    <row r="757" spans="1:20" x14ac:dyDescent="0.25">
      <c r="A757" t="s">
        <v>240</v>
      </c>
      <c r="B757" s="46" t="s">
        <v>240</v>
      </c>
      <c r="C757" s="49">
        <v>32.369733513200003</v>
      </c>
      <c r="D757" s="49">
        <v>-110.7137629209</v>
      </c>
      <c r="E757" s="77">
        <v>3581455.0729999999</v>
      </c>
      <c r="F757" s="77">
        <v>526927.61300000001</v>
      </c>
      <c r="G757" s="17"/>
      <c r="H757" s="1" t="s">
        <v>26</v>
      </c>
      <c r="I757" s="67">
        <v>3581258</v>
      </c>
      <c r="J757" s="67">
        <v>526989</v>
      </c>
      <c r="K757" s="10">
        <v>38471</v>
      </c>
      <c r="L757" s="30" t="s">
        <v>121</v>
      </c>
      <c r="M757" s="6" t="s">
        <v>240</v>
      </c>
      <c r="N757" s="6">
        <v>44</v>
      </c>
      <c r="O757" s="6">
        <v>8</v>
      </c>
      <c r="P757" s="6" t="s">
        <v>13</v>
      </c>
      <c r="Q757" s="6" t="s">
        <v>43</v>
      </c>
      <c r="R757" s="6"/>
      <c r="S757" t="s">
        <v>121</v>
      </c>
    </row>
    <row r="758" spans="1:20" x14ac:dyDescent="0.25">
      <c r="A758" t="s">
        <v>241</v>
      </c>
      <c r="B758" s="46" t="s">
        <v>241</v>
      </c>
      <c r="C758" s="49">
        <v>32.369347213899999</v>
      </c>
      <c r="D758" s="49">
        <v>-110.7144763331</v>
      </c>
      <c r="E758" s="77">
        <v>3581412.0720000002</v>
      </c>
      <c r="F758" s="77">
        <v>526860.61300000001</v>
      </c>
      <c r="G758" s="17"/>
      <c r="H758" s="1" t="s">
        <v>26</v>
      </c>
      <c r="I758" s="67">
        <v>3581215</v>
      </c>
      <c r="J758" s="67">
        <v>526922</v>
      </c>
      <c r="K758" s="10">
        <v>38471</v>
      </c>
      <c r="L758" s="30" t="s">
        <v>121</v>
      </c>
      <c r="M758" s="6" t="s">
        <v>241</v>
      </c>
      <c r="N758" s="6">
        <v>43</v>
      </c>
      <c r="O758" s="6">
        <v>1</v>
      </c>
      <c r="P758" s="6" t="s">
        <v>13</v>
      </c>
      <c r="Q758" s="6" t="s">
        <v>43</v>
      </c>
      <c r="R758" s="6" t="s">
        <v>804</v>
      </c>
      <c r="S758" t="s">
        <v>121</v>
      </c>
    </row>
    <row r="759" spans="1:20" x14ac:dyDescent="0.25">
      <c r="A759" t="s">
        <v>242</v>
      </c>
      <c r="B759" s="46" t="s">
        <v>242</v>
      </c>
      <c r="C759" s="49">
        <v>32.368642686500003</v>
      </c>
      <c r="D759" s="49">
        <v>-110.7140958514</v>
      </c>
      <c r="E759" s="77">
        <v>3581334.071</v>
      </c>
      <c r="F759" s="77">
        <v>526896.61600000004</v>
      </c>
      <c r="G759" s="17"/>
      <c r="H759" s="1" t="s">
        <v>26</v>
      </c>
      <c r="I759" s="67">
        <v>3581137</v>
      </c>
      <c r="J759" s="67">
        <v>526958</v>
      </c>
      <c r="K759" s="10">
        <v>38471</v>
      </c>
      <c r="L759" s="30" t="s">
        <v>121</v>
      </c>
      <c r="M759" s="6" t="s">
        <v>242</v>
      </c>
      <c r="N759" s="6">
        <v>38</v>
      </c>
      <c r="O759" s="6">
        <v>2</v>
      </c>
      <c r="P759" s="6" t="s">
        <v>13</v>
      </c>
      <c r="Q759" s="6" t="s">
        <v>43</v>
      </c>
      <c r="R759" s="6"/>
      <c r="S759" t="s">
        <v>121</v>
      </c>
    </row>
    <row r="760" spans="1:20" x14ac:dyDescent="0.25">
      <c r="A760" t="s">
        <v>243</v>
      </c>
      <c r="B760" s="46" t="s">
        <v>243</v>
      </c>
      <c r="C760" s="49">
        <v>32.368158424800001</v>
      </c>
      <c r="D760" s="49">
        <v>-110.7153729378</v>
      </c>
      <c r="E760" s="77">
        <v>3581280.071</v>
      </c>
      <c r="F760" s="77">
        <v>526776.61499999999</v>
      </c>
      <c r="G760" s="17"/>
      <c r="H760" s="1" t="s">
        <v>26</v>
      </c>
      <c r="I760" s="67">
        <v>3581083</v>
      </c>
      <c r="J760" s="67">
        <v>526838</v>
      </c>
      <c r="K760" s="10">
        <v>38471</v>
      </c>
      <c r="L760" s="30" t="s">
        <v>121</v>
      </c>
      <c r="M760" s="6" t="s">
        <v>243</v>
      </c>
      <c r="N760" s="6">
        <v>43</v>
      </c>
      <c r="O760" s="6">
        <v>2</v>
      </c>
      <c r="P760" s="6" t="s">
        <v>13</v>
      </c>
      <c r="Q760" s="6" t="s">
        <v>43</v>
      </c>
      <c r="R760" s="6"/>
      <c r="S760" t="s">
        <v>121</v>
      </c>
    </row>
    <row r="761" spans="1:20" x14ac:dyDescent="0.25">
      <c r="A761" t="s">
        <v>244</v>
      </c>
      <c r="B761" s="46" t="s">
        <v>244</v>
      </c>
      <c r="C761" s="49">
        <v>32.368420713799999</v>
      </c>
      <c r="D761" s="49">
        <v>-110.7156697593</v>
      </c>
      <c r="E761" s="77">
        <v>3581309.071</v>
      </c>
      <c r="F761" s="77">
        <v>526748.61399999994</v>
      </c>
      <c r="G761" s="17"/>
      <c r="H761" s="1" t="s">
        <v>26</v>
      </c>
      <c r="I761" s="67">
        <v>3581112</v>
      </c>
      <c r="J761" s="67">
        <v>526810</v>
      </c>
      <c r="K761" s="10">
        <v>38471</v>
      </c>
      <c r="L761" s="30" t="s">
        <v>121</v>
      </c>
      <c r="M761" s="6" t="s">
        <v>244</v>
      </c>
      <c r="N761" s="6">
        <v>44</v>
      </c>
      <c r="O761" s="6">
        <v>2</v>
      </c>
      <c r="P761" s="6" t="s">
        <v>13</v>
      </c>
      <c r="Q761" s="6" t="s">
        <v>43</v>
      </c>
      <c r="R761" s="6" t="s">
        <v>804</v>
      </c>
      <c r="S761" t="s">
        <v>121</v>
      </c>
    </row>
    <row r="762" spans="1:20" x14ac:dyDescent="0.25">
      <c r="A762" t="s">
        <v>245</v>
      </c>
      <c r="B762" s="46" t="s">
        <v>245</v>
      </c>
      <c r="C762" s="49">
        <v>32.368610520200001</v>
      </c>
      <c r="D762" s="49">
        <v>-110.71582861890001</v>
      </c>
      <c r="E762" s="77">
        <v>3581330.0720000002</v>
      </c>
      <c r="F762" s="77">
        <v>526733.61300000001</v>
      </c>
      <c r="G762" s="17"/>
      <c r="H762" s="1" t="s">
        <v>26</v>
      </c>
      <c r="I762" s="67">
        <v>3581133</v>
      </c>
      <c r="J762" s="67">
        <v>526795</v>
      </c>
      <c r="K762" s="10">
        <v>38471</v>
      </c>
      <c r="L762" s="30" t="s">
        <v>121</v>
      </c>
      <c r="M762" s="6" t="s">
        <v>245</v>
      </c>
      <c r="N762" s="6">
        <v>44</v>
      </c>
      <c r="O762" s="6">
        <v>4</v>
      </c>
      <c r="P762" s="6" t="s">
        <v>13</v>
      </c>
      <c r="Q762" s="6" t="s">
        <v>43</v>
      </c>
      <c r="R762" s="6"/>
      <c r="S762" t="s">
        <v>121</v>
      </c>
    </row>
    <row r="763" spans="1:20" x14ac:dyDescent="0.25">
      <c r="A763" t="s">
        <v>246</v>
      </c>
      <c r="B763" s="46" t="s">
        <v>246</v>
      </c>
      <c r="C763" s="49">
        <v>32.372755177899997</v>
      </c>
      <c r="D763" s="49">
        <v>-110.7096076535</v>
      </c>
      <c r="E763" s="77">
        <v>3581791.0759999999</v>
      </c>
      <c r="F763" s="77">
        <v>527317.61</v>
      </c>
      <c r="G763" s="17"/>
      <c r="H763" s="1" t="s">
        <v>26</v>
      </c>
      <c r="I763" s="67">
        <v>3581594</v>
      </c>
      <c r="J763" s="67">
        <v>527379</v>
      </c>
      <c r="K763" s="10">
        <v>38471</v>
      </c>
      <c r="L763" s="30" t="s">
        <v>121</v>
      </c>
      <c r="M763" s="6" t="s">
        <v>246</v>
      </c>
      <c r="N763" s="6">
        <v>45</v>
      </c>
      <c r="O763" s="6">
        <v>3</v>
      </c>
      <c r="P763" s="6" t="s">
        <v>13</v>
      </c>
      <c r="Q763" s="6" t="s">
        <v>43</v>
      </c>
      <c r="R763" s="6"/>
      <c r="S763" t="s">
        <v>121</v>
      </c>
    </row>
    <row r="764" spans="1:20" x14ac:dyDescent="0.25">
      <c r="A764" t="s">
        <v>247</v>
      </c>
      <c r="B764" s="46" t="s">
        <v>247</v>
      </c>
      <c r="C764" s="49">
        <v>32.373295768299997</v>
      </c>
      <c r="D764" s="49">
        <v>-110.7093082894</v>
      </c>
      <c r="E764" s="77">
        <v>3581851.077</v>
      </c>
      <c r="F764" s="77">
        <v>527345.60900000005</v>
      </c>
      <c r="G764" s="17"/>
      <c r="H764" s="1" t="s">
        <v>26</v>
      </c>
      <c r="I764" s="67">
        <v>3581654</v>
      </c>
      <c r="J764" s="67">
        <v>527407</v>
      </c>
      <c r="K764" s="10">
        <v>38471</v>
      </c>
      <c r="L764" s="30" t="s">
        <v>121</v>
      </c>
      <c r="M764" s="6" t="s">
        <v>247</v>
      </c>
      <c r="N764" s="6">
        <v>42</v>
      </c>
      <c r="O764" s="6">
        <v>6</v>
      </c>
      <c r="P764" s="6" t="s">
        <v>13</v>
      </c>
      <c r="Q764" s="6" t="s">
        <v>43</v>
      </c>
      <c r="R764" s="6"/>
      <c r="S764" t="s">
        <v>121</v>
      </c>
    </row>
    <row r="765" spans="1:20" x14ac:dyDescent="0.25">
      <c r="A765" s="5" t="s">
        <v>247</v>
      </c>
      <c r="B765" s="46" t="s">
        <v>247</v>
      </c>
      <c r="C765" s="49">
        <v>32.373295768299997</v>
      </c>
      <c r="D765" s="49">
        <v>-110.7093082894</v>
      </c>
      <c r="E765" s="77">
        <v>3581851.077</v>
      </c>
      <c r="F765" s="77">
        <v>527345.60900000005</v>
      </c>
      <c r="G765" s="22"/>
      <c r="H765" s="6" t="s">
        <v>26</v>
      </c>
      <c r="I765" s="83">
        <v>3581654</v>
      </c>
      <c r="J765" s="83">
        <v>527407</v>
      </c>
      <c r="K765" s="21">
        <v>38471</v>
      </c>
      <c r="L765" s="42" t="s">
        <v>121</v>
      </c>
      <c r="M765" s="6" t="s">
        <v>247</v>
      </c>
      <c r="N765" s="6">
        <v>16</v>
      </c>
      <c r="O765" s="6">
        <v>10</v>
      </c>
      <c r="P765" s="6" t="s">
        <v>42</v>
      </c>
      <c r="Q765" s="6"/>
      <c r="R765" s="6"/>
      <c r="S765" s="5" t="s">
        <v>121</v>
      </c>
      <c r="T765" s="5"/>
    </row>
    <row r="766" spans="1:20" x14ac:dyDescent="0.25">
      <c r="A766" t="s">
        <v>55</v>
      </c>
      <c r="B766"/>
      <c r="C766" s="14">
        <v>32.331197000000003</v>
      </c>
      <c r="D766" s="14">
        <v>-110.674666</v>
      </c>
      <c r="E766" s="80">
        <v>3577193.8626029999</v>
      </c>
      <c r="F766" s="80">
        <v>530618.66466200002</v>
      </c>
      <c r="G766" s="8" t="s">
        <v>41</v>
      </c>
      <c r="H766" s="1" t="s">
        <v>26</v>
      </c>
      <c r="K766" s="12">
        <v>38822</v>
      </c>
      <c r="L766" s="30" t="s">
        <v>816</v>
      </c>
      <c r="M766" t="s">
        <v>55</v>
      </c>
      <c r="N766" s="1">
        <v>40</v>
      </c>
      <c r="O766" s="1">
        <v>14</v>
      </c>
      <c r="P766" s="1" t="s">
        <v>16</v>
      </c>
      <c r="Q766" s="1" t="s">
        <v>43</v>
      </c>
      <c r="R766" s="1" t="s">
        <v>802</v>
      </c>
      <c r="S766" s="1" t="s">
        <v>815</v>
      </c>
    </row>
    <row r="767" spans="1:20" x14ac:dyDescent="0.25">
      <c r="A767" t="s">
        <v>58</v>
      </c>
      <c r="B767"/>
      <c r="C767" s="14">
        <v>32.331541000000001</v>
      </c>
      <c r="D767" s="14">
        <v>-110.673958</v>
      </c>
      <c r="E767" s="80">
        <v>3577232.1130280001</v>
      </c>
      <c r="F767" s="80">
        <v>530685.19162199995</v>
      </c>
      <c r="G767" s="8" t="s">
        <v>41</v>
      </c>
      <c r="H767" s="1" t="s">
        <v>26</v>
      </c>
      <c r="K767" s="12">
        <v>38822</v>
      </c>
      <c r="L767" s="30" t="s">
        <v>816</v>
      </c>
      <c r="M767" t="s">
        <v>58</v>
      </c>
      <c r="N767" s="1">
        <v>49</v>
      </c>
      <c r="O767" s="1">
        <v>20</v>
      </c>
      <c r="P767" s="1" t="s">
        <v>13</v>
      </c>
      <c r="Q767" s="1" t="s">
        <v>43</v>
      </c>
      <c r="S767" s="1" t="s">
        <v>815</v>
      </c>
    </row>
    <row r="768" spans="1:20" x14ac:dyDescent="0.25">
      <c r="A768" t="s">
        <v>59</v>
      </c>
      <c r="B768"/>
      <c r="C768" s="14">
        <v>32.331679999999999</v>
      </c>
      <c r="D768" s="14">
        <v>-110.67318</v>
      </c>
      <c r="E768" s="80">
        <v>3577247.8061839999</v>
      </c>
      <c r="F768" s="80">
        <v>530758.35048100003</v>
      </c>
      <c r="G768" s="8" t="s">
        <v>41</v>
      </c>
      <c r="H768" s="1" t="s">
        <v>26</v>
      </c>
      <c r="K768" s="12">
        <v>38822</v>
      </c>
      <c r="L768" s="30" t="s">
        <v>816</v>
      </c>
      <c r="M768" t="s">
        <v>59</v>
      </c>
      <c r="N768" s="1">
        <v>348</v>
      </c>
      <c r="O768" s="1">
        <v>17</v>
      </c>
      <c r="P768" s="1" t="s">
        <v>42</v>
      </c>
      <c r="S768" s="1" t="s">
        <v>815</v>
      </c>
    </row>
    <row r="769" spans="1:19" x14ac:dyDescent="0.25">
      <c r="A769" t="s">
        <v>59</v>
      </c>
      <c r="B769"/>
      <c r="C769" s="14">
        <v>32.331679999999999</v>
      </c>
      <c r="D769" s="14">
        <v>-110.67318</v>
      </c>
      <c r="E769" s="80">
        <v>3577247.8061839999</v>
      </c>
      <c r="F769" s="80">
        <v>530758.35048100003</v>
      </c>
      <c r="G769" s="8" t="s">
        <v>41</v>
      </c>
      <c r="H769" s="1" t="s">
        <v>26</v>
      </c>
      <c r="K769" s="12">
        <v>38822</v>
      </c>
      <c r="L769" s="30" t="s">
        <v>816</v>
      </c>
      <c r="M769" t="s">
        <v>59</v>
      </c>
      <c r="N769" s="1">
        <v>48</v>
      </c>
      <c r="O769" s="1">
        <v>12</v>
      </c>
      <c r="P769" s="1" t="s">
        <v>16</v>
      </c>
      <c r="Q769" s="1" t="s">
        <v>43</v>
      </c>
      <c r="R769" s="1" t="s">
        <v>802</v>
      </c>
      <c r="S769" s="1" t="s">
        <v>815</v>
      </c>
    </row>
    <row r="770" spans="1:19" x14ac:dyDescent="0.25">
      <c r="A770" t="s">
        <v>60</v>
      </c>
      <c r="B770"/>
      <c r="C770" s="14">
        <v>32.331997000000001</v>
      </c>
      <c r="D770" s="14">
        <v>-110.67242899999999</v>
      </c>
      <c r="E770" s="80">
        <v>3577283.1057859999</v>
      </c>
      <c r="F770" s="80">
        <v>530828.92500000005</v>
      </c>
      <c r="G770" s="8" t="s">
        <v>41</v>
      </c>
      <c r="H770" s="1" t="s">
        <v>26</v>
      </c>
      <c r="K770" s="12">
        <v>38822</v>
      </c>
      <c r="L770" s="30" t="s">
        <v>816</v>
      </c>
      <c r="M770" t="s">
        <v>60</v>
      </c>
      <c r="N770" s="1">
        <v>39</v>
      </c>
      <c r="O770" s="1">
        <v>14</v>
      </c>
      <c r="P770" s="1" t="s">
        <v>16</v>
      </c>
      <c r="Q770" s="1" t="s">
        <v>43</v>
      </c>
      <c r="R770" s="1" t="s">
        <v>802</v>
      </c>
      <c r="S770" s="1" t="s">
        <v>815</v>
      </c>
    </row>
    <row r="771" spans="1:19" x14ac:dyDescent="0.25">
      <c r="A771" t="s">
        <v>61</v>
      </c>
      <c r="B771"/>
      <c r="C771" s="14">
        <v>32.332458000000003</v>
      </c>
      <c r="D771" s="14">
        <v>-110.672085</v>
      </c>
      <c r="E771" s="80">
        <v>3577334.3437450002</v>
      </c>
      <c r="F771" s="80">
        <v>530861.07970899995</v>
      </c>
      <c r="G771" s="8" t="s">
        <v>41</v>
      </c>
      <c r="H771" s="1" t="s">
        <v>26</v>
      </c>
      <c r="K771" s="12">
        <v>38822</v>
      </c>
      <c r="L771" s="30" t="s">
        <v>816</v>
      </c>
      <c r="M771" t="s">
        <v>61</v>
      </c>
      <c r="N771" s="1">
        <v>39</v>
      </c>
      <c r="O771" s="1">
        <v>19</v>
      </c>
      <c r="P771" s="1" t="s">
        <v>13</v>
      </c>
      <c r="Q771" s="1" t="s">
        <v>43</v>
      </c>
      <c r="S771" s="1" t="s">
        <v>815</v>
      </c>
    </row>
    <row r="772" spans="1:19" x14ac:dyDescent="0.25">
      <c r="A772" t="s">
        <v>62</v>
      </c>
      <c r="B772"/>
      <c r="C772" s="14">
        <v>32.333429000000002</v>
      </c>
      <c r="D772" s="14">
        <v>-110.671109</v>
      </c>
      <c r="E772" s="80">
        <v>3577442.2554500001</v>
      </c>
      <c r="F772" s="80">
        <v>530952.63520000002</v>
      </c>
      <c r="G772" s="8" t="s">
        <v>41</v>
      </c>
      <c r="H772" s="1" t="s">
        <v>26</v>
      </c>
      <c r="K772" s="12">
        <v>38822</v>
      </c>
      <c r="L772" s="30" t="s">
        <v>816</v>
      </c>
      <c r="M772" t="s">
        <v>62</v>
      </c>
      <c r="N772" s="1">
        <v>38</v>
      </c>
      <c r="O772" s="1">
        <v>16</v>
      </c>
      <c r="P772" s="1" t="s">
        <v>13</v>
      </c>
      <c r="Q772" s="1" t="s">
        <v>43</v>
      </c>
      <c r="S772" s="1" t="s">
        <v>815</v>
      </c>
    </row>
    <row r="773" spans="1:19" x14ac:dyDescent="0.25">
      <c r="A773" t="s">
        <v>63</v>
      </c>
      <c r="B773"/>
      <c r="C773" s="14">
        <v>32.334662999999999</v>
      </c>
      <c r="D773" s="14">
        <v>-110.67036299999999</v>
      </c>
      <c r="E773" s="80">
        <v>3577579.238988</v>
      </c>
      <c r="F773" s="80">
        <v>531022.38939799997</v>
      </c>
      <c r="G773" s="8" t="s">
        <v>41</v>
      </c>
      <c r="H773" s="1" t="s">
        <v>26</v>
      </c>
      <c r="K773" s="12">
        <v>38822</v>
      </c>
      <c r="L773" s="30" t="s">
        <v>816</v>
      </c>
      <c r="M773" t="s">
        <v>63</v>
      </c>
      <c r="N773" s="1">
        <v>335</v>
      </c>
      <c r="O773" s="1">
        <v>20</v>
      </c>
      <c r="P773" s="1" t="s">
        <v>42</v>
      </c>
      <c r="S773" s="1" t="s">
        <v>815</v>
      </c>
    </row>
    <row r="774" spans="1:19" x14ac:dyDescent="0.25">
      <c r="A774" t="s">
        <v>63</v>
      </c>
      <c r="B774"/>
      <c r="C774" s="14">
        <v>32.334662999999999</v>
      </c>
      <c r="D774" s="14">
        <v>-110.67036299999999</v>
      </c>
      <c r="E774" s="80">
        <v>3577579.238988</v>
      </c>
      <c r="F774" s="80">
        <v>531022.38939799997</v>
      </c>
      <c r="G774" s="8" t="s">
        <v>41</v>
      </c>
      <c r="H774" s="1" t="s">
        <v>26</v>
      </c>
      <c r="K774" s="12">
        <v>38822</v>
      </c>
      <c r="L774" s="30" t="s">
        <v>816</v>
      </c>
      <c r="M774" t="s">
        <v>63</v>
      </c>
      <c r="N774" s="1">
        <v>41</v>
      </c>
      <c r="O774" s="1">
        <v>19</v>
      </c>
      <c r="P774" s="1" t="s">
        <v>16</v>
      </c>
      <c r="Q774" s="1" t="s">
        <v>43</v>
      </c>
      <c r="R774" s="1" t="s">
        <v>802</v>
      </c>
      <c r="S774" s="1" t="s">
        <v>815</v>
      </c>
    </row>
    <row r="775" spans="1:19" x14ac:dyDescent="0.25">
      <c r="A775" t="s">
        <v>64</v>
      </c>
      <c r="B775"/>
      <c r="C775" s="14">
        <v>32.335563999999998</v>
      </c>
      <c r="D775" s="14">
        <v>-110.66946799999999</v>
      </c>
      <c r="E775" s="80">
        <v>3577679.398236</v>
      </c>
      <c r="F775" s="80">
        <v>531106.39171500003</v>
      </c>
      <c r="G775" s="8" t="s">
        <v>41</v>
      </c>
      <c r="H775" s="1" t="s">
        <v>26</v>
      </c>
      <c r="K775" s="12">
        <v>38822</v>
      </c>
      <c r="L775" s="30" t="s">
        <v>816</v>
      </c>
      <c r="M775" t="s">
        <v>64</v>
      </c>
      <c r="N775" s="1">
        <v>36</v>
      </c>
      <c r="O775" s="1">
        <v>12</v>
      </c>
      <c r="P775" s="1" t="s">
        <v>16</v>
      </c>
      <c r="Q775" s="1" t="s">
        <v>43</v>
      </c>
      <c r="R775" s="1" t="s">
        <v>802</v>
      </c>
      <c r="S775" s="1" t="s">
        <v>815</v>
      </c>
    </row>
    <row r="776" spans="1:19" x14ac:dyDescent="0.25">
      <c r="A776" t="s">
        <v>65</v>
      </c>
      <c r="B776"/>
      <c r="C776" s="14">
        <v>32.336748999999998</v>
      </c>
      <c r="D776" s="14">
        <v>-110.66923199999999</v>
      </c>
      <c r="E776" s="80">
        <v>3577810.8817929998</v>
      </c>
      <c r="F776" s="80">
        <v>531128.19879099994</v>
      </c>
      <c r="G776" s="8" t="s">
        <v>41</v>
      </c>
      <c r="H776" s="1" t="s">
        <v>26</v>
      </c>
      <c r="K776" s="12">
        <v>38822</v>
      </c>
      <c r="L776" s="30" t="s">
        <v>816</v>
      </c>
      <c r="M776" t="s">
        <v>65</v>
      </c>
      <c r="N776" s="1">
        <v>38</v>
      </c>
      <c r="O776" s="1">
        <v>23</v>
      </c>
      <c r="P776" s="1" t="s">
        <v>13</v>
      </c>
      <c r="Q776" s="1" t="s">
        <v>43</v>
      </c>
      <c r="S776" s="1" t="s">
        <v>815</v>
      </c>
    </row>
    <row r="777" spans="1:19" x14ac:dyDescent="0.25">
      <c r="A777" t="s">
        <v>66</v>
      </c>
      <c r="B777"/>
      <c r="C777" s="14">
        <v>32.338627000000002</v>
      </c>
      <c r="D777" s="14">
        <v>-110.66744</v>
      </c>
      <c r="E777" s="80">
        <v>3578019.5287759998</v>
      </c>
      <c r="F777" s="80">
        <v>531296.16989000002</v>
      </c>
      <c r="G777" s="8" t="s">
        <v>41</v>
      </c>
      <c r="H777" s="1" t="s">
        <v>26</v>
      </c>
      <c r="K777" s="12">
        <v>38822</v>
      </c>
      <c r="L777" s="30" t="s">
        <v>816</v>
      </c>
      <c r="M777" t="s">
        <v>66</v>
      </c>
      <c r="N777" s="1">
        <v>33</v>
      </c>
      <c r="O777" s="1">
        <v>12</v>
      </c>
      <c r="P777" s="1" t="s">
        <v>13</v>
      </c>
      <c r="Q777" s="1" t="s">
        <v>43</v>
      </c>
      <c r="S777" s="1" t="s">
        <v>815</v>
      </c>
    </row>
    <row r="778" spans="1:19" x14ac:dyDescent="0.25">
      <c r="A778" t="s">
        <v>67</v>
      </c>
      <c r="B778"/>
      <c r="C778" s="14">
        <v>32.339035000000003</v>
      </c>
      <c r="D778" s="14">
        <v>-110.66715000000001</v>
      </c>
      <c r="E778" s="80">
        <v>3578064.8066759999</v>
      </c>
      <c r="F778" s="80">
        <v>531323.29043099994</v>
      </c>
      <c r="G778" s="8" t="s">
        <v>41</v>
      </c>
      <c r="H778" s="1" t="s">
        <v>26</v>
      </c>
      <c r="K778" s="12">
        <v>38822</v>
      </c>
      <c r="L778" s="30" t="s">
        <v>816</v>
      </c>
      <c r="M778" t="s">
        <v>67</v>
      </c>
      <c r="N778" s="1">
        <v>31</v>
      </c>
      <c r="O778" s="1">
        <v>19</v>
      </c>
      <c r="P778" s="1" t="s">
        <v>13</v>
      </c>
      <c r="Q778" s="1" t="s">
        <v>43</v>
      </c>
      <c r="S778" s="1" t="s">
        <v>815</v>
      </c>
    </row>
    <row r="779" spans="1:19" x14ac:dyDescent="0.25">
      <c r="A779" t="s">
        <v>68</v>
      </c>
      <c r="B779"/>
      <c r="C779" s="14">
        <v>32.339447999999997</v>
      </c>
      <c r="D779" s="14">
        <v>-110.666871</v>
      </c>
      <c r="E779" s="80">
        <v>3578110.6756640002</v>
      </c>
      <c r="F779" s="80">
        <v>531349.39911700005</v>
      </c>
      <c r="G779" s="8" t="s">
        <v>41</v>
      </c>
      <c r="H779" s="1" t="s">
        <v>26</v>
      </c>
      <c r="K779" s="12">
        <v>38822</v>
      </c>
      <c r="L779" s="30" t="s">
        <v>816</v>
      </c>
      <c r="M779" t="s">
        <v>68</v>
      </c>
      <c r="N779" s="1">
        <v>341</v>
      </c>
      <c r="O779" s="1">
        <v>17</v>
      </c>
      <c r="P779" s="1" t="s">
        <v>42</v>
      </c>
      <c r="S779" s="1" t="s">
        <v>815</v>
      </c>
    </row>
    <row r="780" spans="1:19" x14ac:dyDescent="0.25">
      <c r="A780" t="s">
        <v>68</v>
      </c>
      <c r="B780"/>
      <c r="C780" s="14">
        <v>32.339447999999997</v>
      </c>
      <c r="D780" s="14">
        <v>-110.666871</v>
      </c>
      <c r="E780" s="80">
        <v>3578110.6756640002</v>
      </c>
      <c r="F780" s="80">
        <v>531349.39911700005</v>
      </c>
      <c r="G780" s="8" t="s">
        <v>41</v>
      </c>
      <c r="H780" s="1" t="s">
        <v>26</v>
      </c>
      <c r="K780" s="12">
        <v>38822</v>
      </c>
      <c r="L780" s="30" t="s">
        <v>816</v>
      </c>
      <c r="M780" t="s">
        <v>68</v>
      </c>
      <c r="N780" s="1">
        <v>27</v>
      </c>
      <c r="O780" s="1">
        <v>14</v>
      </c>
      <c r="P780" s="1" t="s">
        <v>13</v>
      </c>
      <c r="Q780" s="1" t="s">
        <v>43</v>
      </c>
      <c r="S780" s="1" t="s">
        <v>815</v>
      </c>
    </row>
    <row r="781" spans="1:19" x14ac:dyDescent="0.25">
      <c r="A781" t="s">
        <v>69</v>
      </c>
      <c r="B781"/>
      <c r="C781" s="14">
        <v>32.339897999999998</v>
      </c>
      <c r="D781" s="14">
        <v>-110.666667</v>
      </c>
      <c r="E781" s="80">
        <v>3578160.6851130002</v>
      </c>
      <c r="F781" s="80">
        <v>531368.42631000001</v>
      </c>
      <c r="G781" s="8" t="s">
        <v>41</v>
      </c>
      <c r="H781" s="1" t="s">
        <v>26</v>
      </c>
      <c r="K781" s="12">
        <v>38822</v>
      </c>
      <c r="L781" s="30" t="s">
        <v>816</v>
      </c>
      <c r="M781" t="s">
        <v>69</v>
      </c>
      <c r="N781" s="1">
        <v>34</v>
      </c>
      <c r="O781" s="1">
        <v>18</v>
      </c>
      <c r="P781" s="1" t="s">
        <v>13</v>
      </c>
      <c r="Q781" s="1" t="s">
        <v>43</v>
      </c>
      <c r="S781" s="1" t="s">
        <v>815</v>
      </c>
    </row>
    <row r="782" spans="1:19" x14ac:dyDescent="0.25">
      <c r="A782" t="s">
        <v>70</v>
      </c>
      <c r="B782"/>
      <c r="C782" s="14">
        <v>32.340246999999998</v>
      </c>
      <c r="D782" s="14">
        <v>-110.665541</v>
      </c>
      <c r="E782" s="80">
        <v>3578199.667624</v>
      </c>
      <c r="F782" s="80">
        <v>531474.318753</v>
      </c>
      <c r="G782" s="8" t="s">
        <v>41</v>
      </c>
      <c r="H782" s="1" t="s">
        <v>26</v>
      </c>
      <c r="K782" s="12">
        <v>38831</v>
      </c>
      <c r="L782" s="30" t="s">
        <v>816</v>
      </c>
      <c r="M782" t="s">
        <v>70</v>
      </c>
      <c r="N782" s="1">
        <v>352</v>
      </c>
      <c r="O782" s="1">
        <v>20</v>
      </c>
      <c r="P782" s="1" t="s">
        <v>42</v>
      </c>
      <c r="S782" s="1" t="s">
        <v>815</v>
      </c>
    </row>
    <row r="783" spans="1:19" x14ac:dyDescent="0.25">
      <c r="A783" t="s">
        <v>70</v>
      </c>
      <c r="B783"/>
      <c r="C783" s="14">
        <v>32.340246999999998</v>
      </c>
      <c r="D783" s="14">
        <v>-110.665541</v>
      </c>
      <c r="E783" s="80">
        <v>3578199.667624</v>
      </c>
      <c r="F783" s="80">
        <v>531474.318753</v>
      </c>
      <c r="G783" s="8" t="s">
        <v>41</v>
      </c>
      <c r="H783" s="1" t="s">
        <v>26</v>
      </c>
      <c r="K783" s="12">
        <v>38831</v>
      </c>
      <c r="L783" s="30" t="s">
        <v>816</v>
      </c>
      <c r="M783" t="s">
        <v>70</v>
      </c>
      <c r="N783" s="1">
        <v>38</v>
      </c>
      <c r="O783" s="1">
        <v>16</v>
      </c>
      <c r="P783" s="1" t="s">
        <v>13</v>
      </c>
      <c r="Q783" s="1" t="s">
        <v>43</v>
      </c>
      <c r="S783" s="1" t="s">
        <v>815</v>
      </c>
    </row>
    <row r="784" spans="1:19" x14ac:dyDescent="0.25">
      <c r="A784" t="s">
        <v>71</v>
      </c>
      <c r="B784"/>
      <c r="C784" s="14">
        <v>32.340412999999998</v>
      </c>
      <c r="D784" s="14">
        <v>-110.664978</v>
      </c>
      <c r="E784" s="80">
        <v>3578218.2664069999</v>
      </c>
      <c r="F784" s="80">
        <v>531527.26699399995</v>
      </c>
      <c r="G784" s="8" t="s">
        <v>41</v>
      </c>
      <c r="H784" s="1" t="s">
        <v>26</v>
      </c>
      <c r="K784" s="12">
        <v>38831</v>
      </c>
      <c r="L784" s="30" t="s">
        <v>816</v>
      </c>
      <c r="M784" t="s">
        <v>71</v>
      </c>
      <c r="N784" s="1">
        <v>27</v>
      </c>
      <c r="O784" s="1">
        <v>9</v>
      </c>
      <c r="P784" s="1" t="s">
        <v>13</v>
      </c>
      <c r="Q784" s="1" t="s">
        <v>43</v>
      </c>
      <c r="S784" s="1" t="s">
        <v>815</v>
      </c>
    </row>
    <row r="785" spans="1:19" x14ac:dyDescent="0.25">
      <c r="A785" t="s">
        <v>72</v>
      </c>
      <c r="B785"/>
      <c r="C785" s="14">
        <v>32.340682000000001</v>
      </c>
      <c r="D785" s="14">
        <v>-110.664559</v>
      </c>
      <c r="E785" s="80">
        <v>3578248.12164</v>
      </c>
      <c r="F785" s="80">
        <v>531566.55039500003</v>
      </c>
      <c r="G785" s="8" t="s">
        <v>41</v>
      </c>
      <c r="H785" s="1" t="s">
        <v>26</v>
      </c>
      <c r="K785" s="12">
        <v>38831</v>
      </c>
      <c r="L785" s="30" t="s">
        <v>816</v>
      </c>
      <c r="M785" t="s">
        <v>72</v>
      </c>
      <c r="N785" s="1">
        <v>31</v>
      </c>
      <c r="O785" s="1">
        <v>10</v>
      </c>
      <c r="P785" s="1" t="s">
        <v>13</v>
      </c>
      <c r="Q785" s="1" t="s">
        <v>43</v>
      </c>
      <c r="S785" s="1" t="s">
        <v>815</v>
      </c>
    </row>
    <row r="786" spans="1:19" x14ac:dyDescent="0.25">
      <c r="A786" t="s">
        <v>73</v>
      </c>
      <c r="B786"/>
      <c r="C786" s="14">
        <v>32.341496999999997</v>
      </c>
      <c r="D786" s="14">
        <v>-110.663803</v>
      </c>
      <c r="E786" s="80">
        <v>3578338.7301989999</v>
      </c>
      <c r="F786" s="80">
        <v>531637.44590100006</v>
      </c>
      <c r="G786" s="8" t="s">
        <v>41</v>
      </c>
      <c r="H786" s="1" t="s">
        <v>26</v>
      </c>
      <c r="K786" s="12">
        <v>38831</v>
      </c>
      <c r="L786" s="30" t="s">
        <v>816</v>
      </c>
      <c r="M786" t="s">
        <v>73</v>
      </c>
      <c r="N786" s="1">
        <v>31</v>
      </c>
      <c r="O786" s="1">
        <v>4</v>
      </c>
      <c r="P786" s="1" t="s">
        <v>13</v>
      </c>
      <c r="Q786" s="1" t="s">
        <v>43</v>
      </c>
      <c r="S786" s="1" t="s">
        <v>815</v>
      </c>
    </row>
    <row r="787" spans="1:19" x14ac:dyDescent="0.25">
      <c r="A787" t="s">
        <v>74</v>
      </c>
      <c r="B787"/>
      <c r="C787" s="14">
        <v>32.342243000000003</v>
      </c>
      <c r="D787" s="14">
        <v>-110.662644</v>
      </c>
      <c r="E787" s="80">
        <v>3578421.7289499999</v>
      </c>
      <c r="F787" s="80">
        <v>531746.22605000006</v>
      </c>
      <c r="G787" s="8" t="s">
        <v>41</v>
      </c>
      <c r="H787" s="1" t="s">
        <v>26</v>
      </c>
      <c r="K787" s="12">
        <v>38831</v>
      </c>
      <c r="L787" s="30" t="s">
        <v>816</v>
      </c>
      <c r="M787" t="s">
        <v>74</v>
      </c>
      <c r="N787" s="1">
        <v>27</v>
      </c>
      <c r="O787" s="1">
        <v>4</v>
      </c>
      <c r="P787" s="1" t="s">
        <v>13</v>
      </c>
      <c r="Q787" s="1" t="s">
        <v>43</v>
      </c>
      <c r="S787" s="1" t="s">
        <v>815</v>
      </c>
    </row>
    <row r="788" spans="1:19" x14ac:dyDescent="0.25">
      <c r="A788" t="s">
        <v>75</v>
      </c>
      <c r="B788"/>
      <c r="C788" s="14">
        <v>32.342688000000003</v>
      </c>
      <c r="D788" s="14">
        <v>-110.66234900000001</v>
      </c>
      <c r="E788" s="80">
        <v>3578471.172092</v>
      </c>
      <c r="F788" s="80">
        <v>531773.83474399999</v>
      </c>
      <c r="G788" s="8" t="s">
        <v>41</v>
      </c>
      <c r="H788" s="1" t="s">
        <v>26</v>
      </c>
      <c r="K788" s="12">
        <v>38831</v>
      </c>
      <c r="L788" s="30" t="s">
        <v>816</v>
      </c>
      <c r="M788" t="s">
        <v>75</v>
      </c>
      <c r="N788" s="1">
        <v>50</v>
      </c>
      <c r="O788" s="1">
        <v>19</v>
      </c>
      <c r="P788" s="1" t="s">
        <v>42</v>
      </c>
      <c r="S788" s="1" t="s">
        <v>815</v>
      </c>
    </row>
    <row r="789" spans="1:19" x14ac:dyDescent="0.25">
      <c r="A789" t="s">
        <v>75</v>
      </c>
      <c r="B789"/>
      <c r="C789" s="14">
        <v>32.342688000000003</v>
      </c>
      <c r="D789" s="14">
        <v>-110.66234900000001</v>
      </c>
      <c r="E789" s="80">
        <v>3578471.172092</v>
      </c>
      <c r="F789" s="80">
        <v>531773.83474399999</v>
      </c>
      <c r="G789" s="8" t="s">
        <v>41</v>
      </c>
      <c r="H789" s="1" t="s">
        <v>26</v>
      </c>
      <c r="K789" s="12">
        <v>38831</v>
      </c>
      <c r="L789" s="30" t="s">
        <v>816</v>
      </c>
      <c r="M789" t="s">
        <v>75</v>
      </c>
      <c r="N789" s="1">
        <v>29</v>
      </c>
      <c r="O789" s="1">
        <v>3</v>
      </c>
      <c r="P789" s="1" t="s">
        <v>13</v>
      </c>
      <c r="Q789" s="1" t="s">
        <v>43</v>
      </c>
      <c r="S789" s="1" t="s">
        <v>815</v>
      </c>
    </row>
    <row r="790" spans="1:19" x14ac:dyDescent="0.25">
      <c r="A790" t="s">
        <v>76</v>
      </c>
      <c r="B790"/>
      <c r="C790" s="14">
        <v>32.343218999999998</v>
      </c>
      <c r="D790" s="14">
        <v>-110.66180199999999</v>
      </c>
      <c r="E790" s="80">
        <v>3578530.2033000002</v>
      </c>
      <c r="F790" s="80">
        <v>531825.13921000005</v>
      </c>
      <c r="G790" s="8" t="s">
        <v>41</v>
      </c>
      <c r="H790" s="1" t="s">
        <v>26</v>
      </c>
      <c r="K790" s="12">
        <v>38831</v>
      </c>
      <c r="L790" s="30" t="s">
        <v>816</v>
      </c>
      <c r="M790" t="s">
        <v>76</v>
      </c>
      <c r="N790" s="1">
        <v>26</v>
      </c>
      <c r="O790" s="1">
        <v>13</v>
      </c>
      <c r="P790" s="1" t="s">
        <v>13</v>
      </c>
      <c r="Q790" s="1" t="s">
        <v>43</v>
      </c>
      <c r="S790" s="1" t="s">
        <v>815</v>
      </c>
    </row>
    <row r="791" spans="1:19" x14ac:dyDescent="0.25">
      <c r="A791" t="s">
        <v>77</v>
      </c>
      <c r="B791"/>
      <c r="C791" s="14">
        <v>32.343653000000003</v>
      </c>
      <c r="D791" s="14">
        <v>-110.661067</v>
      </c>
      <c r="E791" s="80">
        <v>3578578.5881790002</v>
      </c>
      <c r="F791" s="80">
        <v>531894.14552599995</v>
      </c>
      <c r="G791" s="8" t="s">
        <v>41</v>
      </c>
      <c r="H791" s="1" t="s">
        <v>26</v>
      </c>
      <c r="K791" s="12">
        <v>38831</v>
      </c>
      <c r="L791" s="30" t="s">
        <v>816</v>
      </c>
      <c r="M791" t="s">
        <v>77</v>
      </c>
      <c r="N791" s="1">
        <v>29</v>
      </c>
      <c r="O791" s="1">
        <v>8</v>
      </c>
      <c r="P791" s="1" t="s">
        <v>13</v>
      </c>
      <c r="Q791" s="1" t="s">
        <v>43</v>
      </c>
      <c r="S791" s="1" t="s">
        <v>815</v>
      </c>
    </row>
    <row r="792" spans="1:19" x14ac:dyDescent="0.25">
      <c r="A792" t="s">
        <v>78</v>
      </c>
      <c r="B792"/>
      <c r="C792" s="14">
        <v>32.342875999999997</v>
      </c>
      <c r="D792" s="14">
        <v>-110.65825599999999</v>
      </c>
      <c r="E792" s="80">
        <v>3578493.205753</v>
      </c>
      <c r="F792" s="80">
        <v>532158.93685299996</v>
      </c>
      <c r="G792" s="8" t="s">
        <v>41</v>
      </c>
      <c r="H792" s="1" t="s">
        <v>26</v>
      </c>
      <c r="K792" s="12">
        <v>38831</v>
      </c>
      <c r="L792" s="30" t="s">
        <v>816</v>
      </c>
      <c r="M792" t="s">
        <v>78</v>
      </c>
      <c r="N792" s="1">
        <v>211</v>
      </c>
      <c r="O792" s="1">
        <v>2</v>
      </c>
      <c r="P792" s="1" t="s">
        <v>13</v>
      </c>
      <c r="Q792" s="1" t="s">
        <v>43</v>
      </c>
      <c r="S792" s="1" t="s">
        <v>815</v>
      </c>
    </row>
    <row r="793" spans="1:19" x14ac:dyDescent="0.25">
      <c r="A793" t="s">
        <v>79</v>
      </c>
      <c r="B793"/>
      <c r="C793" s="14">
        <v>32.342613</v>
      </c>
      <c r="D793" s="14">
        <v>-110.65801399999999</v>
      </c>
      <c r="E793" s="80">
        <v>3578464.140414</v>
      </c>
      <c r="F793" s="80">
        <v>532181.746331</v>
      </c>
      <c r="G793" s="8" t="s">
        <v>41</v>
      </c>
      <c r="H793" s="1" t="s">
        <v>26</v>
      </c>
      <c r="K793" s="12">
        <v>38831</v>
      </c>
      <c r="L793" s="30" t="s">
        <v>816</v>
      </c>
      <c r="M793" t="s">
        <v>79</v>
      </c>
      <c r="N793" s="1">
        <v>45</v>
      </c>
      <c r="O793" s="1">
        <v>21</v>
      </c>
      <c r="P793" s="1" t="s">
        <v>42</v>
      </c>
      <c r="S793" s="1" t="s">
        <v>815</v>
      </c>
    </row>
    <row r="794" spans="1:19" x14ac:dyDescent="0.25">
      <c r="A794" t="s">
        <v>79</v>
      </c>
      <c r="B794"/>
      <c r="C794" s="14">
        <v>32.342613</v>
      </c>
      <c r="D794" s="14">
        <v>-110.65801399999999</v>
      </c>
      <c r="E794" s="80">
        <v>3578464.140414</v>
      </c>
      <c r="F794" s="80">
        <v>532181.746331</v>
      </c>
      <c r="G794" s="8" t="s">
        <v>41</v>
      </c>
      <c r="H794" s="1" t="s">
        <v>26</v>
      </c>
      <c r="K794" s="12">
        <v>38831</v>
      </c>
      <c r="L794" s="30" t="s">
        <v>816</v>
      </c>
      <c r="M794" t="s">
        <v>79</v>
      </c>
      <c r="N794" s="1">
        <v>212</v>
      </c>
      <c r="O794" s="1">
        <v>5</v>
      </c>
      <c r="P794" s="1" t="s">
        <v>13</v>
      </c>
      <c r="Q794" s="1" t="s">
        <v>43</v>
      </c>
      <c r="S794" s="1" t="s">
        <v>815</v>
      </c>
    </row>
    <row r="795" spans="1:19" x14ac:dyDescent="0.25">
      <c r="A795" t="s">
        <v>80</v>
      </c>
      <c r="B795"/>
      <c r="C795" s="14">
        <v>32.342371</v>
      </c>
      <c r="D795" s="14">
        <v>-110.65801999999999</v>
      </c>
      <c r="E795" s="80">
        <v>3578437.3797789998</v>
      </c>
      <c r="F795" s="80">
        <v>532181.32738300005</v>
      </c>
      <c r="G795" s="8" t="s">
        <v>41</v>
      </c>
      <c r="H795" s="1" t="s">
        <v>26</v>
      </c>
      <c r="K795" s="12">
        <v>38831</v>
      </c>
      <c r="L795" s="30" t="s">
        <v>816</v>
      </c>
      <c r="M795" t="s">
        <v>80</v>
      </c>
      <c r="N795" s="1">
        <v>208</v>
      </c>
      <c r="O795" s="1">
        <v>5</v>
      </c>
      <c r="P795" s="1" t="s">
        <v>13</v>
      </c>
      <c r="Q795" s="1" t="s">
        <v>43</v>
      </c>
      <c r="S795" s="1" t="s">
        <v>815</v>
      </c>
    </row>
    <row r="796" spans="1:19" x14ac:dyDescent="0.25">
      <c r="A796" t="s">
        <v>81</v>
      </c>
      <c r="B796"/>
      <c r="C796" s="14">
        <v>32.341957999999998</v>
      </c>
      <c r="D796" s="14">
        <v>-110.656899</v>
      </c>
      <c r="E796" s="80">
        <v>3578391.9298060001</v>
      </c>
      <c r="F796" s="80">
        <v>532286.97903299995</v>
      </c>
      <c r="G796" s="8" t="s">
        <v>41</v>
      </c>
      <c r="H796" s="1" t="s">
        <v>26</v>
      </c>
      <c r="K796" s="12">
        <v>38831</v>
      </c>
      <c r="L796" s="30" t="s">
        <v>816</v>
      </c>
      <c r="M796" t="s">
        <v>81</v>
      </c>
      <c r="N796" s="1">
        <v>27</v>
      </c>
      <c r="O796" s="1">
        <v>12</v>
      </c>
      <c r="P796" s="1" t="s">
        <v>13</v>
      </c>
      <c r="Q796" s="1" t="s">
        <v>43</v>
      </c>
      <c r="S796" s="1" t="s">
        <v>815</v>
      </c>
    </row>
    <row r="797" spans="1:19" x14ac:dyDescent="0.25">
      <c r="A797" t="s">
        <v>82</v>
      </c>
      <c r="B797"/>
      <c r="C797" s="14">
        <v>32.341673999999998</v>
      </c>
      <c r="D797" s="14">
        <v>-110.65625</v>
      </c>
      <c r="E797" s="80">
        <v>3578360.6101040002</v>
      </c>
      <c r="F797" s="80">
        <v>532348.16203999997</v>
      </c>
      <c r="G797" s="8" t="s">
        <v>41</v>
      </c>
      <c r="H797" s="1" t="s">
        <v>26</v>
      </c>
      <c r="K797" s="12">
        <v>38831</v>
      </c>
      <c r="L797" s="30" t="s">
        <v>816</v>
      </c>
      <c r="M797" t="s">
        <v>82</v>
      </c>
      <c r="N797" s="1">
        <v>6</v>
      </c>
      <c r="O797" s="1">
        <v>14</v>
      </c>
      <c r="P797" s="1" t="s">
        <v>42</v>
      </c>
      <c r="S797" s="1" t="s">
        <v>815</v>
      </c>
    </row>
    <row r="798" spans="1:19" x14ac:dyDescent="0.25">
      <c r="A798" t="s">
        <v>82</v>
      </c>
      <c r="B798"/>
      <c r="C798" s="14">
        <v>32.341673999999998</v>
      </c>
      <c r="D798" s="14">
        <v>-110.65625</v>
      </c>
      <c r="E798" s="80">
        <v>3578360.6101040002</v>
      </c>
      <c r="F798" s="80">
        <v>532348.16203999997</v>
      </c>
      <c r="G798" s="8" t="s">
        <v>41</v>
      </c>
      <c r="H798" s="1" t="s">
        <v>26</v>
      </c>
      <c r="K798" s="12">
        <v>38831</v>
      </c>
      <c r="L798" s="30" t="s">
        <v>816</v>
      </c>
      <c r="M798" t="s">
        <v>82</v>
      </c>
      <c r="N798" s="1">
        <v>28</v>
      </c>
      <c r="O798" s="1">
        <v>7</v>
      </c>
      <c r="P798" s="1" t="s">
        <v>13</v>
      </c>
      <c r="Q798" s="1" t="s">
        <v>43</v>
      </c>
      <c r="S798" s="1" t="s">
        <v>815</v>
      </c>
    </row>
    <row r="799" spans="1:19" x14ac:dyDescent="0.25">
      <c r="A799" t="s">
        <v>83</v>
      </c>
      <c r="B799"/>
      <c r="C799" s="14">
        <v>32.342891999999999</v>
      </c>
      <c r="D799" s="14">
        <v>-110.655198</v>
      </c>
      <c r="E799" s="80">
        <v>3578495.911601</v>
      </c>
      <c r="F799" s="80">
        <v>532446.67136399995</v>
      </c>
      <c r="G799" s="8" t="s">
        <v>41</v>
      </c>
      <c r="H799" s="1" t="s">
        <v>26</v>
      </c>
      <c r="K799" s="12">
        <v>38831</v>
      </c>
      <c r="L799" s="30" t="s">
        <v>816</v>
      </c>
      <c r="M799" t="s">
        <v>83</v>
      </c>
      <c r="N799" s="1">
        <v>29</v>
      </c>
      <c r="O799" s="1">
        <v>7</v>
      </c>
      <c r="P799" s="1" t="s">
        <v>13</v>
      </c>
      <c r="Q799" s="1" t="s">
        <v>43</v>
      </c>
      <c r="S799" s="1" t="s">
        <v>815</v>
      </c>
    </row>
    <row r="800" spans="1:19" x14ac:dyDescent="0.25">
      <c r="A800" t="s">
        <v>84</v>
      </c>
      <c r="B800"/>
      <c r="C800" s="14">
        <v>32.344158</v>
      </c>
      <c r="D800" s="14">
        <v>-110.65422700000001</v>
      </c>
      <c r="E800" s="80">
        <v>3578636.5425729998</v>
      </c>
      <c r="F800" s="80">
        <v>532537.58838800003</v>
      </c>
      <c r="G800" s="8" t="s">
        <v>41</v>
      </c>
      <c r="H800" s="1" t="s">
        <v>26</v>
      </c>
      <c r="K800" s="12">
        <v>38831</v>
      </c>
      <c r="L800" s="30" t="s">
        <v>816</v>
      </c>
      <c r="M800" t="s">
        <v>84</v>
      </c>
      <c r="N800" s="1">
        <v>33</v>
      </c>
      <c r="O800" s="1">
        <v>9</v>
      </c>
      <c r="P800" s="1" t="s">
        <v>13</v>
      </c>
      <c r="Q800" s="1" t="s">
        <v>43</v>
      </c>
      <c r="S800" s="1" t="s">
        <v>815</v>
      </c>
    </row>
    <row r="801" spans="1:20" x14ac:dyDescent="0.25">
      <c r="A801" t="s">
        <v>85</v>
      </c>
      <c r="B801"/>
      <c r="C801" s="14">
        <v>32.344532999999998</v>
      </c>
      <c r="D801" s="14">
        <v>-110.65447399999999</v>
      </c>
      <c r="E801" s="80">
        <v>3578678.0926720002</v>
      </c>
      <c r="F801" s="80">
        <v>532514.23358600005</v>
      </c>
      <c r="G801" s="8" t="s">
        <v>41</v>
      </c>
      <c r="H801" s="1" t="s">
        <v>26</v>
      </c>
      <c r="K801" s="12">
        <v>38831</v>
      </c>
      <c r="L801" s="30" t="s">
        <v>816</v>
      </c>
      <c r="M801" t="s">
        <v>85</v>
      </c>
      <c r="N801" s="1">
        <v>15</v>
      </c>
      <c r="O801" s="1">
        <v>20</v>
      </c>
      <c r="P801" s="1" t="s">
        <v>42</v>
      </c>
      <c r="S801" s="1" t="s">
        <v>815</v>
      </c>
    </row>
    <row r="802" spans="1:20" x14ac:dyDescent="0.25">
      <c r="A802" t="s">
        <v>85</v>
      </c>
      <c r="B802"/>
      <c r="C802" s="14">
        <v>32.344532999999998</v>
      </c>
      <c r="D802" s="14">
        <v>-110.65447399999999</v>
      </c>
      <c r="E802" s="80">
        <v>3578678.0926720002</v>
      </c>
      <c r="F802" s="80">
        <v>532514.23358600005</v>
      </c>
      <c r="G802" s="8" t="s">
        <v>41</v>
      </c>
      <c r="H802" s="1" t="s">
        <v>26</v>
      </c>
      <c r="K802" s="12">
        <v>38831</v>
      </c>
      <c r="L802" s="30" t="s">
        <v>816</v>
      </c>
      <c r="M802" t="s">
        <v>85</v>
      </c>
      <c r="N802" s="1">
        <v>26</v>
      </c>
      <c r="O802" s="1">
        <v>14</v>
      </c>
      <c r="P802" s="1" t="s">
        <v>13</v>
      </c>
      <c r="Q802" s="1" t="s">
        <v>43</v>
      </c>
      <c r="S802" s="1" t="s">
        <v>815</v>
      </c>
    </row>
    <row r="803" spans="1:20" x14ac:dyDescent="0.25">
      <c r="A803" t="s">
        <v>86</v>
      </c>
      <c r="B803"/>
      <c r="C803" s="49">
        <v>32.345391999999997</v>
      </c>
      <c r="D803" s="49">
        <v>-110.65311699999999</v>
      </c>
      <c r="E803" s="80">
        <v>3578773.647566</v>
      </c>
      <c r="F803" s="80">
        <v>532641.63858000003</v>
      </c>
      <c r="G803" s="22" t="s">
        <v>41</v>
      </c>
      <c r="H803" s="6" t="s">
        <v>26</v>
      </c>
      <c r="I803" s="69"/>
      <c r="J803" s="69"/>
      <c r="K803" s="24">
        <v>38831</v>
      </c>
      <c r="L803" s="30" t="s">
        <v>816</v>
      </c>
      <c r="M803" t="s">
        <v>86</v>
      </c>
      <c r="N803" s="1">
        <v>31</v>
      </c>
      <c r="O803" s="1">
        <v>12</v>
      </c>
      <c r="P803" s="1" t="s">
        <v>13</v>
      </c>
      <c r="Q803" s="1" t="s">
        <v>43</v>
      </c>
      <c r="S803" s="1" t="s">
        <v>815</v>
      </c>
    </row>
    <row r="804" spans="1:20" x14ac:dyDescent="0.25">
      <c r="A804" t="s">
        <v>87</v>
      </c>
      <c r="B804"/>
      <c r="C804" s="14">
        <v>32.346330000000002</v>
      </c>
      <c r="D804" s="14">
        <v>-110.655981</v>
      </c>
      <c r="E804" s="80">
        <v>3578876.8411989999</v>
      </c>
      <c r="F804" s="80">
        <v>532371.74460600002</v>
      </c>
      <c r="G804" s="8" t="s">
        <v>41</v>
      </c>
      <c r="H804" s="1" t="s">
        <v>26</v>
      </c>
      <c r="K804" s="12">
        <v>38831</v>
      </c>
      <c r="L804" s="30" t="s">
        <v>816</v>
      </c>
      <c r="M804" t="s">
        <v>87</v>
      </c>
      <c r="N804" s="1">
        <v>10</v>
      </c>
      <c r="O804" s="1">
        <v>22</v>
      </c>
      <c r="P804" s="1" t="s">
        <v>42</v>
      </c>
      <c r="S804" s="1" t="s">
        <v>815</v>
      </c>
    </row>
    <row r="805" spans="1:20" x14ac:dyDescent="0.25">
      <c r="A805" t="s">
        <v>87</v>
      </c>
      <c r="B805"/>
      <c r="C805" s="14">
        <v>32.346330000000002</v>
      </c>
      <c r="D805" s="14">
        <v>-110.655981</v>
      </c>
      <c r="E805" s="80">
        <v>3578876.8411989999</v>
      </c>
      <c r="F805" s="80">
        <v>532371.74460600002</v>
      </c>
      <c r="G805" s="8" t="s">
        <v>41</v>
      </c>
      <c r="H805" s="1" t="s">
        <v>26</v>
      </c>
      <c r="K805" s="12">
        <v>38831</v>
      </c>
      <c r="L805" s="30" t="s">
        <v>816</v>
      </c>
      <c r="M805" t="s">
        <v>87</v>
      </c>
      <c r="N805" s="1">
        <v>30</v>
      </c>
      <c r="O805" s="1">
        <v>4</v>
      </c>
      <c r="P805" s="1" t="s">
        <v>13</v>
      </c>
      <c r="Q805" s="1" t="s">
        <v>43</v>
      </c>
      <c r="S805" s="1" t="s">
        <v>815</v>
      </c>
    </row>
    <row r="806" spans="1:20" x14ac:dyDescent="0.25">
      <c r="A806" t="s">
        <v>88</v>
      </c>
      <c r="B806"/>
      <c r="C806" s="14">
        <v>32.382390000000001</v>
      </c>
      <c r="D806" s="14">
        <v>-110.718681</v>
      </c>
      <c r="E806" s="80">
        <v>3582856.8016400002</v>
      </c>
      <c r="F806" s="80">
        <v>526461.28503200004</v>
      </c>
      <c r="G806" s="8" t="s">
        <v>41</v>
      </c>
      <c r="H806" s="1" t="s">
        <v>26</v>
      </c>
      <c r="K806" s="12">
        <v>38899</v>
      </c>
      <c r="L806" s="30" t="s">
        <v>89</v>
      </c>
      <c r="M806" t="s">
        <v>88</v>
      </c>
      <c r="N806" s="1">
        <v>230</v>
      </c>
      <c r="O806" s="1">
        <v>8</v>
      </c>
      <c r="P806" s="1" t="s">
        <v>13</v>
      </c>
      <c r="Q806" s="1" t="s">
        <v>43</v>
      </c>
      <c r="R806"/>
      <c r="S806" t="s">
        <v>121</v>
      </c>
      <c r="T806"/>
    </row>
    <row r="807" spans="1:20" x14ac:dyDescent="0.25">
      <c r="A807" t="s">
        <v>90</v>
      </c>
      <c r="B807"/>
      <c r="C807" s="14">
        <v>32.381880000000002</v>
      </c>
      <c r="D807" s="14">
        <v>-110.718858</v>
      </c>
      <c r="E807" s="80">
        <v>3582800.2666239999</v>
      </c>
      <c r="F807" s="80">
        <v>526444.78174300003</v>
      </c>
      <c r="G807" s="8" t="s">
        <v>41</v>
      </c>
      <c r="H807" s="1" t="s">
        <v>26</v>
      </c>
      <c r="K807" s="12">
        <v>38899</v>
      </c>
      <c r="L807" s="30" t="s">
        <v>89</v>
      </c>
      <c r="M807" t="s">
        <v>90</v>
      </c>
      <c r="N807" s="1">
        <v>44</v>
      </c>
      <c r="O807" s="1">
        <v>4</v>
      </c>
      <c r="P807" s="1" t="s">
        <v>13</v>
      </c>
      <c r="Q807" s="1" t="s">
        <v>43</v>
      </c>
      <c r="R807"/>
      <c r="S807" t="s">
        <v>121</v>
      </c>
      <c r="T807"/>
    </row>
    <row r="808" spans="1:20" x14ac:dyDescent="0.25">
      <c r="A808" t="s">
        <v>91</v>
      </c>
      <c r="B808"/>
      <c r="C808" s="14">
        <v>32.381633999999998</v>
      </c>
      <c r="D808" s="14">
        <v>-110.719126</v>
      </c>
      <c r="E808" s="80">
        <v>3582772.8470760002</v>
      </c>
      <c r="F808" s="80">
        <v>526419.62418100005</v>
      </c>
      <c r="G808" s="8" t="s">
        <v>41</v>
      </c>
      <c r="H808" s="1" t="s">
        <v>26</v>
      </c>
      <c r="K808" s="12">
        <v>38899</v>
      </c>
      <c r="L808" s="30" t="s">
        <v>89</v>
      </c>
      <c r="M808" t="s">
        <v>91</v>
      </c>
      <c r="N808" s="1">
        <v>49</v>
      </c>
      <c r="O808" s="1">
        <v>18</v>
      </c>
      <c r="P808" s="1" t="s">
        <v>13</v>
      </c>
      <c r="Q808" s="1" t="s">
        <v>43</v>
      </c>
      <c r="R808"/>
      <c r="S808" t="s">
        <v>121</v>
      </c>
      <c r="T808"/>
    </row>
    <row r="809" spans="1:20" x14ac:dyDescent="0.25">
      <c r="A809" t="s">
        <v>92</v>
      </c>
      <c r="B809"/>
      <c r="C809" s="14">
        <v>32.38129</v>
      </c>
      <c r="D809" s="14">
        <v>-110.719534</v>
      </c>
      <c r="E809" s="80">
        <v>3582734.6895400002</v>
      </c>
      <c r="F809" s="80">
        <v>526381.37467000005</v>
      </c>
      <c r="G809" s="8" t="s">
        <v>41</v>
      </c>
      <c r="H809" s="1" t="s">
        <v>26</v>
      </c>
      <c r="K809" s="12">
        <v>38899</v>
      </c>
      <c r="L809" s="30" t="s">
        <v>89</v>
      </c>
      <c r="M809" t="s">
        <v>92</v>
      </c>
      <c r="N809" s="1">
        <v>223</v>
      </c>
      <c r="O809" s="1">
        <v>5</v>
      </c>
      <c r="P809" s="1" t="s">
        <v>13</v>
      </c>
      <c r="Q809" s="1" t="s">
        <v>43</v>
      </c>
      <c r="R809"/>
      <c r="S809" t="s">
        <v>121</v>
      </c>
      <c r="T809"/>
    </row>
    <row r="810" spans="1:20" x14ac:dyDescent="0.25">
      <c r="A810" t="s">
        <v>93</v>
      </c>
      <c r="B810"/>
      <c r="C810" s="14">
        <v>32.381895999999998</v>
      </c>
      <c r="D810" s="14">
        <v>-110.720129</v>
      </c>
      <c r="E810" s="80">
        <v>3582801.737745</v>
      </c>
      <c r="F810" s="80">
        <v>526325.18916099996</v>
      </c>
      <c r="G810" s="8" t="s">
        <v>41</v>
      </c>
      <c r="H810" s="1" t="s">
        <v>26</v>
      </c>
      <c r="K810" s="12">
        <v>38899</v>
      </c>
      <c r="L810" s="30" t="s">
        <v>89</v>
      </c>
      <c r="M810" t="s">
        <v>93</v>
      </c>
      <c r="N810" s="1">
        <v>41</v>
      </c>
      <c r="O810" s="1">
        <v>4</v>
      </c>
      <c r="P810" s="1" t="s">
        <v>13</v>
      </c>
      <c r="Q810" s="1" t="s">
        <v>43</v>
      </c>
      <c r="R810"/>
      <c r="S810" t="s">
        <v>121</v>
      </c>
      <c r="T810"/>
    </row>
    <row r="811" spans="1:20" x14ac:dyDescent="0.25">
      <c r="A811" t="s">
        <v>94</v>
      </c>
      <c r="B811"/>
      <c r="C811" s="14">
        <v>32.398242000000003</v>
      </c>
      <c r="D811" s="14">
        <v>-110.68772300000001</v>
      </c>
      <c r="E811" s="80">
        <v>3584622.059256</v>
      </c>
      <c r="F811" s="80">
        <v>529368.12374499999</v>
      </c>
      <c r="G811" s="8" t="s">
        <v>41</v>
      </c>
      <c r="H811" s="1" t="s">
        <v>26</v>
      </c>
      <c r="K811" s="12">
        <v>39320</v>
      </c>
      <c r="L811" s="30" t="s">
        <v>95</v>
      </c>
      <c r="M811" t="s">
        <v>94</v>
      </c>
      <c r="N811" s="1">
        <v>33</v>
      </c>
      <c r="O811" s="1">
        <v>3</v>
      </c>
      <c r="P811" s="1" t="s">
        <v>13</v>
      </c>
      <c r="Q811" s="1" t="s">
        <v>43</v>
      </c>
      <c r="S811" t="s">
        <v>121</v>
      </c>
    </row>
    <row r="812" spans="1:20" x14ac:dyDescent="0.25">
      <c r="A812" t="s">
        <v>96</v>
      </c>
      <c r="B812"/>
      <c r="C812" s="14">
        <v>32.397834000000003</v>
      </c>
      <c r="D812" s="14">
        <v>-110.68726100000001</v>
      </c>
      <c r="E812" s="80">
        <v>3584576.9924460002</v>
      </c>
      <c r="F812" s="80">
        <v>529411.64282299997</v>
      </c>
      <c r="G812" s="8" t="s">
        <v>41</v>
      </c>
      <c r="H812" s="1" t="s">
        <v>26</v>
      </c>
      <c r="K812" s="12">
        <v>39320</v>
      </c>
      <c r="L812" s="30" t="s">
        <v>95</v>
      </c>
      <c r="M812" t="s">
        <v>96</v>
      </c>
      <c r="N812" s="1">
        <v>24</v>
      </c>
      <c r="O812" s="1">
        <v>1</v>
      </c>
      <c r="P812" s="1" t="s">
        <v>13</v>
      </c>
      <c r="Q812" s="1" t="s">
        <v>43</v>
      </c>
      <c r="S812" t="s">
        <v>121</v>
      </c>
    </row>
    <row r="813" spans="1:20" x14ac:dyDescent="0.25">
      <c r="A813" t="s">
        <v>97</v>
      </c>
      <c r="B813"/>
      <c r="C813" s="14">
        <v>32.397297999999999</v>
      </c>
      <c r="D813" s="14">
        <v>-110.686988</v>
      </c>
      <c r="E813" s="80">
        <v>3584517.6032770001</v>
      </c>
      <c r="F813" s="80">
        <v>529437.54688000004</v>
      </c>
      <c r="G813" s="8" t="s">
        <v>41</v>
      </c>
      <c r="H813" s="1" t="s">
        <v>26</v>
      </c>
      <c r="K813" s="12">
        <v>39320</v>
      </c>
      <c r="L813" s="30" t="s">
        <v>95</v>
      </c>
      <c r="M813" t="s">
        <v>97</v>
      </c>
      <c r="N813" s="1">
        <v>192</v>
      </c>
      <c r="O813" s="1">
        <v>12</v>
      </c>
      <c r="P813" s="1" t="s">
        <v>13</v>
      </c>
      <c r="Q813" s="1" t="s">
        <v>43</v>
      </c>
      <c r="S813" t="s">
        <v>121</v>
      </c>
    </row>
    <row r="814" spans="1:20" x14ac:dyDescent="0.25">
      <c r="A814" t="s">
        <v>98</v>
      </c>
      <c r="B814"/>
      <c r="C814" s="14">
        <v>32.397227999999998</v>
      </c>
      <c r="D814" s="14">
        <v>-110.686607</v>
      </c>
      <c r="E814" s="80">
        <v>3584509.9774989998</v>
      </c>
      <c r="F814" s="80">
        <v>529473.38898199995</v>
      </c>
      <c r="G814" s="8" t="s">
        <v>41</v>
      </c>
      <c r="H814" s="1" t="s">
        <v>26</v>
      </c>
      <c r="K814" s="12">
        <v>39320</v>
      </c>
      <c r="L814" s="30" t="s">
        <v>95</v>
      </c>
      <c r="M814" t="s">
        <v>98</v>
      </c>
      <c r="N814" s="1">
        <v>24</v>
      </c>
      <c r="O814" s="1">
        <v>6</v>
      </c>
      <c r="P814" s="1" t="s">
        <v>13</v>
      </c>
      <c r="Q814" s="1" t="s">
        <v>43</v>
      </c>
      <c r="S814" t="s">
        <v>121</v>
      </c>
    </row>
    <row r="815" spans="1:20" x14ac:dyDescent="0.25">
      <c r="A815" t="s">
        <v>99</v>
      </c>
      <c r="B815"/>
      <c r="C815" s="14">
        <v>32.405574999999999</v>
      </c>
      <c r="D815" s="14">
        <v>-110.698768</v>
      </c>
      <c r="E815" s="80">
        <v>3585431.9614300001</v>
      </c>
      <c r="F815" s="80">
        <v>528327.07137400005</v>
      </c>
      <c r="G815" s="8" t="s">
        <v>41</v>
      </c>
      <c r="H815" s="1" t="s">
        <v>26</v>
      </c>
      <c r="K815" s="12">
        <v>39327</v>
      </c>
      <c r="L815" s="30" t="s">
        <v>100</v>
      </c>
      <c r="M815" t="s">
        <v>99</v>
      </c>
      <c r="N815" s="1">
        <v>279</v>
      </c>
      <c r="O815" s="1">
        <v>33</v>
      </c>
      <c r="P815" s="1" t="s">
        <v>42</v>
      </c>
      <c r="S815" t="s">
        <v>121</v>
      </c>
      <c r="T815"/>
    </row>
    <row r="816" spans="1:20" x14ac:dyDescent="0.25">
      <c r="A816" t="s">
        <v>99</v>
      </c>
      <c r="B816"/>
      <c r="C816" s="14">
        <v>32.405574999999999</v>
      </c>
      <c r="D816" s="14">
        <v>-110.698768</v>
      </c>
      <c r="E816" s="80">
        <v>3585431.9614300001</v>
      </c>
      <c r="F816" s="80">
        <v>528327.07137400005</v>
      </c>
      <c r="G816" s="8" t="s">
        <v>41</v>
      </c>
      <c r="H816" s="1" t="s">
        <v>26</v>
      </c>
      <c r="K816" s="12">
        <v>39327</v>
      </c>
      <c r="L816" s="30" t="s">
        <v>100</v>
      </c>
      <c r="M816" t="s">
        <v>99</v>
      </c>
      <c r="N816" s="1">
        <v>37</v>
      </c>
      <c r="O816" s="1">
        <v>33</v>
      </c>
      <c r="P816" s="1" t="s">
        <v>13</v>
      </c>
      <c r="Q816" s="1" t="s">
        <v>43</v>
      </c>
      <c r="S816" t="s">
        <v>121</v>
      </c>
    </row>
    <row r="817" spans="1:20" x14ac:dyDescent="0.25">
      <c r="A817" t="s">
        <v>101</v>
      </c>
      <c r="B817"/>
      <c r="C817" s="14">
        <v>32.402920000000002</v>
      </c>
      <c r="D817" s="14">
        <v>-110.698049</v>
      </c>
      <c r="E817" s="80">
        <v>3585137.8015740002</v>
      </c>
      <c r="F817" s="80">
        <v>528395.49983500002</v>
      </c>
      <c r="G817" s="8" t="s">
        <v>41</v>
      </c>
      <c r="H817" s="1" t="s">
        <v>26</v>
      </c>
      <c r="K817" s="12">
        <v>39327</v>
      </c>
      <c r="L817" s="30" t="s">
        <v>100</v>
      </c>
      <c r="M817" t="s">
        <v>101</v>
      </c>
      <c r="N817" s="1">
        <v>27</v>
      </c>
      <c r="O817" s="1">
        <v>18</v>
      </c>
      <c r="P817" s="1" t="s">
        <v>13</v>
      </c>
      <c r="Q817" s="1" t="s">
        <v>43</v>
      </c>
      <c r="S817" t="s">
        <v>121</v>
      </c>
    </row>
    <row r="818" spans="1:20" x14ac:dyDescent="0.25">
      <c r="A818" t="s">
        <v>102</v>
      </c>
      <c r="B818"/>
      <c r="C818" s="14">
        <v>32.402206</v>
      </c>
      <c r="D818" s="14">
        <v>-110.698763</v>
      </c>
      <c r="E818" s="80">
        <v>3585058.5240389998</v>
      </c>
      <c r="F818" s="80">
        <v>528328.62757300003</v>
      </c>
      <c r="G818" s="8" t="s">
        <v>41</v>
      </c>
      <c r="H818" s="1" t="s">
        <v>26</v>
      </c>
      <c r="K818" s="12">
        <v>39327</v>
      </c>
      <c r="L818" s="30" t="s">
        <v>100</v>
      </c>
      <c r="M818" t="s">
        <v>102</v>
      </c>
      <c r="N818" s="1">
        <v>312</v>
      </c>
      <c r="O818" s="1">
        <v>24</v>
      </c>
      <c r="P818" s="1" t="s">
        <v>42</v>
      </c>
      <c r="S818" t="s">
        <v>121</v>
      </c>
      <c r="T818"/>
    </row>
    <row r="819" spans="1:20" x14ac:dyDescent="0.25">
      <c r="A819" t="s">
        <v>102</v>
      </c>
      <c r="B819"/>
      <c r="C819" s="14">
        <v>32.402206</v>
      </c>
      <c r="D819" s="14">
        <v>-110.698763</v>
      </c>
      <c r="E819" s="80">
        <v>3585058.5240389998</v>
      </c>
      <c r="F819" s="80">
        <v>528328.62757300003</v>
      </c>
      <c r="G819" s="8" t="s">
        <v>41</v>
      </c>
      <c r="H819" s="1" t="s">
        <v>26</v>
      </c>
      <c r="K819" s="12">
        <v>39327</v>
      </c>
      <c r="L819" s="30" t="s">
        <v>100</v>
      </c>
      <c r="M819" t="s">
        <v>102</v>
      </c>
      <c r="N819" s="1">
        <v>33</v>
      </c>
      <c r="O819" s="1">
        <v>17</v>
      </c>
      <c r="P819" s="1" t="s">
        <v>13</v>
      </c>
      <c r="Q819" s="1" t="s">
        <v>43</v>
      </c>
      <c r="S819" t="s">
        <v>121</v>
      </c>
    </row>
    <row r="820" spans="1:20" x14ac:dyDescent="0.25">
      <c r="A820" t="s">
        <v>103</v>
      </c>
      <c r="B820"/>
      <c r="C820" s="14">
        <v>32.403274000000003</v>
      </c>
      <c r="D820" s="14">
        <v>-110.696579</v>
      </c>
      <c r="E820" s="80">
        <v>3585177.439396</v>
      </c>
      <c r="F820" s="80">
        <v>528533.61391099996</v>
      </c>
      <c r="G820" s="8" t="s">
        <v>41</v>
      </c>
      <c r="H820" s="1" t="s">
        <v>26</v>
      </c>
      <c r="K820" s="12">
        <v>39327</v>
      </c>
      <c r="L820" s="30" t="s">
        <v>100</v>
      </c>
      <c r="M820" t="s">
        <v>103</v>
      </c>
      <c r="N820" s="1">
        <v>27</v>
      </c>
      <c r="O820" s="1">
        <v>8</v>
      </c>
      <c r="P820" s="1" t="s">
        <v>13</v>
      </c>
      <c r="Q820" s="1" t="s">
        <v>43</v>
      </c>
      <c r="S820" t="s">
        <v>121</v>
      </c>
    </row>
    <row r="821" spans="1:20" x14ac:dyDescent="0.25">
      <c r="A821" t="s">
        <v>104</v>
      </c>
      <c r="B821"/>
      <c r="C821" s="14">
        <v>32.407435999999997</v>
      </c>
      <c r="D821" s="14">
        <v>-110.69744799999999</v>
      </c>
      <c r="E821" s="80">
        <v>3585638.654048</v>
      </c>
      <c r="F821" s="80">
        <v>528450.58341800002</v>
      </c>
      <c r="G821" s="8" t="s">
        <v>41</v>
      </c>
      <c r="H821" s="1" t="s">
        <v>26</v>
      </c>
      <c r="K821" s="12">
        <v>39327</v>
      </c>
      <c r="L821" s="30" t="s">
        <v>100</v>
      </c>
      <c r="M821" t="s">
        <v>104</v>
      </c>
      <c r="N821" s="1">
        <v>30</v>
      </c>
      <c r="O821" s="1">
        <v>17</v>
      </c>
      <c r="P821" s="1" t="s">
        <v>13</v>
      </c>
      <c r="Q821" s="1" t="s">
        <v>43</v>
      </c>
      <c r="S821" t="s">
        <v>121</v>
      </c>
    </row>
    <row r="822" spans="1:20" x14ac:dyDescent="0.25">
      <c r="A822" t="s">
        <v>105</v>
      </c>
      <c r="B822"/>
      <c r="C822" s="14">
        <v>32.408161</v>
      </c>
      <c r="D822" s="14">
        <v>-110.696794</v>
      </c>
      <c r="E822" s="80">
        <v>3585719.1061769999</v>
      </c>
      <c r="F822" s="80">
        <v>528511.89842500002</v>
      </c>
      <c r="G822" s="8" t="s">
        <v>41</v>
      </c>
      <c r="H822" s="1" t="s">
        <v>26</v>
      </c>
      <c r="K822" s="12">
        <v>39327</v>
      </c>
      <c r="L822" s="30" t="s">
        <v>100</v>
      </c>
      <c r="M822" t="s">
        <v>105</v>
      </c>
      <c r="N822" s="1">
        <v>215</v>
      </c>
      <c r="O822" s="1">
        <v>4</v>
      </c>
      <c r="P822" s="1" t="s">
        <v>13</v>
      </c>
      <c r="Q822" s="1" t="s">
        <v>43</v>
      </c>
      <c r="S822" t="s">
        <v>121</v>
      </c>
    </row>
    <row r="823" spans="1:20" x14ac:dyDescent="0.25">
      <c r="A823" t="s">
        <v>106</v>
      </c>
      <c r="B823"/>
      <c r="C823" s="14">
        <v>32.408836000000001</v>
      </c>
      <c r="D823" s="14">
        <v>-110.697507</v>
      </c>
      <c r="E823" s="80">
        <v>3585793.840934</v>
      </c>
      <c r="F823" s="80">
        <v>528444.59521000006</v>
      </c>
      <c r="G823" s="8" t="s">
        <v>41</v>
      </c>
      <c r="H823" s="1" t="s">
        <v>26</v>
      </c>
      <c r="K823" s="12">
        <v>39327</v>
      </c>
      <c r="L823" s="30" t="s">
        <v>100</v>
      </c>
      <c r="M823" t="s">
        <v>106</v>
      </c>
      <c r="N823" s="1">
        <v>29</v>
      </c>
      <c r="O823" s="1">
        <v>2</v>
      </c>
      <c r="P823" s="1" t="s">
        <v>13</v>
      </c>
      <c r="Q823" s="1" t="s">
        <v>43</v>
      </c>
      <c r="S823" t="s">
        <v>121</v>
      </c>
    </row>
    <row r="824" spans="1:20" x14ac:dyDescent="0.25">
      <c r="A824" t="s">
        <v>107</v>
      </c>
      <c r="B824"/>
      <c r="C824" s="14">
        <v>32.408901</v>
      </c>
      <c r="D824" s="14">
        <v>-110.69929399999999</v>
      </c>
      <c r="E824" s="80">
        <v>3585800.5035660001</v>
      </c>
      <c r="F824" s="80">
        <v>528276.59682800004</v>
      </c>
      <c r="G824" s="8" t="s">
        <v>41</v>
      </c>
      <c r="H824" s="1" t="s">
        <v>26</v>
      </c>
      <c r="K824" s="12">
        <v>39327</v>
      </c>
      <c r="L824" s="30" t="s">
        <v>100</v>
      </c>
      <c r="M824" t="s">
        <v>107</v>
      </c>
      <c r="N824" s="1">
        <v>37</v>
      </c>
      <c r="O824" s="1">
        <v>8</v>
      </c>
      <c r="P824" s="1" t="s">
        <v>13</v>
      </c>
      <c r="Q824" s="1" t="s">
        <v>43</v>
      </c>
      <c r="S824" t="s">
        <v>121</v>
      </c>
    </row>
    <row r="825" spans="1:20" x14ac:dyDescent="0.25">
      <c r="A825" s="5" t="s">
        <v>270</v>
      </c>
      <c r="B825" s="5"/>
      <c r="C825" s="49">
        <v>32.408970590000003</v>
      </c>
      <c r="D825" s="49">
        <v>-110.7004685</v>
      </c>
      <c r="E825" s="80">
        <v>3585807.9230175498</v>
      </c>
      <c r="F825" s="80">
        <v>528166.10367032001</v>
      </c>
      <c r="G825" s="22" t="s">
        <v>41</v>
      </c>
      <c r="H825" s="6" t="s">
        <v>26</v>
      </c>
      <c r="I825" s="69"/>
      <c r="J825" s="69"/>
      <c r="K825" s="24">
        <v>39677</v>
      </c>
      <c r="L825" s="30" t="s">
        <v>100</v>
      </c>
      <c r="M825" t="s">
        <v>270</v>
      </c>
      <c r="N825" s="1">
        <v>291</v>
      </c>
      <c r="O825" s="1">
        <v>22</v>
      </c>
      <c r="P825" s="1" t="s">
        <v>42</v>
      </c>
      <c r="S825" t="s">
        <v>121</v>
      </c>
      <c r="T825"/>
    </row>
    <row r="826" spans="1:20" x14ac:dyDescent="0.25">
      <c r="A826" s="5" t="s">
        <v>270</v>
      </c>
      <c r="B826" s="5"/>
      <c r="C826" s="49">
        <v>32.408970590000003</v>
      </c>
      <c r="D826" s="49">
        <v>-110.7004685</v>
      </c>
      <c r="E826" s="80">
        <v>3585807.9230175498</v>
      </c>
      <c r="F826" s="80">
        <v>528166.10367032001</v>
      </c>
      <c r="G826" s="22" t="s">
        <v>41</v>
      </c>
      <c r="H826" s="6" t="s">
        <v>26</v>
      </c>
      <c r="I826" s="69"/>
      <c r="J826" s="69"/>
      <c r="K826" s="24">
        <v>39677</v>
      </c>
      <c r="L826" s="30" t="s">
        <v>100</v>
      </c>
      <c r="M826" t="s">
        <v>270</v>
      </c>
      <c r="N826" s="1">
        <v>37</v>
      </c>
      <c r="O826" s="1">
        <v>22</v>
      </c>
      <c r="P826" s="1" t="s">
        <v>13</v>
      </c>
      <c r="Q826" s="1" t="s">
        <v>43</v>
      </c>
      <c r="S826" t="s">
        <v>121</v>
      </c>
    </row>
    <row r="827" spans="1:20" x14ac:dyDescent="0.25">
      <c r="A827" t="s">
        <v>108</v>
      </c>
      <c r="B827"/>
      <c r="C827" s="14">
        <v>32.368433000000003</v>
      </c>
      <c r="D827" s="14">
        <v>-110.71732</v>
      </c>
      <c r="E827" s="80">
        <v>3581310.0529570002</v>
      </c>
      <c r="F827" s="80">
        <v>526593.36290900002</v>
      </c>
      <c r="G827" s="8" t="s">
        <v>41</v>
      </c>
      <c r="H827" s="1" t="s">
        <v>26</v>
      </c>
      <c r="K827" s="12">
        <v>40383</v>
      </c>
      <c r="L827" s="30" t="s">
        <v>121</v>
      </c>
      <c r="M827" t="s">
        <v>108</v>
      </c>
      <c r="N827" s="1">
        <v>40</v>
      </c>
      <c r="O827" s="1">
        <v>1</v>
      </c>
      <c r="P827" s="1" t="s">
        <v>13</v>
      </c>
      <c r="Q827" s="1" t="s">
        <v>43</v>
      </c>
      <c r="S827" t="s">
        <v>121</v>
      </c>
    </row>
    <row r="828" spans="1:20" x14ac:dyDescent="0.25">
      <c r="A828" t="s">
        <v>109</v>
      </c>
      <c r="B828"/>
      <c r="C828" s="14">
        <v>32.368124999999999</v>
      </c>
      <c r="D828" s="14">
        <v>-110.718051</v>
      </c>
      <c r="E828" s="80">
        <v>3581275.697658</v>
      </c>
      <c r="F828" s="80">
        <v>526524.64562199998</v>
      </c>
      <c r="G828" s="8" t="s">
        <v>41</v>
      </c>
      <c r="H828" s="1" t="s">
        <v>26</v>
      </c>
      <c r="K828" s="12">
        <v>40383</v>
      </c>
      <c r="L828" s="30" t="s">
        <v>121</v>
      </c>
      <c r="M828" t="s">
        <v>109</v>
      </c>
      <c r="N828" s="1">
        <v>40</v>
      </c>
      <c r="O828" s="1">
        <v>1</v>
      </c>
      <c r="P828" s="1" t="s">
        <v>14</v>
      </c>
      <c r="Q828" s="1" t="s">
        <v>43</v>
      </c>
      <c r="R828" s="1" t="s">
        <v>804</v>
      </c>
      <c r="S828" t="s">
        <v>121</v>
      </c>
    </row>
    <row r="829" spans="1:20" x14ac:dyDescent="0.25">
      <c r="A829" t="s">
        <v>110</v>
      </c>
      <c r="B829"/>
      <c r="C829" s="14">
        <v>32.367852999999997</v>
      </c>
      <c r="D829" s="14">
        <v>-110.71825800000001</v>
      </c>
      <c r="E829" s="80">
        <v>3581245.4687640001</v>
      </c>
      <c r="F829" s="80">
        <v>526505.27192700002</v>
      </c>
      <c r="G829" s="8" t="s">
        <v>41</v>
      </c>
      <c r="H829" s="1" t="s">
        <v>26</v>
      </c>
      <c r="K829" s="12">
        <v>40383</v>
      </c>
      <c r="L829" s="30" t="s">
        <v>121</v>
      </c>
      <c r="M829" t="s">
        <v>110</v>
      </c>
      <c r="N829" s="1">
        <v>43</v>
      </c>
      <c r="O829" s="1">
        <v>2</v>
      </c>
      <c r="P829" s="1" t="s">
        <v>14</v>
      </c>
      <c r="Q829" s="1" t="s">
        <v>43</v>
      </c>
      <c r="R829" s="1" t="s">
        <v>804</v>
      </c>
      <c r="S829" t="s">
        <v>121</v>
      </c>
    </row>
    <row r="830" spans="1:20" x14ac:dyDescent="0.25">
      <c r="A830" t="s">
        <v>111</v>
      </c>
      <c r="B830"/>
      <c r="C830" s="14">
        <v>32.367556999999998</v>
      </c>
      <c r="D830" s="14">
        <v>-110.718397</v>
      </c>
      <c r="E830" s="80">
        <v>3581212.6639</v>
      </c>
      <c r="F830" s="80">
        <v>526492.27583699999</v>
      </c>
      <c r="G830" s="8" t="s">
        <v>41</v>
      </c>
      <c r="H830" s="1" t="s">
        <v>26</v>
      </c>
      <c r="K830" s="12">
        <v>40383</v>
      </c>
      <c r="L830" s="30" t="s">
        <v>121</v>
      </c>
      <c r="M830" t="s">
        <v>111</v>
      </c>
      <c r="N830" s="1">
        <v>37</v>
      </c>
      <c r="O830" s="1">
        <v>2</v>
      </c>
      <c r="P830" s="1" t="s">
        <v>13</v>
      </c>
      <c r="Q830" s="1" t="s">
        <v>43</v>
      </c>
      <c r="S830" t="s">
        <v>121</v>
      </c>
    </row>
    <row r="831" spans="1:20" x14ac:dyDescent="0.25">
      <c r="A831" t="s">
        <v>112</v>
      </c>
      <c r="B831"/>
      <c r="C831" s="14">
        <v>32.334847500000002</v>
      </c>
      <c r="D831" s="14">
        <v>-110.72624039999999</v>
      </c>
      <c r="E831" s="80">
        <v>3577585</v>
      </c>
      <c r="F831" s="89">
        <v>525764</v>
      </c>
      <c r="G831" s="8" t="s">
        <v>41</v>
      </c>
      <c r="H831" s="1" t="s">
        <v>26</v>
      </c>
      <c r="I831" s="1"/>
      <c r="J831" s="1"/>
      <c r="K831" s="12">
        <v>40384</v>
      </c>
      <c r="L831" s="4" t="s">
        <v>121</v>
      </c>
      <c r="M831" t="s">
        <v>112</v>
      </c>
      <c r="N831" s="1">
        <v>55</v>
      </c>
      <c r="O831" s="1">
        <v>11</v>
      </c>
      <c r="P831" s="1" t="s">
        <v>989</v>
      </c>
      <c r="Q831" s="1" t="s">
        <v>43</v>
      </c>
      <c r="R831" s="1" t="s">
        <v>802</v>
      </c>
      <c r="S831" t="s">
        <v>121</v>
      </c>
      <c r="T831"/>
    </row>
    <row r="832" spans="1:20" customFormat="1" x14ac:dyDescent="0.25">
      <c r="A832" t="s">
        <v>113</v>
      </c>
      <c r="C832" s="14">
        <v>32.386000000000003</v>
      </c>
      <c r="D832" s="14">
        <v>-110.690866</v>
      </c>
      <c r="E832" s="80">
        <v>3583264.1998470002</v>
      </c>
      <c r="F832" s="80">
        <v>529076.46511700004</v>
      </c>
      <c r="G832" s="8" t="s">
        <v>41</v>
      </c>
      <c r="H832" s="1" t="s">
        <v>26</v>
      </c>
      <c r="I832" s="66"/>
      <c r="J832" s="66"/>
      <c r="K832" s="12">
        <v>40398</v>
      </c>
      <c r="L832" s="30" t="s">
        <v>122</v>
      </c>
      <c r="M832" t="s">
        <v>113</v>
      </c>
      <c r="N832" s="1">
        <v>35</v>
      </c>
      <c r="O832" s="1">
        <v>5</v>
      </c>
      <c r="P832" s="1" t="s">
        <v>13</v>
      </c>
      <c r="Q832" s="1" t="s">
        <v>43</v>
      </c>
      <c r="R832" s="1"/>
      <c r="S832" t="s">
        <v>121</v>
      </c>
      <c r="T832" s="1"/>
    </row>
    <row r="833" spans="1:19" x14ac:dyDescent="0.25">
      <c r="A833" t="s">
        <v>114</v>
      </c>
      <c r="B833"/>
      <c r="C833" s="14">
        <v>32.385027000000001</v>
      </c>
      <c r="D833" s="14">
        <v>-110.693445</v>
      </c>
      <c r="E833" s="80">
        <v>3583155.675665</v>
      </c>
      <c r="F833" s="80">
        <v>528834.140977</v>
      </c>
      <c r="G833" s="8" t="s">
        <v>41</v>
      </c>
      <c r="H833" s="1" t="s">
        <v>26</v>
      </c>
      <c r="K833" s="12">
        <v>40398</v>
      </c>
      <c r="L833" s="30" t="s">
        <v>122</v>
      </c>
      <c r="M833" t="s">
        <v>114</v>
      </c>
      <c r="N833" s="1">
        <v>39</v>
      </c>
      <c r="O833" s="1">
        <v>3</v>
      </c>
      <c r="P833" s="1" t="s">
        <v>13</v>
      </c>
      <c r="Q833" s="1" t="s">
        <v>43</v>
      </c>
      <c r="S833" t="s">
        <v>121</v>
      </c>
    </row>
    <row r="834" spans="1:19" x14ac:dyDescent="0.25">
      <c r="A834" t="s">
        <v>19</v>
      </c>
      <c r="B834"/>
      <c r="C834" s="14">
        <v>32.284642660000003</v>
      </c>
      <c r="D834" s="14">
        <v>-110.72195309999999</v>
      </c>
      <c r="E834" s="80">
        <v>3572020.8263987</v>
      </c>
      <c r="F834" s="80">
        <v>526181.60223384702</v>
      </c>
      <c r="G834" s="8" t="s">
        <v>17</v>
      </c>
      <c r="H834" s="1" t="s">
        <v>26</v>
      </c>
      <c r="K834" s="9">
        <v>41269</v>
      </c>
      <c r="L834" s="31" t="s">
        <v>18</v>
      </c>
      <c r="M834" t="s">
        <v>19</v>
      </c>
      <c r="N834" s="1">
        <v>227</v>
      </c>
      <c r="O834" s="1">
        <v>37</v>
      </c>
      <c r="P834" s="1" t="s">
        <v>42</v>
      </c>
      <c r="S834" s="1" t="s">
        <v>812</v>
      </c>
    </row>
    <row r="835" spans="1:19" x14ac:dyDescent="0.25">
      <c r="A835" t="s">
        <v>19</v>
      </c>
      <c r="B835"/>
      <c r="C835" s="14">
        <v>32.284642660000003</v>
      </c>
      <c r="D835" s="14">
        <v>-110.72195309999999</v>
      </c>
      <c r="E835" s="80">
        <v>3572020.8263987</v>
      </c>
      <c r="F835" s="80">
        <v>526181.60223384702</v>
      </c>
      <c r="G835" s="8" t="s">
        <v>17</v>
      </c>
      <c r="H835" s="1" t="s">
        <v>26</v>
      </c>
      <c r="K835" s="9">
        <v>41269</v>
      </c>
      <c r="L835" s="31" t="s">
        <v>18</v>
      </c>
      <c r="M835" t="s">
        <v>19</v>
      </c>
      <c r="N835" s="1">
        <v>285</v>
      </c>
      <c r="O835" s="1">
        <v>27</v>
      </c>
      <c r="P835" s="1" t="s">
        <v>13</v>
      </c>
      <c r="Q835" s="1" t="s">
        <v>43</v>
      </c>
      <c r="S835" s="1" t="s">
        <v>812</v>
      </c>
    </row>
    <row r="836" spans="1:19" x14ac:dyDescent="0.25">
      <c r="A836" t="s">
        <v>20</v>
      </c>
      <c r="B836"/>
      <c r="C836" s="14">
        <v>32.283915950000001</v>
      </c>
      <c r="D836" s="14">
        <v>-110.7211994</v>
      </c>
      <c r="E836" s="80">
        <v>3571940.4561405</v>
      </c>
      <c r="F836" s="80">
        <v>526252.78223655897</v>
      </c>
      <c r="G836" s="8" t="s">
        <v>17</v>
      </c>
      <c r="H836" s="1" t="s">
        <v>26</v>
      </c>
      <c r="K836" s="9">
        <v>41269</v>
      </c>
      <c r="L836" s="31" t="s">
        <v>18</v>
      </c>
      <c r="M836" t="s">
        <v>20</v>
      </c>
      <c r="N836" s="1">
        <v>187</v>
      </c>
      <c r="O836" s="1">
        <v>25</v>
      </c>
      <c r="P836" s="1" t="s">
        <v>42</v>
      </c>
      <c r="S836" s="1" t="s">
        <v>812</v>
      </c>
    </row>
    <row r="837" spans="1:19" x14ac:dyDescent="0.25">
      <c r="A837" t="s">
        <v>20</v>
      </c>
      <c r="B837"/>
      <c r="C837" s="14">
        <v>32.283915950000001</v>
      </c>
      <c r="D837" s="14">
        <v>-110.7211994</v>
      </c>
      <c r="E837" s="80">
        <v>3571940.4561405</v>
      </c>
      <c r="F837" s="80">
        <v>526252.78223655897</v>
      </c>
      <c r="G837" s="8" t="s">
        <v>17</v>
      </c>
      <c r="H837" s="1" t="s">
        <v>26</v>
      </c>
      <c r="K837" s="9">
        <v>41269</v>
      </c>
      <c r="L837" s="31" t="s">
        <v>18</v>
      </c>
      <c r="M837" t="s">
        <v>20</v>
      </c>
      <c r="N837" s="1">
        <v>300</v>
      </c>
      <c r="O837" s="1">
        <v>24</v>
      </c>
      <c r="P837" s="1" t="s">
        <v>13</v>
      </c>
      <c r="Q837" s="1" t="s">
        <v>43</v>
      </c>
      <c r="S837" s="1" t="s">
        <v>812</v>
      </c>
    </row>
    <row r="838" spans="1:19" x14ac:dyDescent="0.25">
      <c r="A838" t="s">
        <v>21</v>
      </c>
      <c r="B838"/>
      <c r="C838" s="14">
        <v>32.284480139999999</v>
      </c>
      <c r="D838" s="14">
        <v>-110.72036249999999</v>
      </c>
      <c r="E838" s="80">
        <v>3572003.2001476502</v>
      </c>
      <c r="F838" s="80">
        <v>526331.41992954002</v>
      </c>
      <c r="G838" s="8" t="s">
        <v>17</v>
      </c>
      <c r="H838" s="1" t="s">
        <v>26</v>
      </c>
      <c r="K838" s="9">
        <v>41269</v>
      </c>
      <c r="L838" s="31" t="s">
        <v>18</v>
      </c>
      <c r="M838" t="s">
        <v>21</v>
      </c>
      <c r="N838" s="1">
        <v>240</v>
      </c>
      <c r="O838" s="1">
        <v>24</v>
      </c>
      <c r="P838" s="1" t="s">
        <v>42</v>
      </c>
      <c r="S838" s="1" t="s">
        <v>812</v>
      </c>
    </row>
    <row r="839" spans="1:19" x14ac:dyDescent="0.25">
      <c r="A839" t="s">
        <v>21</v>
      </c>
      <c r="B839"/>
      <c r="C839" s="14">
        <v>32.284480139999999</v>
      </c>
      <c r="D839" s="14">
        <v>-110.72036249999999</v>
      </c>
      <c r="E839" s="80">
        <v>3572003.2001476502</v>
      </c>
      <c r="F839" s="80">
        <v>526331.41992954002</v>
      </c>
      <c r="G839" s="8" t="s">
        <v>17</v>
      </c>
      <c r="H839" s="1" t="s">
        <v>26</v>
      </c>
      <c r="K839" s="9">
        <v>41269</v>
      </c>
      <c r="L839" s="31" t="s">
        <v>18</v>
      </c>
      <c r="M839" t="s">
        <v>21</v>
      </c>
      <c r="N839" s="1">
        <v>295</v>
      </c>
      <c r="O839" s="1">
        <v>20</v>
      </c>
      <c r="P839" s="1" t="s">
        <v>13</v>
      </c>
      <c r="Q839" s="1" t="s">
        <v>43</v>
      </c>
      <c r="S839" s="1" t="s">
        <v>812</v>
      </c>
    </row>
    <row r="840" spans="1:19" x14ac:dyDescent="0.25">
      <c r="A840" t="s">
        <v>22</v>
      </c>
      <c r="B840"/>
      <c r="C840" s="14">
        <v>32.285676909999999</v>
      </c>
      <c r="D840" s="14">
        <v>-110.71877000000001</v>
      </c>
      <c r="E840" s="80">
        <v>3572136.2515640901</v>
      </c>
      <c r="F840" s="80">
        <v>526481.03259320499</v>
      </c>
      <c r="G840" s="8" t="s">
        <v>17</v>
      </c>
      <c r="H840" s="1" t="s">
        <v>26</v>
      </c>
      <c r="K840" s="9">
        <v>41269</v>
      </c>
      <c r="L840" s="31" t="s">
        <v>18</v>
      </c>
      <c r="M840" t="s">
        <v>22</v>
      </c>
      <c r="N840" s="1">
        <v>335</v>
      </c>
      <c r="O840" s="1">
        <v>27</v>
      </c>
      <c r="P840" s="1" t="s">
        <v>42</v>
      </c>
      <c r="S840" s="1" t="s">
        <v>812</v>
      </c>
    </row>
    <row r="841" spans="1:19" x14ac:dyDescent="0.25">
      <c r="A841" t="s">
        <v>22</v>
      </c>
      <c r="B841"/>
      <c r="C841" s="14">
        <v>32.285676909999999</v>
      </c>
      <c r="D841" s="14">
        <v>-110.71877000000001</v>
      </c>
      <c r="E841" s="80">
        <v>3572136.2515640901</v>
      </c>
      <c r="F841" s="80">
        <v>526481.03259320499</v>
      </c>
      <c r="G841" s="8" t="s">
        <v>17</v>
      </c>
      <c r="H841" s="1" t="s">
        <v>26</v>
      </c>
      <c r="K841" s="9">
        <v>41269</v>
      </c>
      <c r="L841" s="31" t="s">
        <v>18</v>
      </c>
      <c r="M841" t="s">
        <v>22</v>
      </c>
      <c r="N841" s="1">
        <v>267</v>
      </c>
      <c r="O841" s="1">
        <v>22</v>
      </c>
      <c r="P841" s="1" t="s">
        <v>13</v>
      </c>
      <c r="Q841" s="1" t="s">
        <v>43</v>
      </c>
      <c r="S841" s="1" t="s">
        <v>812</v>
      </c>
    </row>
    <row r="842" spans="1:19" x14ac:dyDescent="0.25">
      <c r="A842" t="s">
        <v>23</v>
      </c>
      <c r="B842"/>
      <c r="C842" s="14">
        <v>32.286080159999997</v>
      </c>
      <c r="D842" s="14">
        <v>-110.71708270000001</v>
      </c>
      <c r="E842" s="80">
        <v>3572181.3691662899</v>
      </c>
      <c r="F842" s="80">
        <v>526639.79173350194</v>
      </c>
      <c r="G842" s="8" t="s">
        <v>17</v>
      </c>
      <c r="H842" s="1" t="s">
        <v>26</v>
      </c>
      <c r="K842" s="9">
        <v>41269</v>
      </c>
      <c r="L842" s="31" t="s">
        <v>18</v>
      </c>
      <c r="M842" t="s">
        <v>23</v>
      </c>
      <c r="N842" s="1">
        <v>198</v>
      </c>
      <c r="O842" s="1">
        <v>46</v>
      </c>
      <c r="P842" s="1" t="s">
        <v>42</v>
      </c>
      <c r="S842" s="1" t="s">
        <v>812</v>
      </c>
    </row>
    <row r="843" spans="1:19" x14ac:dyDescent="0.25">
      <c r="A843" t="s">
        <v>23</v>
      </c>
      <c r="B843"/>
      <c r="C843" s="14">
        <v>32.286080159999997</v>
      </c>
      <c r="D843" s="14">
        <v>-110.71708270000001</v>
      </c>
      <c r="E843" s="80">
        <v>3572181.3691662899</v>
      </c>
      <c r="F843" s="80">
        <v>526639.79173350194</v>
      </c>
      <c r="G843" s="8" t="s">
        <v>17</v>
      </c>
      <c r="H843" s="1" t="s">
        <v>26</v>
      </c>
      <c r="K843" s="9">
        <v>41269</v>
      </c>
      <c r="L843" s="31" t="s">
        <v>18</v>
      </c>
      <c r="M843" t="s">
        <v>23</v>
      </c>
      <c r="N843" s="1">
        <v>311</v>
      </c>
      <c r="O843" s="1">
        <v>31</v>
      </c>
      <c r="P843" s="1" t="s">
        <v>13</v>
      </c>
      <c r="Q843" s="1" t="s">
        <v>43</v>
      </c>
      <c r="S843" s="1" t="s">
        <v>812</v>
      </c>
    </row>
    <row r="844" spans="1:19" x14ac:dyDescent="0.25">
      <c r="A844" t="s">
        <v>24</v>
      </c>
      <c r="B844"/>
      <c r="C844" s="14">
        <v>32.286344110000002</v>
      </c>
      <c r="D844" s="14">
        <v>-110.7160775</v>
      </c>
      <c r="E844" s="80">
        <v>3572210.8771492098</v>
      </c>
      <c r="F844" s="80">
        <v>526734.36136121803</v>
      </c>
      <c r="G844" s="8" t="s">
        <v>17</v>
      </c>
      <c r="H844" s="1" t="s">
        <v>26</v>
      </c>
      <c r="K844" s="9">
        <v>41269</v>
      </c>
      <c r="L844" s="31" t="s">
        <v>18</v>
      </c>
      <c r="M844" t="s">
        <v>24</v>
      </c>
      <c r="N844" s="1">
        <v>225</v>
      </c>
      <c r="O844" s="1">
        <v>43</v>
      </c>
      <c r="P844" s="1" t="s">
        <v>42</v>
      </c>
      <c r="S844" s="1" t="s">
        <v>812</v>
      </c>
    </row>
    <row r="845" spans="1:19" x14ac:dyDescent="0.25">
      <c r="A845" t="s">
        <v>24</v>
      </c>
      <c r="B845"/>
      <c r="C845" s="14">
        <v>32.286344110000002</v>
      </c>
      <c r="D845" s="14">
        <v>-110.7160775</v>
      </c>
      <c r="E845" s="80">
        <v>3572210.8771492098</v>
      </c>
      <c r="F845" s="80">
        <v>526734.36136121803</v>
      </c>
      <c r="G845" s="8" t="s">
        <v>17</v>
      </c>
      <c r="H845" s="1" t="s">
        <v>26</v>
      </c>
      <c r="K845" s="9">
        <v>41269</v>
      </c>
      <c r="L845" s="31" t="s">
        <v>18</v>
      </c>
      <c r="M845" t="s">
        <v>24</v>
      </c>
      <c r="N845" s="1">
        <v>334</v>
      </c>
      <c r="O845" s="1">
        <v>37</v>
      </c>
      <c r="P845" s="1" t="s">
        <v>13</v>
      </c>
      <c r="Q845" s="1" t="s">
        <v>43</v>
      </c>
      <c r="S845" s="1" t="s">
        <v>812</v>
      </c>
    </row>
    <row r="846" spans="1:19" x14ac:dyDescent="0.25">
      <c r="A846" t="s">
        <v>27</v>
      </c>
      <c r="B846"/>
      <c r="C846" s="14">
        <v>32.276473910999997</v>
      </c>
      <c r="D846" s="14">
        <v>-110.70620289999999</v>
      </c>
      <c r="E846" s="80">
        <v>3571119.28963082</v>
      </c>
      <c r="F846" s="80">
        <v>527667.16459334898</v>
      </c>
      <c r="G846" s="8" t="s">
        <v>17</v>
      </c>
      <c r="H846" s="1" t="s">
        <v>26</v>
      </c>
      <c r="K846" s="10">
        <v>41362</v>
      </c>
      <c r="L846" s="31" t="s">
        <v>18</v>
      </c>
      <c r="M846" t="s">
        <v>27</v>
      </c>
      <c r="N846" s="1">
        <v>107</v>
      </c>
      <c r="O846" s="1">
        <v>25</v>
      </c>
      <c r="P846" s="1" t="s">
        <v>42</v>
      </c>
      <c r="S846" s="1" t="s">
        <v>812</v>
      </c>
    </row>
    <row r="847" spans="1:19" x14ac:dyDescent="0.25">
      <c r="A847" t="s">
        <v>27</v>
      </c>
      <c r="B847"/>
      <c r="C847" s="14">
        <v>32.276473910999997</v>
      </c>
      <c r="D847" s="14">
        <v>-110.70620289999999</v>
      </c>
      <c r="E847" s="80">
        <v>3571119.28963082</v>
      </c>
      <c r="F847" s="80">
        <v>527667.16459334898</v>
      </c>
      <c r="G847" s="8" t="s">
        <v>17</v>
      </c>
      <c r="H847" s="1" t="s">
        <v>26</v>
      </c>
      <c r="K847" s="10">
        <v>41362</v>
      </c>
      <c r="L847" s="31" t="s">
        <v>18</v>
      </c>
      <c r="M847" t="s">
        <v>27</v>
      </c>
      <c r="N847" s="1">
        <v>256</v>
      </c>
      <c r="O847" s="1">
        <v>14</v>
      </c>
      <c r="P847" s="1" t="s">
        <v>13</v>
      </c>
      <c r="Q847" s="1" t="s">
        <v>43</v>
      </c>
      <c r="S847" s="1" t="s">
        <v>812</v>
      </c>
    </row>
    <row r="848" spans="1:19" x14ac:dyDescent="0.25">
      <c r="A848" t="s">
        <v>28</v>
      </c>
      <c r="B848"/>
      <c r="C848" s="14">
        <v>32.276537781999998</v>
      </c>
      <c r="D848" s="14">
        <v>-110.705070924</v>
      </c>
      <c r="E848" s="80">
        <v>3571126.6620593001</v>
      </c>
      <c r="F848" s="80">
        <v>527773.74484262301</v>
      </c>
      <c r="G848" s="8" t="s">
        <v>17</v>
      </c>
      <c r="H848" s="1" t="s">
        <v>26</v>
      </c>
      <c r="K848" s="10">
        <v>41362</v>
      </c>
      <c r="L848" s="31" t="s">
        <v>18</v>
      </c>
      <c r="M848" t="s">
        <v>28</v>
      </c>
      <c r="N848" s="1">
        <v>249</v>
      </c>
      <c r="O848" s="1">
        <v>12</v>
      </c>
      <c r="P848" s="1" t="s">
        <v>13</v>
      </c>
      <c r="S848" s="1" t="s">
        <v>812</v>
      </c>
    </row>
    <row r="849" spans="1:19" x14ac:dyDescent="0.25">
      <c r="A849" t="s">
        <v>29</v>
      </c>
      <c r="B849"/>
      <c r="C849" s="14">
        <v>32.277705044999998</v>
      </c>
      <c r="D849" s="14">
        <v>-110.704247905</v>
      </c>
      <c r="E849" s="80">
        <v>3571256.2641173298</v>
      </c>
      <c r="F849" s="80">
        <v>527850.89293991996</v>
      </c>
      <c r="G849" s="8" t="s">
        <v>17</v>
      </c>
      <c r="H849" s="1" t="s">
        <v>26</v>
      </c>
      <c r="K849" s="10">
        <v>41362</v>
      </c>
      <c r="L849" s="31" t="s">
        <v>18</v>
      </c>
      <c r="M849" t="s">
        <v>29</v>
      </c>
      <c r="N849" s="1">
        <v>253</v>
      </c>
      <c r="O849" s="1">
        <v>9</v>
      </c>
      <c r="P849" s="1" t="s">
        <v>13</v>
      </c>
      <c r="S849" s="1" t="s">
        <v>812</v>
      </c>
    </row>
    <row r="850" spans="1:19" x14ac:dyDescent="0.25">
      <c r="A850" t="s">
        <v>30</v>
      </c>
      <c r="B850"/>
      <c r="C850" s="14">
        <v>32.279567169000003</v>
      </c>
      <c r="D850" s="14">
        <v>-110.703114923</v>
      </c>
      <c r="E850" s="80">
        <v>3571462.97148077</v>
      </c>
      <c r="F850" s="80">
        <v>527957.01476810302</v>
      </c>
      <c r="G850" s="8" t="s">
        <v>17</v>
      </c>
      <c r="H850" s="1" t="s">
        <v>26</v>
      </c>
      <c r="K850" s="10">
        <v>41362</v>
      </c>
      <c r="L850" s="31" t="s">
        <v>18</v>
      </c>
      <c r="M850" t="s">
        <v>30</v>
      </c>
      <c r="N850" s="1">
        <v>243</v>
      </c>
      <c r="O850" s="1">
        <v>4</v>
      </c>
      <c r="P850" s="1" t="s">
        <v>13</v>
      </c>
      <c r="S850" s="1" t="s">
        <v>812</v>
      </c>
    </row>
    <row r="851" spans="1:19" x14ac:dyDescent="0.25">
      <c r="A851" t="s">
        <v>31</v>
      </c>
      <c r="B851"/>
      <c r="C851" s="14">
        <v>32.287895679000002</v>
      </c>
      <c r="D851" s="14">
        <v>-110.69511682700001</v>
      </c>
      <c r="E851" s="80">
        <v>3572388.2833613399</v>
      </c>
      <c r="F851" s="80">
        <v>528707.55704105902</v>
      </c>
      <c r="G851" s="8" t="s">
        <v>17</v>
      </c>
      <c r="H851" s="1" t="s">
        <v>26</v>
      </c>
      <c r="K851" s="10">
        <v>41362</v>
      </c>
      <c r="L851" s="31" t="s">
        <v>18</v>
      </c>
      <c r="M851" t="s">
        <v>31</v>
      </c>
      <c r="N851" s="1">
        <v>58</v>
      </c>
      <c r="O851" s="1">
        <v>1</v>
      </c>
      <c r="P851" s="1" t="s">
        <v>13</v>
      </c>
      <c r="S851" s="1" t="s">
        <v>812</v>
      </c>
    </row>
    <row r="852" spans="1:19" x14ac:dyDescent="0.25">
      <c r="A852" t="s">
        <v>32</v>
      </c>
      <c r="B852"/>
      <c r="C852" s="14">
        <v>32.288992534999998</v>
      </c>
      <c r="D852" s="14">
        <v>-110.692695379</v>
      </c>
      <c r="E852" s="80">
        <v>3572510.5185443098</v>
      </c>
      <c r="F852" s="80">
        <v>528935.21124911902</v>
      </c>
      <c r="G852" s="8" t="s">
        <v>17</v>
      </c>
      <c r="H852" s="1" t="s">
        <v>26</v>
      </c>
      <c r="K852" s="10">
        <v>41362</v>
      </c>
      <c r="L852" s="31" t="s">
        <v>18</v>
      </c>
      <c r="M852" t="s">
        <v>32</v>
      </c>
      <c r="N852" s="1">
        <v>230</v>
      </c>
      <c r="O852" s="1">
        <v>40</v>
      </c>
      <c r="P852" s="1" t="s">
        <v>42</v>
      </c>
      <c r="S852" s="1" t="s">
        <v>812</v>
      </c>
    </row>
    <row r="853" spans="1:19" x14ac:dyDescent="0.25">
      <c r="A853" t="s">
        <v>32</v>
      </c>
      <c r="B853"/>
      <c r="C853" s="14">
        <v>32.288992534999998</v>
      </c>
      <c r="D853" s="14">
        <v>-110.692695379</v>
      </c>
      <c r="E853" s="80">
        <v>3572510.5185443098</v>
      </c>
      <c r="F853" s="80">
        <v>528935.21124911902</v>
      </c>
      <c r="G853" s="8" t="s">
        <v>17</v>
      </c>
      <c r="H853" s="1" t="s">
        <v>26</v>
      </c>
      <c r="K853" s="10">
        <v>41362</v>
      </c>
      <c r="L853" s="31" t="s">
        <v>18</v>
      </c>
      <c r="M853" t="s">
        <v>32</v>
      </c>
      <c r="N853" s="1">
        <v>70</v>
      </c>
      <c r="O853" s="1">
        <v>20</v>
      </c>
      <c r="P853" s="1" t="s">
        <v>13</v>
      </c>
      <c r="Q853" s="1" t="s">
        <v>43</v>
      </c>
      <c r="S853" s="1" t="s">
        <v>812</v>
      </c>
    </row>
    <row r="854" spans="1:19" x14ac:dyDescent="0.25">
      <c r="A854" t="s">
        <v>35</v>
      </c>
      <c r="B854"/>
      <c r="C854" s="14">
        <v>32.292715106000003</v>
      </c>
      <c r="D854" s="14">
        <v>-110.693478333</v>
      </c>
      <c r="E854" s="80">
        <v>3572922.9480395699</v>
      </c>
      <c r="F854" s="80">
        <v>528860.31018124905</v>
      </c>
      <c r="G854" s="8" t="s">
        <v>17</v>
      </c>
      <c r="H854" s="1" t="s">
        <v>26</v>
      </c>
      <c r="K854" s="10">
        <v>41362</v>
      </c>
      <c r="L854" s="31" t="s">
        <v>18</v>
      </c>
      <c r="M854" t="s">
        <v>35</v>
      </c>
      <c r="N854" s="1">
        <v>66</v>
      </c>
      <c r="O854" s="1">
        <v>9</v>
      </c>
      <c r="P854" s="1" t="s">
        <v>13</v>
      </c>
      <c r="Q854" s="1" t="s">
        <v>43</v>
      </c>
      <c r="S854" s="1" t="s">
        <v>812</v>
      </c>
    </row>
    <row r="855" spans="1:19" x14ac:dyDescent="0.25">
      <c r="A855" t="s">
        <v>36</v>
      </c>
      <c r="B855"/>
      <c r="C855" s="14">
        <v>32.292233566</v>
      </c>
      <c r="D855" s="14">
        <v>-110.69743291499999</v>
      </c>
      <c r="E855" s="80">
        <v>3572868.5128322402</v>
      </c>
      <c r="F855" s="80">
        <v>528488.118660426</v>
      </c>
      <c r="G855" s="8" t="s">
        <v>17</v>
      </c>
      <c r="H855" s="1" t="s">
        <v>26</v>
      </c>
      <c r="K855" s="10">
        <v>41362</v>
      </c>
      <c r="L855" s="31" t="s">
        <v>18</v>
      </c>
      <c r="M855" t="s">
        <v>36</v>
      </c>
      <c r="N855" s="1">
        <v>218</v>
      </c>
      <c r="O855" s="1">
        <v>33</v>
      </c>
      <c r="P855" s="1" t="s">
        <v>42</v>
      </c>
      <c r="S855" s="1" t="s">
        <v>812</v>
      </c>
    </row>
    <row r="856" spans="1:19" x14ac:dyDescent="0.25">
      <c r="A856" t="s">
        <v>36</v>
      </c>
      <c r="B856"/>
      <c r="C856" s="14">
        <v>32.292233566</v>
      </c>
      <c r="D856" s="14">
        <v>-110.69743291499999</v>
      </c>
      <c r="E856" s="80">
        <v>3572868.5128322402</v>
      </c>
      <c r="F856" s="80">
        <v>528488.118660426</v>
      </c>
      <c r="G856" s="8" t="s">
        <v>17</v>
      </c>
      <c r="H856" s="1" t="s">
        <v>26</v>
      </c>
      <c r="K856" s="10">
        <v>41362</v>
      </c>
      <c r="L856" s="31" t="s">
        <v>18</v>
      </c>
      <c r="M856" t="s">
        <v>36</v>
      </c>
      <c r="N856" s="1">
        <v>251</v>
      </c>
      <c r="O856" s="1">
        <v>1</v>
      </c>
      <c r="P856" s="1" t="s">
        <v>13</v>
      </c>
      <c r="Q856" s="1" t="s">
        <v>43</v>
      </c>
      <c r="S856" s="1" t="s">
        <v>812</v>
      </c>
    </row>
    <row r="857" spans="1:19" x14ac:dyDescent="0.25">
      <c r="A857" t="s">
        <v>38</v>
      </c>
      <c r="B857"/>
      <c r="C857" s="14">
        <v>32.290096935000001</v>
      </c>
      <c r="D857" s="14">
        <v>-110.70106370400001</v>
      </c>
      <c r="E857" s="80">
        <v>3572630.7124335398</v>
      </c>
      <c r="F857" s="80">
        <v>528146.92154075403</v>
      </c>
      <c r="G857" s="8" t="s">
        <v>17</v>
      </c>
      <c r="H857" s="1" t="s">
        <v>26</v>
      </c>
      <c r="K857" s="10">
        <v>41362</v>
      </c>
      <c r="L857" s="31" t="s">
        <v>18</v>
      </c>
      <c r="M857" t="s">
        <v>38</v>
      </c>
      <c r="N857" s="1">
        <v>62</v>
      </c>
      <c r="O857" s="1">
        <v>12</v>
      </c>
      <c r="P857" s="1" t="s">
        <v>13</v>
      </c>
      <c r="Q857" s="1" t="s">
        <v>43</v>
      </c>
      <c r="S857" s="1" t="s">
        <v>812</v>
      </c>
    </row>
    <row r="858" spans="1:19" x14ac:dyDescent="0.25">
      <c r="A858" t="s">
        <v>39</v>
      </c>
      <c r="B858"/>
      <c r="C858" s="14">
        <v>32.288528765000002</v>
      </c>
      <c r="D858" s="14">
        <v>-110.704887025</v>
      </c>
      <c r="E858" s="80">
        <v>3572455.8867082298</v>
      </c>
      <c r="F858" s="80">
        <v>527787.40630615305</v>
      </c>
      <c r="G858" s="8" t="s">
        <v>17</v>
      </c>
      <c r="H858" s="1" t="s">
        <v>26</v>
      </c>
      <c r="K858" s="10">
        <v>41362</v>
      </c>
      <c r="L858" s="31" t="s">
        <v>18</v>
      </c>
      <c r="M858" t="s">
        <v>39</v>
      </c>
      <c r="N858" s="1">
        <v>238</v>
      </c>
      <c r="O858" s="1">
        <v>6</v>
      </c>
      <c r="P858" s="1" t="s">
        <v>13</v>
      </c>
      <c r="Q858" s="1" t="s">
        <v>43</v>
      </c>
      <c r="S858" s="1" t="s">
        <v>812</v>
      </c>
    </row>
    <row r="859" spans="1:19" x14ac:dyDescent="0.25">
      <c r="A859" t="s">
        <v>40</v>
      </c>
      <c r="B859"/>
      <c r="C859" s="14">
        <v>32.287655035</v>
      </c>
      <c r="D859" s="14">
        <v>-110.706037357</v>
      </c>
      <c r="E859" s="80">
        <v>3572358.73792618</v>
      </c>
      <c r="F859" s="80">
        <v>527679.35775311501</v>
      </c>
      <c r="G859" s="8" t="s">
        <v>17</v>
      </c>
      <c r="H859" s="1" t="s">
        <v>26</v>
      </c>
      <c r="K859" s="10">
        <v>41362</v>
      </c>
      <c r="L859" s="31" t="s">
        <v>18</v>
      </c>
      <c r="M859" t="s">
        <v>40</v>
      </c>
      <c r="N859" s="1">
        <v>60</v>
      </c>
      <c r="O859" s="1">
        <v>2</v>
      </c>
      <c r="P859" s="1" t="s">
        <v>13</v>
      </c>
      <c r="Q859" s="1" t="s">
        <v>43</v>
      </c>
      <c r="S859" s="1" t="s">
        <v>812</v>
      </c>
    </row>
    <row r="860" spans="1:19" x14ac:dyDescent="0.25">
      <c r="A860" s="1" t="s">
        <v>44</v>
      </c>
      <c r="C860" s="15">
        <v>32.276472069999997</v>
      </c>
      <c r="D860" s="15">
        <v>-110.70616099999999</v>
      </c>
      <c r="E860" s="87">
        <v>3571119.0959999999</v>
      </c>
      <c r="F860" s="87">
        <v>527671.11179999996</v>
      </c>
      <c r="G860" s="1" t="s">
        <v>17</v>
      </c>
      <c r="H860" s="1" t="s">
        <v>26</v>
      </c>
      <c r="K860" s="9">
        <v>41591</v>
      </c>
      <c r="L860" s="31" t="s">
        <v>18</v>
      </c>
      <c r="M860" s="1" t="s">
        <v>44</v>
      </c>
      <c r="N860" s="1">
        <v>128</v>
      </c>
      <c r="O860" s="1">
        <v>28</v>
      </c>
      <c r="P860" s="1" t="s">
        <v>42</v>
      </c>
      <c r="S860" s="1" t="s">
        <v>812</v>
      </c>
    </row>
    <row r="861" spans="1:19" x14ac:dyDescent="0.25">
      <c r="A861" s="1" t="s">
        <v>44</v>
      </c>
      <c r="C861" s="15">
        <v>32.276472069999997</v>
      </c>
      <c r="D861" s="15">
        <v>-110.70616099999999</v>
      </c>
      <c r="E861" s="87">
        <v>3571119.0959999999</v>
      </c>
      <c r="F861" s="87">
        <v>527671.11179999996</v>
      </c>
      <c r="G861" s="1" t="s">
        <v>17</v>
      </c>
      <c r="H861" s="1" t="s">
        <v>26</v>
      </c>
      <c r="K861" s="9">
        <v>41591</v>
      </c>
      <c r="L861" s="31" t="s">
        <v>18</v>
      </c>
      <c r="M861" s="1" t="s">
        <v>44</v>
      </c>
      <c r="N861" s="1">
        <v>65</v>
      </c>
      <c r="O861" s="1">
        <v>4</v>
      </c>
      <c r="P861" s="1" t="s">
        <v>13</v>
      </c>
      <c r="Q861" s="1" t="s">
        <v>43</v>
      </c>
      <c r="S861" s="1" t="s">
        <v>812</v>
      </c>
    </row>
    <row r="862" spans="1:19" x14ac:dyDescent="0.25">
      <c r="A862" s="1" t="s">
        <v>45</v>
      </c>
      <c r="C862" s="15">
        <v>32.276555719999998</v>
      </c>
      <c r="D862" s="15">
        <v>-110.70502689999999</v>
      </c>
      <c r="E862" s="87">
        <v>3571128.662</v>
      </c>
      <c r="F862" s="87">
        <v>527777.88340000005</v>
      </c>
      <c r="G862" s="1" t="s">
        <v>17</v>
      </c>
      <c r="H862" s="1" t="s">
        <v>26</v>
      </c>
      <c r="K862" s="9">
        <v>41591</v>
      </c>
      <c r="L862" s="31" t="s">
        <v>18</v>
      </c>
      <c r="M862" s="1" t="s">
        <v>45</v>
      </c>
      <c r="N862" s="1">
        <v>244</v>
      </c>
      <c r="O862" s="1">
        <v>16</v>
      </c>
      <c r="P862" s="1" t="s">
        <v>13</v>
      </c>
      <c r="Q862" s="1" t="s">
        <v>43</v>
      </c>
      <c r="S862" s="1" t="s">
        <v>812</v>
      </c>
    </row>
    <row r="863" spans="1:19" x14ac:dyDescent="0.25">
      <c r="A863" s="1" t="s">
        <v>46</v>
      </c>
      <c r="C863" s="15">
        <v>32.27681698</v>
      </c>
      <c r="D863" s="15">
        <v>-110.7041275</v>
      </c>
      <c r="E863" s="87">
        <v>3571157.8560000001</v>
      </c>
      <c r="F863" s="87">
        <v>527862.50699999998</v>
      </c>
      <c r="G863" s="1" t="s">
        <v>17</v>
      </c>
      <c r="H863" s="1" t="s">
        <v>26</v>
      </c>
      <c r="K863" s="9">
        <v>41591</v>
      </c>
      <c r="L863" s="31" t="s">
        <v>18</v>
      </c>
      <c r="M863" s="1" t="s">
        <v>46</v>
      </c>
      <c r="N863" s="1">
        <v>127</v>
      </c>
      <c r="O863" s="1">
        <v>20</v>
      </c>
      <c r="P863" s="1" t="s">
        <v>42</v>
      </c>
      <c r="Q863" s="1" t="s">
        <v>53</v>
      </c>
      <c r="S863" s="1" t="s">
        <v>812</v>
      </c>
    </row>
    <row r="864" spans="1:19" x14ac:dyDescent="0.25">
      <c r="A864" s="1" t="s">
        <v>46</v>
      </c>
      <c r="C864" s="15">
        <v>32.27681698</v>
      </c>
      <c r="D864" s="15">
        <v>-110.7041275</v>
      </c>
      <c r="E864" s="87">
        <v>3571157.8560000001</v>
      </c>
      <c r="F864" s="87">
        <v>527862.50699999998</v>
      </c>
      <c r="G864" s="1" t="s">
        <v>17</v>
      </c>
      <c r="H864" s="1" t="s">
        <v>26</v>
      </c>
      <c r="K864" s="9">
        <v>41591</v>
      </c>
      <c r="L864" s="31" t="s">
        <v>18</v>
      </c>
      <c r="M864" s="1" t="s">
        <v>46</v>
      </c>
      <c r="N864" s="1">
        <v>246</v>
      </c>
      <c r="O864" s="1">
        <v>15</v>
      </c>
      <c r="P864" s="1" t="s">
        <v>13</v>
      </c>
      <c r="Q864" s="1" t="s">
        <v>43</v>
      </c>
      <c r="S864" s="1" t="s">
        <v>812</v>
      </c>
    </row>
    <row r="865" spans="1:20" x14ac:dyDescent="0.25">
      <c r="A865" s="1" t="s">
        <v>47</v>
      </c>
      <c r="C865" s="15">
        <v>32.279538170000002</v>
      </c>
      <c r="D865" s="15">
        <v>-110.70311169999999</v>
      </c>
      <c r="E865" s="87">
        <v>3571459.7579999999</v>
      </c>
      <c r="F865" s="87">
        <v>527957.33149999997</v>
      </c>
      <c r="G865" s="1" t="s">
        <v>17</v>
      </c>
      <c r="H865" s="1" t="s">
        <v>26</v>
      </c>
      <c r="K865" s="9">
        <v>41591</v>
      </c>
      <c r="L865" s="31" t="s">
        <v>18</v>
      </c>
      <c r="M865" s="1" t="s">
        <v>47</v>
      </c>
      <c r="N865" s="1">
        <v>197</v>
      </c>
      <c r="O865" s="1">
        <v>12</v>
      </c>
      <c r="P865" s="1" t="s">
        <v>42</v>
      </c>
      <c r="S865" s="1" t="s">
        <v>812</v>
      </c>
    </row>
    <row r="866" spans="1:20" s="33" customFormat="1" x14ac:dyDescent="0.25">
      <c r="A866" s="33" t="s">
        <v>47</v>
      </c>
      <c r="C866" s="128">
        <v>32.279538170000002</v>
      </c>
      <c r="D866" s="128">
        <v>-110.70311169999999</v>
      </c>
      <c r="E866" s="129">
        <v>3571459.7579999999</v>
      </c>
      <c r="F866" s="129">
        <v>527957.33149999997</v>
      </c>
      <c r="G866" s="33" t="s">
        <v>17</v>
      </c>
      <c r="H866" s="33" t="s">
        <v>26</v>
      </c>
      <c r="I866" s="73"/>
      <c r="J866" s="73"/>
      <c r="K866" s="71">
        <v>41591</v>
      </c>
      <c r="L866" s="35" t="s">
        <v>18</v>
      </c>
      <c r="M866" s="33" t="s">
        <v>47</v>
      </c>
      <c r="N866" s="33">
        <v>242</v>
      </c>
      <c r="O866" s="33">
        <v>8</v>
      </c>
      <c r="P866" s="33" t="s">
        <v>13</v>
      </c>
      <c r="Q866" s="33" t="s">
        <v>43</v>
      </c>
      <c r="S866" s="33" t="s">
        <v>812</v>
      </c>
    </row>
    <row r="867" spans="1:20" x14ac:dyDescent="0.25">
      <c r="A867" s="6" t="s">
        <v>933</v>
      </c>
      <c r="B867" s="6"/>
      <c r="C867" s="115">
        <v>32.336299240000002</v>
      </c>
      <c r="D867" s="115">
        <v>-110.63394545</v>
      </c>
      <c r="E867" s="118">
        <v>3577574.9077010299</v>
      </c>
      <c r="F867" s="118">
        <v>534510.20177695598</v>
      </c>
      <c r="G867" s="115" t="s">
        <v>41</v>
      </c>
      <c r="H867" s="115" t="s">
        <v>976</v>
      </c>
      <c r="I867" s="115"/>
      <c r="J867" s="115"/>
      <c r="K867" s="116">
        <v>43444</v>
      </c>
      <c r="L867" s="5" t="s">
        <v>971</v>
      </c>
      <c r="M867" s="6" t="s">
        <v>933</v>
      </c>
      <c r="N867" s="5">
        <v>40</v>
      </c>
      <c r="O867" s="5">
        <v>7</v>
      </c>
      <c r="P867" s="117" t="s">
        <v>973</v>
      </c>
      <c r="Q867" s="5"/>
      <c r="R867" s="5" t="s">
        <v>804</v>
      </c>
      <c r="S867" s="117" t="s">
        <v>975</v>
      </c>
      <c r="T867" s="115">
        <v>1204</v>
      </c>
    </row>
    <row r="868" spans="1:20" x14ac:dyDescent="0.25">
      <c r="A868" s="6" t="s">
        <v>934</v>
      </c>
      <c r="B868" s="6"/>
      <c r="C868" s="115">
        <v>32.336917990000003</v>
      </c>
      <c r="D868" s="115">
        <v>-110.63453453</v>
      </c>
      <c r="E868" s="118">
        <v>3577643.3034118302</v>
      </c>
      <c r="F868" s="118">
        <v>534454.53218858701</v>
      </c>
      <c r="G868" s="115" t="s">
        <v>41</v>
      </c>
      <c r="H868" s="115" t="s">
        <v>976</v>
      </c>
      <c r="I868" s="115"/>
      <c r="J868" s="115"/>
      <c r="K868" s="116">
        <v>43444</v>
      </c>
      <c r="L868" s="5" t="s">
        <v>971</v>
      </c>
      <c r="M868" s="6" t="s">
        <v>934</v>
      </c>
      <c r="N868" s="5">
        <v>35</v>
      </c>
      <c r="O868" s="5">
        <v>9</v>
      </c>
      <c r="P868" s="117" t="s">
        <v>973</v>
      </c>
      <c r="Q868" s="5"/>
      <c r="R868" s="5"/>
      <c r="S868" s="117" t="s">
        <v>975</v>
      </c>
      <c r="T868" s="115">
        <v>1221</v>
      </c>
    </row>
    <row r="869" spans="1:20" x14ac:dyDescent="0.25">
      <c r="A869" s="6" t="s">
        <v>935</v>
      </c>
      <c r="B869" s="6"/>
      <c r="C869" s="115">
        <v>32.337658789999999</v>
      </c>
      <c r="D869" s="115">
        <v>-110.63948094</v>
      </c>
      <c r="E869" s="118">
        <v>3577723.8312814799</v>
      </c>
      <c r="F869" s="118">
        <v>533988.75892707997</v>
      </c>
      <c r="G869" s="115" t="s">
        <v>41</v>
      </c>
      <c r="H869" s="115" t="s">
        <v>976</v>
      </c>
      <c r="I869" s="115"/>
      <c r="J869" s="115"/>
      <c r="K869" s="116">
        <v>43444</v>
      </c>
      <c r="L869" s="5" t="s">
        <v>971</v>
      </c>
      <c r="M869" s="6" t="s">
        <v>935</v>
      </c>
      <c r="N869" s="5">
        <v>28</v>
      </c>
      <c r="O869" s="5">
        <v>9</v>
      </c>
      <c r="P869" s="117" t="s">
        <v>973</v>
      </c>
      <c r="Q869" s="5"/>
      <c r="R869" s="5"/>
      <c r="S869" s="117" t="s">
        <v>975</v>
      </c>
      <c r="T869" s="115">
        <v>1229</v>
      </c>
    </row>
    <row r="870" spans="1:20" x14ac:dyDescent="0.25">
      <c r="A870" s="6" t="s">
        <v>936</v>
      </c>
      <c r="B870" s="6"/>
      <c r="C870" s="115">
        <v>32.33874986</v>
      </c>
      <c r="D870" s="115">
        <v>-110.64038007000001</v>
      </c>
      <c r="E870" s="118">
        <v>3577844.4861261798</v>
      </c>
      <c r="F870" s="118">
        <v>533903.74183783703</v>
      </c>
      <c r="G870" s="115" t="s">
        <v>41</v>
      </c>
      <c r="H870" s="115" t="s">
        <v>976</v>
      </c>
      <c r="I870" s="115"/>
      <c r="J870" s="115"/>
      <c r="K870" s="116">
        <v>43444</v>
      </c>
      <c r="L870" s="5" t="s">
        <v>971</v>
      </c>
      <c r="M870" s="6" t="s">
        <v>936</v>
      </c>
      <c r="N870" s="5">
        <v>27</v>
      </c>
      <c r="O870" s="5">
        <v>2</v>
      </c>
      <c r="P870" s="117" t="s">
        <v>973</v>
      </c>
      <c r="Q870" s="5"/>
      <c r="R870" s="5"/>
      <c r="S870" s="117" t="s">
        <v>975</v>
      </c>
      <c r="T870" s="115">
        <v>1269</v>
      </c>
    </row>
    <row r="871" spans="1:20" x14ac:dyDescent="0.25">
      <c r="A871" s="6" t="s">
        <v>937</v>
      </c>
      <c r="B871" s="6"/>
      <c r="C871" s="115">
        <v>32.338490020000002</v>
      </c>
      <c r="D871" s="115">
        <v>-110.64377004000001</v>
      </c>
      <c r="E871" s="118">
        <v>3577814.6112123202</v>
      </c>
      <c r="F871" s="118">
        <v>533584.81791303901</v>
      </c>
      <c r="G871" s="115" t="s">
        <v>41</v>
      </c>
      <c r="H871" s="115" t="s">
        <v>976</v>
      </c>
      <c r="I871" s="115"/>
      <c r="J871" s="115"/>
      <c r="K871" s="116">
        <v>43444</v>
      </c>
      <c r="L871" s="5" t="s">
        <v>971</v>
      </c>
      <c r="M871" s="6" t="s">
        <v>937</v>
      </c>
      <c r="N871" s="5">
        <v>31</v>
      </c>
      <c r="O871" s="5">
        <v>5</v>
      </c>
      <c r="P871" s="117" t="s">
        <v>973</v>
      </c>
      <c r="Q871" s="5"/>
      <c r="R871" s="5"/>
      <c r="S871" s="117" t="s">
        <v>975</v>
      </c>
      <c r="T871" s="115">
        <v>1265</v>
      </c>
    </row>
    <row r="872" spans="1:20" x14ac:dyDescent="0.25">
      <c r="A872" s="6" t="s">
        <v>938</v>
      </c>
      <c r="B872" s="6"/>
      <c r="C872" s="115">
        <v>32.341075080000003</v>
      </c>
      <c r="D872" s="115">
        <v>-110.64662567000001</v>
      </c>
      <c r="E872" s="118">
        <v>3578100.2596179401</v>
      </c>
      <c r="F872" s="118">
        <v>533315.14791547495</v>
      </c>
      <c r="G872" s="115" t="s">
        <v>41</v>
      </c>
      <c r="H872" s="115" t="s">
        <v>976</v>
      </c>
      <c r="I872" s="115"/>
      <c r="J872" s="115"/>
      <c r="K872" s="116">
        <v>43444</v>
      </c>
      <c r="L872" s="5" t="s">
        <v>971</v>
      </c>
      <c r="M872" s="6" t="s">
        <v>938</v>
      </c>
      <c r="N872" s="5">
        <v>201</v>
      </c>
      <c r="O872" s="5">
        <v>6</v>
      </c>
      <c r="P872" s="117" t="s">
        <v>973</v>
      </c>
      <c r="Q872" s="5"/>
      <c r="R872" s="5"/>
      <c r="S872" s="117" t="s">
        <v>975</v>
      </c>
      <c r="T872" s="115">
        <v>1308</v>
      </c>
    </row>
    <row r="873" spans="1:20" x14ac:dyDescent="0.25">
      <c r="A873" s="6" t="s">
        <v>939</v>
      </c>
      <c r="B873" s="6"/>
      <c r="C873" s="115">
        <v>32.342237150000003</v>
      </c>
      <c r="D873" s="115">
        <v>-110.64904636999999</v>
      </c>
      <c r="E873" s="118">
        <v>3578228.3169409698</v>
      </c>
      <c r="F873" s="118">
        <v>533086.93227457698</v>
      </c>
      <c r="G873" s="115" t="s">
        <v>41</v>
      </c>
      <c r="H873" s="115" t="s">
        <v>976</v>
      </c>
      <c r="I873" s="115"/>
      <c r="J873" s="115"/>
      <c r="K873" s="116">
        <v>43444</v>
      </c>
      <c r="L873" s="5" t="s">
        <v>971</v>
      </c>
      <c r="M873" s="6" t="s">
        <v>939</v>
      </c>
      <c r="N873" s="5">
        <v>27</v>
      </c>
      <c r="O873" s="5">
        <v>5</v>
      </c>
      <c r="P873" s="117" t="s">
        <v>973</v>
      </c>
      <c r="Q873" s="5"/>
      <c r="R873" s="5"/>
      <c r="S873" s="117" t="s">
        <v>975</v>
      </c>
      <c r="T873" s="115">
        <v>1344</v>
      </c>
    </row>
    <row r="874" spans="1:20" x14ac:dyDescent="0.25">
      <c r="A874" s="6" t="s">
        <v>940</v>
      </c>
      <c r="B874" s="6"/>
      <c r="C874" s="115">
        <v>32.34357473</v>
      </c>
      <c r="D874" s="115">
        <v>-110.64820365</v>
      </c>
      <c r="E874" s="118">
        <v>3578376.8445039801</v>
      </c>
      <c r="F874" s="118">
        <v>533165.75285670697</v>
      </c>
      <c r="G874" s="115" t="s">
        <v>41</v>
      </c>
      <c r="H874" s="115" t="s">
        <v>976</v>
      </c>
      <c r="I874" s="115"/>
      <c r="J874" s="115"/>
      <c r="K874" s="116">
        <v>43444</v>
      </c>
      <c r="L874" s="5" t="s">
        <v>971</v>
      </c>
      <c r="M874" s="6" t="s">
        <v>940</v>
      </c>
      <c r="N874" s="5">
        <v>31</v>
      </c>
      <c r="O874" s="5">
        <v>17</v>
      </c>
      <c r="P874" s="117" t="s">
        <v>973</v>
      </c>
      <c r="Q874" s="5"/>
      <c r="R874" s="5"/>
      <c r="S874" s="117" t="s">
        <v>975</v>
      </c>
      <c r="T874" s="115">
        <v>1321</v>
      </c>
    </row>
    <row r="875" spans="1:20" x14ac:dyDescent="0.25">
      <c r="A875" s="6" t="s">
        <v>941</v>
      </c>
      <c r="B875" s="6"/>
      <c r="C875" s="115">
        <v>32.345446920000001</v>
      </c>
      <c r="D875" s="115">
        <v>-110.64847824</v>
      </c>
      <c r="E875" s="118">
        <v>3578584.2844155999</v>
      </c>
      <c r="F875" s="118">
        <v>533139.23953012098</v>
      </c>
      <c r="G875" s="115" t="s">
        <v>41</v>
      </c>
      <c r="H875" s="115" t="s">
        <v>976</v>
      </c>
      <c r="I875" s="115"/>
      <c r="J875" s="115"/>
      <c r="K875" s="116">
        <v>43444</v>
      </c>
      <c r="L875" s="5" t="s">
        <v>971</v>
      </c>
      <c r="M875" s="6" t="s">
        <v>941</v>
      </c>
      <c r="N875" s="5">
        <v>201</v>
      </c>
      <c r="O875" s="5">
        <v>19</v>
      </c>
      <c r="P875" s="117" t="s">
        <v>973</v>
      </c>
      <c r="Q875" s="5"/>
      <c r="R875" s="5"/>
      <c r="S875" s="117" t="s">
        <v>975</v>
      </c>
      <c r="T875" s="115">
        <v>1270</v>
      </c>
    </row>
    <row r="876" spans="1:20" x14ac:dyDescent="0.25">
      <c r="A876" s="6" t="s">
        <v>942</v>
      </c>
      <c r="B876" s="6"/>
      <c r="C876" s="115">
        <v>32.343481279999999</v>
      </c>
      <c r="D876" s="115">
        <v>-110.64252775999999</v>
      </c>
      <c r="E876" s="118">
        <v>3578368.26572417</v>
      </c>
      <c r="F876" s="118">
        <v>533699.89737808995</v>
      </c>
      <c r="G876" s="115" t="s">
        <v>41</v>
      </c>
      <c r="H876" s="115" t="s">
        <v>976</v>
      </c>
      <c r="I876" s="115"/>
      <c r="J876" s="115"/>
      <c r="K876" s="116">
        <v>43444</v>
      </c>
      <c r="L876" s="5" t="s">
        <v>971</v>
      </c>
      <c r="M876" s="6" t="s">
        <v>942</v>
      </c>
      <c r="N876" s="5">
        <v>5</v>
      </c>
      <c r="O876" s="5">
        <v>5</v>
      </c>
      <c r="P876" s="117" t="s">
        <v>973</v>
      </c>
      <c r="Q876" s="5"/>
      <c r="R876" s="5"/>
      <c r="S876" s="117" t="s">
        <v>975</v>
      </c>
      <c r="T876" s="115">
        <v>1240</v>
      </c>
    </row>
    <row r="877" spans="1:20" x14ac:dyDescent="0.25">
      <c r="A877" s="6" t="s">
        <v>943</v>
      </c>
      <c r="B877" s="6"/>
      <c r="C877" s="115">
        <v>32.339992729999999</v>
      </c>
      <c r="D877" s="115">
        <v>-110.63938379</v>
      </c>
      <c r="E877" s="118">
        <v>3577982.5708071999</v>
      </c>
      <c r="F877" s="118">
        <v>533997.03925073904</v>
      </c>
      <c r="G877" s="115" t="s">
        <v>41</v>
      </c>
      <c r="H877" s="115" t="s">
        <v>976</v>
      </c>
      <c r="I877" s="115"/>
      <c r="J877" s="115"/>
      <c r="K877" s="116">
        <v>43444</v>
      </c>
      <c r="L877" s="5" t="s">
        <v>971</v>
      </c>
      <c r="M877" s="6" t="s">
        <v>943</v>
      </c>
      <c r="N877" s="5">
        <v>19</v>
      </c>
      <c r="O877" s="5">
        <v>10</v>
      </c>
      <c r="P877" s="117" t="s">
        <v>973</v>
      </c>
      <c r="Q877" s="5"/>
      <c r="R877" s="5"/>
      <c r="S877" s="117" t="s">
        <v>975</v>
      </c>
      <c r="T877" s="115">
        <v>1227</v>
      </c>
    </row>
    <row r="878" spans="1:20" x14ac:dyDescent="0.25">
      <c r="A878" s="6" t="s">
        <v>944</v>
      </c>
      <c r="B878" s="6"/>
      <c r="C878" s="115">
        <v>32.338657240000003</v>
      </c>
      <c r="D878" s="115">
        <v>-110.63445423</v>
      </c>
      <c r="E878" s="118">
        <v>3577836.1188031798</v>
      </c>
      <c r="F878" s="118">
        <v>534461.43761945399</v>
      </c>
      <c r="G878" s="115" t="s">
        <v>41</v>
      </c>
      <c r="H878" s="115" t="s">
        <v>976</v>
      </c>
      <c r="I878" s="115"/>
      <c r="J878" s="115"/>
      <c r="K878" s="116">
        <v>43444</v>
      </c>
      <c r="L878" s="5" t="s">
        <v>971</v>
      </c>
      <c r="M878" s="6" t="s">
        <v>944</v>
      </c>
      <c r="N878" s="5">
        <v>15</v>
      </c>
      <c r="O878" s="5">
        <v>15</v>
      </c>
      <c r="P878" s="117" t="s">
        <v>973</v>
      </c>
      <c r="Q878" s="5"/>
      <c r="R878" s="5"/>
      <c r="S878" s="117" t="s">
        <v>975</v>
      </c>
      <c r="T878" s="115">
        <v>1226</v>
      </c>
    </row>
    <row r="879" spans="1:20" x14ac:dyDescent="0.25">
      <c r="A879" s="6" t="s">
        <v>945</v>
      </c>
      <c r="B879" s="6"/>
      <c r="C879" s="115">
        <v>32.336409459999999</v>
      </c>
      <c r="D879" s="115">
        <v>-110.63462815</v>
      </c>
      <c r="E879" s="118">
        <v>3577586.90451018</v>
      </c>
      <c r="F879" s="118">
        <v>534445.91212853498</v>
      </c>
      <c r="G879" s="115" t="s">
        <v>41</v>
      </c>
      <c r="H879" s="115" t="s">
        <v>976</v>
      </c>
      <c r="I879" s="115"/>
      <c r="J879" s="115"/>
      <c r="K879" s="116">
        <v>43482</v>
      </c>
      <c r="L879" s="5" t="s">
        <v>971</v>
      </c>
      <c r="M879" s="6" t="s">
        <v>945</v>
      </c>
      <c r="N879" s="5">
        <v>34</v>
      </c>
      <c r="O879" s="5">
        <v>18</v>
      </c>
      <c r="P879" s="117" t="s">
        <v>973</v>
      </c>
      <c r="Q879" s="5"/>
      <c r="R879" s="5"/>
      <c r="S879" s="117" t="s">
        <v>975</v>
      </c>
      <c r="T879" s="115">
        <v>1216</v>
      </c>
    </row>
    <row r="880" spans="1:20" x14ac:dyDescent="0.25">
      <c r="A880" s="6" t="s">
        <v>946</v>
      </c>
      <c r="B880" s="6"/>
      <c r="C880" s="115">
        <v>32.33611501</v>
      </c>
      <c r="D880" s="115">
        <v>-110.63607336</v>
      </c>
      <c r="E880" s="118">
        <v>3577553.8000417599</v>
      </c>
      <c r="F880" s="118">
        <v>534310.01446747</v>
      </c>
      <c r="G880" s="115" t="s">
        <v>41</v>
      </c>
      <c r="H880" s="115" t="s">
        <v>976</v>
      </c>
      <c r="I880" s="115"/>
      <c r="J880" s="115"/>
      <c r="K880" s="116">
        <v>43482</v>
      </c>
      <c r="L880" s="5" t="s">
        <v>971</v>
      </c>
      <c r="M880" s="6" t="s">
        <v>946</v>
      </c>
      <c r="N880" s="5">
        <v>32</v>
      </c>
      <c r="O880" s="5">
        <v>2</v>
      </c>
      <c r="P880" s="117" t="s">
        <v>973</v>
      </c>
      <c r="Q880" s="5"/>
      <c r="R880" s="5" t="s">
        <v>804</v>
      </c>
      <c r="S880" s="117" t="s">
        <v>975</v>
      </c>
      <c r="T880" s="115">
        <v>1217</v>
      </c>
    </row>
    <row r="881" spans="1:20" x14ac:dyDescent="0.25">
      <c r="A881" s="6" t="s">
        <v>947</v>
      </c>
      <c r="B881" s="6"/>
      <c r="C881" s="115">
        <v>32.337113709999997</v>
      </c>
      <c r="D881" s="115">
        <v>-110.63302981</v>
      </c>
      <c r="E881" s="118">
        <v>3577665.48529917</v>
      </c>
      <c r="F881" s="118">
        <v>534596.06568431901</v>
      </c>
      <c r="G881" s="115" t="s">
        <v>41</v>
      </c>
      <c r="H881" s="115" t="s">
        <v>976</v>
      </c>
      <c r="I881" s="115"/>
      <c r="J881" s="115"/>
      <c r="K881" s="116">
        <v>43482</v>
      </c>
      <c r="L881" s="5" t="s">
        <v>971</v>
      </c>
      <c r="M881" s="6" t="s">
        <v>947</v>
      </c>
      <c r="N881" s="5">
        <v>35</v>
      </c>
      <c r="O881" s="5">
        <v>1</v>
      </c>
      <c r="P881" s="117" t="s">
        <v>973</v>
      </c>
      <c r="Q881" s="5"/>
      <c r="R881" s="5" t="s">
        <v>804</v>
      </c>
      <c r="S881" s="117" t="s">
        <v>975</v>
      </c>
      <c r="T881" s="115">
        <v>1211</v>
      </c>
    </row>
    <row r="882" spans="1:20" x14ac:dyDescent="0.25">
      <c r="A882" s="6" t="s">
        <v>948</v>
      </c>
      <c r="B882" s="6"/>
      <c r="C882" s="115">
        <v>32.334621689999999</v>
      </c>
      <c r="D882" s="115">
        <v>-110.63125561</v>
      </c>
      <c r="E882" s="118">
        <v>3577389.8308983902</v>
      </c>
      <c r="F882" s="118">
        <v>534763.97456258105</v>
      </c>
      <c r="G882" s="115" t="s">
        <v>41</v>
      </c>
      <c r="H882" s="115" t="s">
        <v>976</v>
      </c>
      <c r="I882" s="115"/>
      <c r="J882" s="115"/>
      <c r="K882" s="116">
        <v>43482</v>
      </c>
      <c r="L882" s="5" t="s">
        <v>971</v>
      </c>
      <c r="M882" s="6" t="s">
        <v>948</v>
      </c>
      <c r="N882" s="5">
        <v>208</v>
      </c>
      <c r="O882" s="5">
        <v>1</v>
      </c>
      <c r="P882" s="117" t="s">
        <v>973</v>
      </c>
      <c r="Q882" s="5"/>
      <c r="R882" s="5"/>
      <c r="S882" s="117" t="s">
        <v>975</v>
      </c>
      <c r="T882" s="115">
        <v>1218</v>
      </c>
    </row>
    <row r="883" spans="1:20" x14ac:dyDescent="0.25">
      <c r="A883" s="6" t="s">
        <v>949</v>
      </c>
      <c r="B883" s="6"/>
      <c r="C883" s="115">
        <v>32.334585140000002</v>
      </c>
      <c r="D883" s="115">
        <v>-110.63248574000001</v>
      </c>
      <c r="E883" s="118">
        <v>3577385.3792644702</v>
      </c>
      <c r="F883" s="118">
        <v>534648.219547702</v>
      </c>
      <c r="G883" s="115" t="s">
        <v>41</v>
      </c>
      <c r="H883" s="115" t="s">
        <v>976</v>
      </c>
      <c r="I883" s="115"/>
      <c r="J883" s="115"/>
      <c r="K883" s="116">
        <v>43482</v>
      </c>
      <c r="L883" s="5" t="s">
        <v>971</v>
      </c>
      <c r="M883" s="6" t="s">
        <v>949</v>
      </c>
      <c r="N883" s="5">
        <v>203</v>
      </c>
      <c r="O883" s="5">
        <v>1</v>
      </c>
      <c r="P883" s="117" t="s">
        <v>973</v>
      </c>
      <c r="Q883" s="5"/>
      <c r="R883" s="5"/>
      <c r="S883" s="117" t="s">
        <v>975</v>
      </c>
      <c r="T883" s="115">
        <v>1223</v>
      </c>
    </row>
    <row r="884" spans="1:20" x14ac:dyDescent="0.25">
      <c r="A884" s="6" t="s">
        <v>950</v>
      </c>
      <c r="B884" s="6"/>
      <c r="C884" s="115">
        <v>32.334796369999999</v>
      </c>
      <c r="D884" s="115">
        <v>-110.60637259000001</v>
      </c>
      <c r="E884" s="118">
        <v>3577417.5742912898</v>
      </c>
      <c r="F884" s="118">
        <v>537105.67172261898</v>
      </c>
      <c r="G884" s="115" t="s">
        <v>41</v>
      </c>
      <c r="H884" s="115" t="s">
        <v>976</v>
      </c>
      <c r="I884" s="115"/>
      <c r="J884" s="115"/>
      <c r="K884" s="116">
        <v>43492</v>
      </c>
      <c r="L884" s="5" t="s">
        <v>972</v>
      </c>
      <c r="M884" s="6" t="s">
        <v>950</v>
      </c>
      <c r="N884" s="5">
        <v>212</v>
      </c>
      <c r="O884" s="5">
        <v>4</v>
      </c>
      <c r="P884" s="117" t="s">
        <v>973</v>
      </c>
      <c r="Q884" s="5"/>
      <c r="R884" s="5"/>
      <c r="S884" s="117" t="s">
        <v>972</v>
      </c>
      <c r="T884" s="115">
        <v>1192</v>
      </c>
    </row>
    <row r="885" spans="1:20" x14ac:dyDescent="0.25">
      <c r="A885" s="6" t="s">
        <v>951</v>
      </c>
      <c r="B885" s="6"/>
      <c r="C885" s="115">
        <v>32.336159100000003</v>
      </c>
      <c r="D885" s="115">
        <v>-110.6060353</v>
      </c>
      <c r="E885" s="118">
        <v>3577568.7456011502</v>
      </c>
      <c r="F885" s="118">
        <v>537136.86351114197</v>
      </c>
      <c r="G885" s="115" t="s">
        <v>41</v>
      </c>
      <c r="H885" s="115" t="s">
        <v>976</v>
      </c>
      <c r="I885" s="115"/>
      <c r="J885" s="115"/>
      <c r="K885" s="116">
        <v>43492</v>
      </c>
      <c r="L885" s="5" t="s">
        <v>972</v>
      </c>
      <c r="M885" s="6" t="s">
        <v>951</v>
      </c>
      <c r="N885" s="5">
        <v>207</v>
      </c>
      <c r="O885" s="5">
        <v>4</v>
      </c>
      <c r="P885" s="117" t="s">
        <v>973</v>
      </c>
      <c r="Q885" s="5"/>
      <c r="R885" s="5" t="s">
        <v>804</v>
      </c>
      <c r="S885" s="117" t="s">
        <v>972</v>
      </c>
      <c r="T885" s="115">
        <v>1189</v>
      </c>
    </row>
    <row r="886" spans="1:20" x14ac:dyDescent="0.25">
      <c r="A886" s="6" t="s">
        <v>952</v>
      </c>
      <c r="B886" s="6"/>
      <c r="C886" s="115">
        <v>32.337109439999999</v>
      </c>
      <c r="D886" s="115">
        <v>-110.60486468000001</v>
      </c>
      <c r="E886" s="118">
        <v>3577674.4956153198</v>
      </c>
      <c r="F886" s="118">
        <v>537246.64465148898</v>
      </c>
      <c r="G886" s="115" t="s">
        <v>41</v>
      </c>
      <c r="H886" s="115" t="s">
        <v>976</v>
      </c>
      <c r="I886" s="115"/>
      <c r="J886" s="115"/>
      <c r="K886" s="116">
        <v>43492</v>
      </c>
      <c r="L886" s="5" t="s">
        <v>972</v>
      </c>
      <c r="M886" s="6" t="s">
        <v>952</v>
      </c>
      <c r="N886" s="5">
        <v>207</v>
      </c>
      <c r="O886" s="5">
        <v>12</v>
      </c>
      <c r="P886" s="117" t="s">
        <v>973</v>
      </c>
      <c r="Q886" s="5"/>
      <c r="R886" s="5" t="s">
        <v>804</v>
      </c>
      <c r="S886" s="117" t="s">
        <v>972</v>
      </c>
      <c r="T886" s="115">
        <v>1184</v>
      </c>
    </row>
    <row r="887" spans="1:20" x14ac:dyDescent="0.25">
      <c r="A887" s="6" t="s">
        <v>953</v>
      </c>
      <c r="B887" s="6"/>
      <c r="C887" s="115">
        <v>32.33767941</v>
      </c>
      <c r="D887" s="115">
        <v>-110.60378258</v>
      </c>
      <c r="E887" s="118">
        <v>3577738.0531421602</v>
      </c>
      <c r="F887" s="118">
        <v>537348.24773564795</v>
      </c>
      <c r="G887" s="115" t="s">
        <v>41</v>
      </c>
      <c r="H887" s="115" t="s">
        <v>976</v>
      </c>
      <c r="I887" s="115"/>
      <c r="J887" s="115"/>
      <c r="K887" s="116">
        <v>43492</v>
      </c>
      <c r="L887" s="5" t="s">
        <v>972</v>
      </c>
      <c r="M887" s="6" t="s">
        <v>953</v>
      </c>
      <c r="N887" s="5">
        <v>3</v>
      </c>
      <c r="O887" s="5">
        <v>2</v>
      </c>
      <c r="P887" s="117" t="s">
        <v>973</v>
      </c>
      <c r="Q887" s="5"/>
      <c r="R887" s="5"/>
      <c r="S887" s="117" t="s">
        <v>972</v>
      </c>
      <c r="T887" s="115">
        <v>1182</v>
      </c>
    </row>
    <row r="888" spans="1:20" x14ac:dyDescent="0.25">
      <c r="A888" s="6" t="s">
        <v>954</v>
      </c>
      <c r="B888" s="6"/>
      <c r="C888" s="115">
        <v>32.338020720000003</v>
      </c>
      <c r="D888" s="115">
        <v>-110.60352743999999</v>
      </c>
      <c r="E888" s="118">
        <v>3577775.9755545598</v>
      </c>
      <c r="F888" s="118">
        <v>537372.11955685902</v>
      </c>
      <c r="G888" s="115" t="s">
        <v>41</v>
      </c>
      <c r="H888" s="115" t="s">
        <v>976</v>
      </c>
      <c r="I888" s="115"/>
      <c r="J888" s="115"/>
      <c r="K888" s="116">
        <v>43492</v>
      </c>
      <c r="L888" s="5" t="s">
        <v>972</v>
      </c>
      <c r="M888" s="6" t="s">
        <v>954</v>
      </c>
      <c r="N888" s="5">
        <v>10</v>
      </c>
      <c r="O888" s="5">
        <v>11</v>
      </c>
      <c r="P888" s="117" t="s">
        <v>973</v>
      </c>
      <c r="Q888" s="5"/>
      <c r="R888" s="5"/>
      <c r="S888" s="117" t="s">
        <v>972</v>
      </c>
      <c r="T888" s="115">
        <v>1178</v>
      </c>
    </row>
    <row r="889" spans="1:20" x14ac:dyDescent="0.25">
      <c r="A889" s="6" t="s">
        <v>955</v>
      </c>
      <c r="B889" s="6"/>
      <c r="C889" s="115">
        <v>32.33853654</v>
      </c>
      <c r="D889" s="115">
        <v>-110.60335888</v>
      </c>
      <c r="E889" s="118">
        <v>3577833.2115377099</v>
      </c>
      <c r="F889" s="118">
        <v>537387.77234928205</v>
      </c>
      <c r="G889" s="115" t="s">
        <v>41</v>
      </c>
      <c r="H889" s="115" t="s">
        <v>976</v>
      </c>
      <c r="I889" s="115"/>
      <c r="J889" s="115"/>
      <c r="K889" s="116">
        <v>43492</v>
      </c>
      <c r="L889" s="5" t="s">
        <v>972</v>
      </c>
      <c r="M889" s="6" t="s">
        <v>955</v>
      </c>
      <c r="N889" s="5">
        <v>13</v>
      </c>
      <c r="O889" s="5">
        <v>12</v>
      </c>
      <c r="P889" s="117" t="s">
        <v>973</v>
      </c>
      <c r="Q889" s="5"/>
      <c r="R889" s="5"/>
      <c r="S889" s="117" t="s">
        <v>972</v>
      </c>
      <c r="T889" s="115">
        <v>1180</v>
      </c>
    </row>
    <row r="890" spans="1:20" x14ac:dyDescent="0.25">
      <c r="A890" s="6" t="s">
        <v>956</v>
      </c>
      <c r="B890" s="6"/>
      <c r="C890" s="115">
        <v>32.340235720000003</v>
      </c>
      <c r="D890" s="115">
        <v>-110.60260986999999</v>
      </c>
      <c r="E890" s="118">
        <v>3578021.8227479002</v>
      </c>
      <c r="F890" s="118">
        <v>537457.56641008798</v>
      </c>
      <c r="G890" s="115" t="s">
        <v>41</v>
      </c>
      <c r="H890" s="115" t="s">
        <v>976</v>
      </c>
      <c r="I890" s="115"/>
      <c r="J890" s="115"/>
      <c r="K890" s="116">
        <v>43492</v>
      </c>
      <c r="L890" s="5" t="s">
        <v>972</v>
      </c>
      <c r="M890" s="6" t="s">
        <v>956</v>
      </c>
      <c r="N890" s="5">
        <v>11</v>
      </c>
      <c r="O890" s="5">
        <v>6</v>
      </c>
      <c r="P890" s="117" t="s">
        <v>973</v>
      </c>
      <c r="Q890" s="5"/>
      <c r="R890" s="5"/>
      <c r="S890" s="117" t="s">
        <v>972</v>
      </c>
      <c r="T890" s="115">
        <v>1171</v>
      </c>
    </row>
    <row r="891" spans="1:20" x14ac:dyDescent="0.25">
      <c r="A891" s="6" t="s">
        <v>958</v>
      </c>
      <c r="B891" s="6"/>
      <c r="C891" s="115">
        <v>32.341558090000007</v>
      </c>
      <c r="D891" s="115">
        <v>-110.60056887499999</v>
      </c>
      <c r="E891" s="118">
        <v>3578175</v>
      </c>
      <c r="F891" s="118">
        <v>537612</v>
      </c>
      <c r="G891" s="115" t="s">
        <v>41</v>
      </c>
      <c r="H891" s="115" t="s">
        <v>976</v>
      </c>
      <c r="I891" s="115"/>
      <c r="J891" s="115"/>
      <c r="K891" s="116">
        <v>43492</v>
      </c>
      <c r="L891" s="5" t="s">
        <v>972</v>
      </c>
      <c r="M891" s="6" t="s">
        <v>958</v>
      </c>
      <c r="N891" s="5">
        <v>181</v>
      </c>
      <c r="O891" s="5">
        <v>3</v>
      </c>
      <c r="P891" s="117" t="s">
        <v>973</v>
      </c>
      <c r="Q891" s="5"/>
      <c r="R891" s="5" t="s">
        <v>802</v>
      </c>
      <c r="S891" s="117" t="s">
        <v>972</v>
      </c>
      <c r="T891" s="115"/>
    </row>
    <row r="892" spans="1:20" x14ac:dyDescent="0.25">
      <c r="A892" s="6" t="s">
        <v>957</v>
      </c>
      <c r="B892" s="6"/>
      <c r="C892" s="115">
        <v>32.342880460000003</v>
      </c>
      <c r="D892" s="115">
        <v>-110.59852788000001</v>
      </c>
      <c r="E892" s="118">
        <v>3578316.4241927001</v>
      </c>
      <c r="F892" s="118">
        <v>537840.61317966203</v>
      </c>
      <c r="G892" s="115" t="s">
        <v>41</v>
      </c>
      <c r="H892" s="115" t="s">
        <v>976</v>
      </c>
      <c r="I892" s="115"/>
      <c r="J892" s="115"/>
      <c r="K892" s="116">
        <v>43492</v>
      </c>
      <c r="L892" s="5" t="s">
        <v>972</v>
      </c>
      <c r="M892" s="6" t="s">
        <v>957</v>
      </c>
      <c r="N892" s="5">
        <v>5</v>
      </c>
      <c r="O892" s="5">
        <v>11</v>
      </c>
      <c r="P892" s="117" t="s">
        <v>973</v>
      </c>
      <c r="Q892" s="5"/>
      <c r="R892" s="5"/>
      <c r="S892" s="117" t="s">
        <v>972</v>
      </c>
      <c r="T892" s="115">
        <v>1160</v>
      </c>
    </row>
    <row r="893" spans="1:20" x14ac:dyDescent="0.25">
      <c r="A893" s="6" t="s">
        <v>959</v>
      </c>
      <c r="B893" s="6"/>
      <c r="C893" s="115">
        <v>32.34238886</v>
      </c>
      <c r="D893" s="115">
        <v>-110.60130782</v>
      </c>
      <c r="E893" s="118">
        <v>3578260.9492107299</v>
      </c>
      <c r="F893" s="118">
        <v>537579.214991102</v>
      </c>
      <c r="G893" s="115" t="s">
        <v>41</v>
      </c>
      <c r="H893" s="115" t="s">
        <v>976</v>
      </c>
      <c r="I893" s="115"/>
      <c r="J893" s="115"/>
      <c r="K893" s="116">
        <v>43492</v>
      </c>
      <c r="L893" s="5" t="s">
        <v>972</v>
      </c>
      <c r="M893" s="6" t="s">
        <v>959</v>
      </c>
      <c r="N893" s="5">
        <v>8</v>
      </c>
      <c r="O893" s="5">
        <v>10</v>
      </c>
      <c r="P893" s="117" t="s">
        <v>973</v>
      </c>
      <c r="Q893" s="5"/>
      <c r="R893" s="5"/>
      <c r="S893" s="117" t="s">
        <v>972</v>
      </c>
      <c r="T893" s="115">
        <v>1171</v>
      </c>
    </row>
    <row r="894" spans="1:20" x14ac:dyDescent="0.25">
      <c r="A894" s="6" t="s">
        <v>960</v>
      </c>
      <c r="B894" s="6"/>
      <c r="C894" s="115">
        <v>32.3424415</v>
      </c>
      <c r="D894" s="115">
        <v>-110.60399129</v>
      </c>
      <c r="E894" s="118">
        <v>3578265.8420309401</v>
      </c>
      <c r="F894" s="118">
        <v>537326.67093140294</v>
      </c>
      <c r="G894" s="115" t="s">
        <v>41</v>
      </c>
      <c r="H894" s="115" t="s">
        <v>976</v>
      </c>
      <c r="I894" s="115"/>
      <c r="J894" s="115"/>
      <c r="K894" s="116">
        <v>43492</v>
      </c>
      <c r="L894" s="5" t="s">
        <v>972</v>
      </c>
      <c r="M894" s="6" t="s">
        <v>960</v>
      </c>
      <c r="N894" s="5">
        <v>190</v>
      </c>
      <c r="O894" s="5">
        <v>2</v>
      </c>
      <c r="P894" s="117" t="s">
        <v>973</v>
      </c>
      <c r="Q894" s="5"/>
      <c r="R894" s="5"/>
      <c r="S894" s="117" t="s">
        <v>972</v>
      </c>
      <c r="T894" s="115">
        <v>1183</v>
      </c>
    </row>
    <row r="895" spans="1:20" x14ac:dyDescent="0.25">
      <c r="A895" s="6" t="s">
        <v>961</v>
      </c>
      <c r="B895" s="6"/>
      <c r="C895" s="115">
        <v>32.34147901</v>
      </c>
      <c r="D895" s="115">
        <v>-110.60532711</v>
      </c>
      <c r="E895" s="118">
        <v>3578158.6865385599</v>
      </c>
      <c r="F895" s="118">
        <v>537201.35618356999</v>
      </c>
      <c r="G895" s="115" t="s">
        <v>41</v>
      </c>
      <c r="H895" s="115" t="s">
        <v>976</v>
      </c>
      <c r="I895" s="115"/>
      <c r="J895" s="115"/>
      <c r="K895" s="116">
        <v>43492</v>
      </c>
      <c r="L895" s="5" t="s">
        <v>972</v>
      </c>
      <c r="M895" s="6" t="s">
        <v>961</v>
      </c>
      <c r="N895" s="5">
        <v>25</v>
      </c>
      <c r="O895" s="5">
        <v>5</v>
      </c>
      <c r="P895" s="117" t="s">
        <v>973</v>
      </c>
      <c r="Q895" s="5"/>
      <c r="R895" s="5"/>
      <c r="S895" s="117" t="s">
        <v>972</v>
      </c>
      <c r="T895" s="115">
        <v>1230</v>
      </c>
    </row>
    <row r="896" spans="1:20" x14ac:dyDescent="0.25">
      <c r="A896" s="6" t="s">
        <v>962</v>
      </c>
      <c r="B896" s="6"/>
      <c r="C896" s="115">
        <v>32.341036529999997</v>
      </c>
      <c r="D896" s="115">
        <v>-110.60712151</v>
      </c>
      <c r="E896" s="118">
        <v>3578109.0147508802</v>
      </c>
      <c r="F896" s="118">
        <v>537032.67443049198</v>
      </c>
      <c r="G896" s="115" t="s">
        <v>41</v>
      </c>
      <c r="H896" s="115" t="s">
        <v>976</v>
      </c>
      <c r="I896" s="115"/>
      <c r="J896" s="115"/>
      <c r="K896" s="116">
        <v>43492</v>
      </c>
      <c r="L896" s="5" t="s">
        <v>972</v>
      </c>
      <c r="M896" s="6" t="s">
        <v>962</v>
      </c>
      <c r="N896" s="5">
        <v>199</v>
      </c>
      <c r="O896" s="5">
        <v>11</v>
      </c>
      <c r="P896" s="117" t="s">
        <v>973</v>
      </c>
      <c r="Q896" s="5"/>
      <c r="R896" s="5"/>
      <c r="S896" s="117" t="s">
        <v>972</v>
      </c>
      <c r="T896" s="115">
        <v>1236</v>
      </c>
    </row>
    <row r="897" spans="1:20" x14ac:dyDescent="0.25">
      <c r="A897" s="6" t="s">
        <v>963</v>
      </c>
      <c r="B897" s="6"/>
      <c r="C897" s="115">
        <v>32.338156089999998</v>
      </c>
      <c r="D897" s="115">
        <v>-110.61142411</v>
      </c>
      <c r="E897" s="118">
        <v>3577788.2422546302</v>
      </c>
      <c r="F897" s="118">
        <v>536628.92913228902</v>
      </c>
      <c r="G897" s="115" t="s">
        <v>41</v>
      </c>
      <c r="H897" s="115" t="s">
        <v>976</v>
      </c>
      <c r="I897" s="115"/>
      <c r="J897" s="115"/>
      <c r="K897" s="116">
        <v>43492</v>
      </c>
      <c r="L897" s="5" t="s">
        <v>972</v>
      </c>
      <c r="M897" s="6" t="s">
        <v>963</v>
      </c>
      <c r="N897" s="5">
        <v>196</v>
      </c>
      <c r="O897" s="5">
        <v>11</v>
      </c>
      <c r="P897" s="117" t="s">
        <v>973</v>
      </c>
      <c r="Q897" s="5"/>
      <c r="R897" s="5"/>
      <c r="S897" s="117" t="s">
        <v>972</v>
      </c>
      <c r="T897" s="115">
        <v>1248</v>
      </c>
    </row>
    <row r="898" spans="1:20" x14ac:dyDescent="0.25">
      <c r="A898" s="6" t="s">
        <v>964</v>
      </c>
      <c r="B898" s="6"/>
      <c r="C898" s="115">
        <v>32.33673804</v>
      </c>
      <c r="D898" s="115">
        <v>-110.61171428999999</v>
      </c>
      <c r="E898" s="118">
        <v>3577630.9566987399</v>
      </c>
      <c r="F898" s="118">
        <v>536602.18591553997</v>
      </c>
      <c r="G898" s="115" t="s">
        <v>41</v>
      </c>
      <c r="H898" s="115" t="s">
        <v>976</v>
      </c>
      <c r="I898" s="115"/>
      <c r="J898" s="115"/>
      <c r="K898" s="116">
        <v>43492</v>
      </c>
      <c r="L898" s="5" t="s">
        <v>972</v>
      </c>
      <c r="M898" s="6" t="s">
        <v>964</v>
      </c>
      <c r="N898" s="5">
        <v>29</v>
      </c>
      <c r="O898" s="5">
        <v>6</v>
      </c>
      <c r="P898" s="117" t="s">
        <v>973</v>
      </c>
      <c r="Q898" s="5"/>
      <c r="R898" s="5"/>
      <c r="S898" s="117" t="s">
        <v>972</v>
      </c>
      <c r="T898" s="115">
        <v>1228</v>
      </c>
    </row>
    <row r="899" spans="1:20" x14ac:dyDescent="0.25">
      <c r="A899" s="6" t="s">
        <v>965</v>
      </c>
      <c r="B899" s="6"/>
      <c r="C899" s="115">
        <v>32.336661589999999</v>
      </c>
      <c r="D899" s="115">
        <v>-110.58742386999999</v>
      </c>
      <c r="E899" s="118">
        <v>3577631.07487565</v>
      </c>
      <c r="F899" s="118">
        <v>538888.16432285798</v>
      </c>
      <c r="G899" s="115" t="s">
        <v>41</v>
      </c>
      <c r="H899" s="115" t="s">
        <v>976</v>
      </c>
      <c r="I899" s="115"/>
      <c r="J899" s="115"/>
      <c r="K899" s="116">
        <v>43524</v>
      </c>
      <c r="L899" s="5" t="s">
        <v>972</v>
      </c>
      <c r="M899" s="6" t="s">
        <v>965</v>
      </c>
      <c r="N899" s="5">
        <v>12</v>
      </c>
      <c r="O899" s="5">
        <v>14</v>
      </c>
      <c r="P899" s="117" t="s">
        <v>973</v>
      </c>
      <c r="Q899" s="5"/>
      <c r="R899" s="5" t="s">
        <v>802</v>
      </c>
      <c r="S899" s="117" t="s">
        <v>972</v>
      </c>
      <c r="T899" s="115">
        <v>1185</v>
      </c>
    </row>
    <row r="900" spans="1:20" x14ac:dyDescent="0.25">
      <c r="A900" s="6" t="s">
        <v>965</v>
      </c>
      <c r="B900" s="6"/>
      <c r="C900" s="115">
        <v>32.336661589999999</v>
      </c>
      <c r="D900" s="115">
        <v>-110.58742386999999</v>
      </c>
      <c r="E900" s="118">
        <v>3577631.07487565</v>
      </c>
      <c r="F900" s="118">
        <v>538888.16432285798</v>
      </c>
      <c r="G900" s="115" t="s">
        <v>41</v>
      </c>
      <c r="H900" s="115" t="s">
        <v>976</v>
      </c>
      <c r="I900" s="115"/>
      <c r="J900" s="115"/>
      <c r="K900" s="116">
        <v>43524</v>
      </c>
      <c r="L900" s="5" t="s">
        <v>972</v>
      </c>
      <c r="M900" s="6" t="s">
        <v>965</v>
      </c>
      <c r="N900" s="5">
        <v>238</v>
      </c>
      <c r="O900" s="5">
        <v>18</v>
      </c>
      <c r="P900" s="117" t="s">
        <v>974</v>
      </c>
      <c r="Q900" s="5"/>
      <c r="R900" s="5" t="s">
        <v>802</v>
      </c>
      <c r="S900" s="117" t="s">
        <v>972</v>
      </c>
      <c r="T900" s="115">
        <v>1185</v>
      </c>
    </row>
    <row r="901" spans="1:20" x14ac:dyDescent="0.25">
      <c r="A901" s="6" t="s">
        <v>966</v>
      </c>
      <c r="B901" s="6"/>
      <c r="C901" s="115">
        <v>32.344666060000002</v>
      </c>
      <c r="D901" s="115">
        <v>-110.58636616</v>
      </c>
      <c r="E901" s="118">
        <v>3578518.7315377598</v>
      </c>
      <c r="F901" s="118">
        <v>538984.30354428501</v>
      </c>
      <c r="G901" s="115" t="s">
        <v>41</v>
      </c>
      <c r="H901" s="115" t="s">
        <v>976</v>
      </c>
      <c r="I901" s="115"/>
      <c r="J901" s="115"/>
      <c r="K901" s="116">
        <v>43524</v>
      </c>
      <c r="L901" s="5" t="s">
        <v>972</v>
      </c>
      <c r="M901" s="6" t="s">
        <v>966</v>
      </c>
      <c r="N901" s="5">
        <v>193</v>
      </c>
      <c r="O901" s="5">
        <v>11</v>
      </c>
      <c r="P901" s="117" t="s">
        <v>973</v>
      </c>
      <c r="Q901" s="5"/>
      <c r="R901" s="5"/>
      <c r="S901" s="117" t="s">
        <v>972</v>
      </c>
      <c r="T901" s="115">
        <v>1187</v>
      </c>
    </row>
    <row r="902" spans="1:20" x14ac:dyDescent="0.25">
      <c r="A902" s="6" t="s">
        <v>967</v>
      </c>
      <c r="B902" s="6"/>
      <c r="C902" s="115">
        <v>32.34369049</v>
      </c>
      <c r="D902" s="115">
        <v>-110.58728197000001</v>
      </c>
      <c r="E902" s="118">
        <v>3578410.2582761999</v>
      </c>
      <c r="F902" s="118">
        <v>538898.53875831899</v>
      </c>
      <c r="G902" s="115" t="s">
        <v>41</v>
      </c>
      <c r="H902" s="115" t="s">
        <v>976</v>
      </c>
      <c r="I902" s="115"/>
      <c r="J902" s="115"/>
      <c r="K902" s="116">
        <v>43524</v>
      </c>
      <c r="L902" s="5" t="s">
        <v>972</v>
      </c>
      <c r="M902" s="6" t="s">
        <v>967</v>
      </c>
      <c r="N902" s="5">
        <v>9</v>
      </c>
      <c r="O902" s="5">
        <v>17</v>
      </c>
      <c r="P902" s="117" t="s">
        <v>973</v>
      </c>
      <c r="Q902" s="5"/>
      <c r="R902" s="5"/>
      <c r="S902" s="117" t="s">
        <v>972</v>
      </c>
      <c r="T902" s="115">
        <v>1215</v>
      </c>
    </row>
    <row r="903" spans="1:20" x14ac:dyDescent="0.25">
      <c r="A903" s="6" t="s">
        <v>968</v>
      </c>
      <c r="B903" s="6"/>
      <c r="C903" s="115">
        <v>32.342312759999999</v>
      </c>
      <c r="D903" s="115">
        <v>-110.58968900000001</v>
      </c>
      <c r="E903" s="118">
        <v>3578256.6660753898</v>
      </c>
      <c r="F903" s="118">
        <v>538672.61366103799</v>
      </c>
      <c r="G903" s="115" t="s">
        <v>41</v>
      </c>
      <c r="H903" s="115" t="s">
        <v>976</v>
      </c>
      <c r="I903" s="115"/>
      <c r="J903" s="115"/>
      <c r="K903" s="116">
        <v>43524</v>
      </c>
      <c r="L903" s="5" t="s">
        <v>972</v>
      </c>
      <c r="M903" s="6" t="s">
        <v>968</v>
      </c>
      <c r="N903" s="5">
        <v>11</v>
      </c>
      <c r="O903" s="5">
        <v>5</v>
      </c>
      <c r="P903" s="117" t="s">
        <v>973</v>
      </c>
      <c r="Q903" s="5"/>
      <c r="R903" s="5"/>
      <c r="S903" s="117" t="s">
        <v>972</v>
      </c>
      <c r="T903" s="115">
        <v>1223</v>
      </c>
    </row>
    <row r="904" spans="1:20" x14ac:dyDescent="0.25">
      <c r="A904" s="6" t="s">
        <v>969</v>
      </c>
      <c r="B904" s="6"/>
      <c r="C904" s="115">
        <v>32.340650369999999</v>
      </c>
      <c r="D904" s="115">
        <v>-110.59183787000001</v>
      </c>
      <c r="E904" s="118">
        <v>3578071.61847047</v>
      </c>
      <c r="F904" s="118">
        <v>538471.09499973105</v>
      </c>
      <c r="G904" s="115" t="s">
        <v>41</v>
      </c>
      <c r="H904" s="115" t="s">
        <v>976</v>
      </c>
      <c r="I904" s="115"/>
      <c r="J904" s="115"/>
      <c r="K904" s="116">
        <v>43524</v>
      </c>
      <c r="L904" s="5" t="s">
        <v>972</v>
      </c>
      <c r="M904" s="6" t="s">
        <v>969</v>
      </c>
      <c r="N904" s="5">
        <v>200</v>
      </c>
      <c r="O904" s="5">
        <v>4</v>
      </c>
      <c r="P904" s="117" t="s">
        <v>973</v>
      </c>
      <c r="Q904" s="5"/>
      <c r="R904" s="5"/>
      <c r="S904" s="117" t="s">
        <v>972</v>
      </c>
      <c r="T904" s="115">
        <v>1253</v>
      </c>
    </row>
    <row r="905" spans="1:20" x14ac:dyDescent="0.25">
      <c r="A905" s="6" t="s">
        <v>970</v>
      </c>
      <c r="B905" s="6"/>
      <c r="C905" s="115">
        <v>32.340347280000003</v>
      </c>
      <c r="D905" s="115">
        <v>-110.59210272999999</v>
      </c>
      <c r="E905" s="118">
        <v>3578037.9264317499</v>
      </c>
      <c r="F905" s="118">
        <v>538446.29733317695</v>
      </c>
      <c r="G905" s="115" t="s">
        <v>41</v>
      </c>
      <c r="H905" s="115" t="s">
        <v>976</v>
      </c>
      <c r="I905" s="115"/>
      <c r="J905" s="115"/>
      <c r="K905" s="116">
        <v>43524</v>
      </c>
      <c r="L905" s="5" t="s">
        <v>972</v>
      </c>
      <c r="M905" s="6" t="s">
        <v>970</v>
      </c>
      <c r="N905" s="5">
        <v>200</v>
      </c>
      <c r="O905" s="5">
        <v>5</v>
      </c>
      <c r="P905" s="117" t="s">
        <v>973</v>
      </c>
      <c r="Q905" s="5"/>
      <c r="R905" s="5" t="s">
        <v>804</v>
      </c>
      <c r="S905" s="117" t="s">
        <v>972</v>
      </c>
      <c r="T905" s="115">
        <v>1254</v>
      </c>
    </row>
    <row r="906" spans="1:20" x14ac:dyDescent="0.25">
      <c r="A906" t="s">
        <v>132</v>
      </c>
      <c r="B906"/>
      <c r="C906" s="14">
        <v>32.164959000000003</v>
      </c>
      <c r="D906" s="14">
        <v>-110.72434699999999</v>
      </c>
      <c r="E906" s="80">
        <v>3558753.6663910002</v>
      </c>
      <c r="F906" s="80">
        <v>525990.20544199995</v>
      </c>
      <c r="G906" s="8" t="s">
        <v>41</v>
      </c>
      <c r="H906" s="1" t="s">
        <v>26</v>
      </c>
      <c r="K906" s="12">
        <v>36139</v>
      </c>
      <c r="L906" s="30" t="s">
        <v>133</v>
      </c>
      <c r="M906" t="s">
        <v>132</v>
      </c>
      <c r="N906" s="8">
        <v>240</v>
      </c>
      <c r="O906" s="8">
        <v>10</v>
      </c>
      <c r="P906" s="1" t="s">
        <v>13</v>
      </c>
      <c r="S906" s="4" t="s">
        <v>133</v>
      </c>
    </row>
    <row r="907" spans="1:20" x14ac:dyDescent="0.25">
      <c r="A907" t="s">
        <v>134</v>
      </c>
      <c r="B907"/>
      <c r="C907" s="14">
        <v>32.163471000000001</v>
      </c>
      <c r="D907" s="14">
        <v>-110.724458</v>
      </c>
      <c r="E907" s="80">
        <v>3558588.6652179998</v>
      </c>
      <c r="F907" s="80">
        <v>525980.20443200006</v>
      </c>
      <c r="G907" s="8" t="s">
        <v>41</v>
      </c>
      <c r="H907" s="1" t="s">
        <v>26</v>
      </c>
      <c r="K907" s="12">
        <v>36139</v>
      </c>
      <c r="L907" s="30" t="s">
        <v>133</v>
      </c>
      <c r="M907" t="s">
        <v>134</v>
      </c>
      <c r="N907" s="8">
        <v>240</v>
      </c>
      <c r="O907" s="8">
        <v>8</v>
      </c>
      <c r="P907" s="1" t="s">
        <v>13</v>
      </c>
      <c r="S907" s="4" t="s">
        <v>133</v>
      </c>
    </row>
    <row r="908" spans="1:20" x14ac:dyDescent="0.25">
      <c r="A908" t="s">
        <v>135</v>
      </c>
      <c r="B908"/>
      <c r="C908" s="14">
        <v>32.162278000000001</v>
      </c>
      <c r="D908" s="14">
        <v>-110.72383600000001</v>
      </c>
      <c r="E908" s="80">
        <v>3558456.6635119999</v>
      </c>
      <c r="F908" s="80">
        <v>526039.20361600001</v>
      </c>
      <c r="G908" s="8" t="s">
        <v>41</v>
      </c>
      <c r="H908" s="1" t="s">
        <v>26</v>
      </c>
      <c r="K908" s="12">
        <v>36139</v>
      </c>
      <c r="L908" s="30" t="s">
        <v>133</v>
      </c>
      <c r="M908" t="s">
        <v>135</v>
      </c>
      <c r="N908" s="8">
        <v>237</v>
      </c>
      <c r="O908" s="8">
        <v>12</v>
      </c>
      <c r="P908" s="1" t="s">
        <v>13</v>
      </c>
      <c r="S908" s="4" t="s">
        <v>133</v>
      </c>
    </row>
    <row r="909" spans="1:20" x14ac:dyDescent="0.25">
      <c r="A909" t="s">
        <v>136</v>
      </c>
      <c r="B909"/>
      <c r="C909" s="14">
        <v>32.160497999999997</v>
      </c>
      <c r="D909" s="14">
        <v>-110.722441</v>
      </c>
      <c r="E909" s="80">
        <v>3558259.6604789998</v>
      </c>
      <c r="F909" s="80">
        <v>526171.202407</v>
      </c>
      <c r="G909" s="8" t="s">
        <v>41</v>
      </c>
      <c r="H909" s="1" t="s">
        <v>26</v>
      </c>
      <c r="K909" s="12">
        <v>36139</v>
      </c>
      <c r="L909" s="30" t="s">
        <v>133</v>
      </c>
      <c r="M909" t="s">
        <v>136</v>
      </c>
      <c r="N909" s="8">
        <v>236</v>
      </c>
      <c r="O909" s="8">
        <v>17</v>
      </c>
      <c r="P909" s="1" t="s">
        <v>13</v>
      </c>
      <c r="S909" s="4" t="s">
        <v>133</v>
      </c>
    </row>
    <row r="910" spans="1:20" x14ac:dyDescent="0.25">
      <c r="A910" t="s">
        <v>137</v>
      </c>
      <c r="B910"/>
      <c r="C910" s="14">
        <v>32.159233</v>
      </c>
      <c r="D910" s="14">
        <v>-110.721543</v>
      </c>
      <c r="E910" s="80">
        <v>3558119.6584350001</v>
      </c>
      <c r="F910" s="80">
        <v>526256.20155999996</v>
      </c>
      <c r="G910" s="8" t="s">
        <v>41</v>
      </c>
      <c r="H910" s="1" t="s">
        <v>26</v>
      </c>
      <c r="K910" s="12">
        <v>36139</v>
      </c>
      <c r="L910" s="30" t="s">
        <v>133</v>
      </c>
      <c r="M910" t="s">
        <v>137</v>
      </c>
      <c r="N910" s="8">
        <v>234</v>
      </c>
      <c r="O910" s="8">
        <v>27</v>
      </c>
      <c r="P910" s="1" t="s">
        <v>13</v>
      </c>
      <c r="S910" s="4" t="s">
        <v>133</v>
      </c>
    </row>
    <row r="911" spans="1:20" x14ac:dyDescent="0.25">
      <c r="A911" t="s">
        <v>138</v>
      </c>
      <c r="B911"/>
      <c r="C911" s="14">
        <v>32.157670000000003</v>
      </c>
      <c r="D911" s="14">
        <v>-110.720276</v>
      </c>
      <c r="E911" s="80">
        <v>3557946.6557539999</v>
      </c>
      <c r="F911" s="80">
        <v>526376.20052700001</v>
      </c>
      <c r="G911" s="8" t="s">
        <v>41</v>
      </c>
      <c r="H911" s="1" t="s">
        <v>26</v>
      </c>
      <c r="K911" s="12">
        <v>36139</v>
      </c>
      <c r="L911" s="30" t="s">
        <v>133</v>
      </c>
      <c r="M911" t="s">
        <v>138</v>
      </c>
      <c r="N911" s="8">
        <v>240</v>
      </c>
      <c r="O911" s="8">
        <v>10</v>
      </c>
      <c r="P911" s="1" t="s">
        <v>13</v>
      </c>
      <c r="S911" s="4" t="s">
        <v>133</v>
      </c>
    </row>
    <row r="912" spans="1:20" x14ac:dyDescent="0.25">
      <c r="A912" t="s">
        <v>139</v>
      </c>
      <c r="B912"/>
      <c r="C912" s="14">
        <v>32.156953000000001</v>
      </c>
      <c r="D912" s="14">
        <v>-110.718485</v>
      </c>
      <c r="E912" s="80">
        <v>3557867.6532569998</v>
      </c>
      <c r="F912" s="80">
        <v>526545.20007400005</v>
      </c>
      <c r="G912" s="8" t="s">
        <v>41</v>
      </c>
      <c r="H912" s="1" t="s">
        <v>26</v>
      </c>
      <c r="K912" s="12">
        <v>36139</v>
      </c>
      <c r="L912" s="30" t="s">
        <v>133</v>
      </c>
      <c r="M912" t="s">
        <v>139</v>
      </c>
      <c r="N912" s="8">
        <v>235</v>
      </c>
      <c r="O912" s="8">
        <v>12</v>
      </c>
      <c r="P912" s="1" t="s">
        <v>13</v>
      </c>
      <c r="S912" s="4" t="s">
        <v>133</v>
      </c>
    </row>
    <row r="913" spans="1:19" x14ac:dyDescent="0.25">
      <c r="A913" t="s">
        <v>140</v>
      </c>
      <c r="B913"/>
      <c r="C913" s="14">
        <v>32.156052000000003</v>
      </c>
      <c r="D913" s="14">
        <v>-110.718965</v>
      </c>
      <c r="E913" s="80">
        <v>3557767.6529979999</v>
      </c>
      <c r="F913" s="80">
        <v>526500.19947400002</v>
      </c>
      <c r="G913" s="8" t="s">
        <v>41</v>
      </c>
      <c r="H913" s="1" t="s">
        <v>26</v>
      </c>
      <c r="K913" s="12">
        <v>36139</v>
      </c>
      <c r="L913" s="30" t="s">
        <v>133</v>
      </c>
      <c r="M913" t="s">
        <v>140</v>
      </c>
      <c r="N913" s="8">
        <v>220</v>
      </c>
      <c r="O913" s="8">
        <v>15</v>
      </c>
      <c r="P913" s="1" t="s">
        <v>13</v>
      </c>
      <c r="S913" s="4" t="s">
        <v>133</v>
      </c>
    </row>
    <row r="914" spans="1:19" x14ac:dyDescent="0.25">
      <c r="A914" t="s">
        <v>141</v>
      </c>
      <c r="B914"/>
      <c r="C914" s="14">
        <v>32.156331999999999</v>
      </c>
      <c r="D914" s="14">
        <v>-110.719134</v>
      </c>
      <c r="E914" s="80">
        <v>3557798.6534130001</v>
      </c>
      <c r="F914" s="80">
        <v>526484.19965600001</v>
      </c>
      <c r="G914" s="8" t="s">
        <v>41</v>
      </c>
      <c r="H914" s="1" t="s">
        <v>26</v>
      </c>
      <c r="K914" s="12">
        <v>36139</v>
      </c>
      <c r="L914" s="30" t="s">
        <v>133</v>
      </c>
      <c r="M914" t="s">
        <v>141</v>
      </c>
      <c r="N914" s="8">
        <v>228</v>
      </c>
      <c r="O914" s="8">
        <v>24</v>
      </c>
      <c r="P914" s="1" t="s">
        <v>13</v>
      </c>
      <c r="S914" s="4" t="s">
        <v>133</v>
      </c>
    </row>
    <row r="915" spans="1:19" x14ac:dyDescent="0.25">
      <c r="A915" t="s">
        <v>142</v>
      </c>
      <c r="B915"/>
      <c r="C915" s="14">
        <v>32.155675000000002</v>
      </c>
      <c r="D915" s="14">
        <v>-110.719921</v>
      </c>
      <c r="E915" s="80">
        <v>3557725.65368</v>
      </c>
      <c r="F915" s="80">
        <v>526410.19920899998</v>
      </c>
      <c r="G915" s="8" t="s">
        <v>41</v>
      </c>
      <c r="H915" s="1" t="s">
        <v>26</v>
      </c>
      <c r="K915" s="12">
        <v>36139</v>
      </c>
      <c r="L915" s="30" t="s">
        <v>133</v>
      </c>
      <c r="M915" t="s">
        <v>142</v>
      </c>
      <c r="N915" s="8">
        <v>224</v>
      </c>
      <c r="O915" s="8">
        <v>30</v>
      </c>
      <c r="P915" s="1" t="s">
        <v>13</v>
      </c>
      <c r="S915" s="4" t="s">
        <v>133</v>
      </c>
    </row>
    <row r="916" spans="1:19" x14ac:dyDescent="0.25">
      <c r="A916" t="s">
        <v>143</v>
      </c>
      <c r="B916"/>
      <c r="C916" s="14">
        <v>32.155144</v>
      </c>
      <c r="D916" s="14">
        <v>-110.72063300000001</v>
      </c>
      <c r="E916" s="80">
        <v>3557666.6539730001</v>
      </c>
      <c r="F916" s="80">
        <v>526343.198844</v>
      </c>
      <c r="G916" s="8" t="s">
        <v>41</v>
      </c>
      <c r="H916" s="1" t="s">
        <v>26</v>
      </c>
      <c r="K916" s="12">
        <v>36139</v>
      </c>
      <c r="L916" s="30" t="s">
        <v>133</v>
      </c>
      <c r="M916" t="s">
        <v>143</v>
      </c>
      <c r="N916" s="8">
        <v>234</v>
      </c>
      <c r="O916" s="8">
        <v>28</v>
      </c>
      <c r="P916" s="1" t="s">
        <v>13</v>
      </c>
      <c r="S916" s="4" t="s">
        <v>133</v>
      </c>
    </row>
    <row r="917" spans="1:19" x14ac:dyDescent="0.25">
      <c r="A917" t="s">
        <v>144</v>
      </c>
      <c r="B917"/>
      <c r="C917" s="14">
        <v>32.154758999999999</v>
      </c>
      <c r="D917" s="14">
        <v>-110.721727</v>
      </c>
      <c r="E917" s="80">
        <v>3557623.6547849998</v>
      </c>
      <c r="F917" s="80">
        <v>526240.19856499997</v>
      </c>
      <c r="G917" s="8" t="s">
        <v>41</v>
      </c>
      <c r="H917" s="1" t="s">
        <v>26</v>
      </c>
      <c r="K917" s="12">
        <v>36139</v>
      </c>
      <c r="L917" s="30" t="s">
        <v>133</v>
      </c>
      <c r="M917" t="s">
        <v>144</v>
      </c>
      <c r="N917" s="8">
        <v>234</v>
      </c>
      <c r="O917" s="8">
        <v>18</v>
      </c>
      <c r="P917" s="1" t="s">
        <v>13</v>
      </c>
      <c r="S917" s="4" t="s">
        <v>133</v>
      </c>
    </row>
    <row r="918" spans="1:19" x14ac:dyDescent="0.25">
      <c r="A918" t="s">
        <v>145</v>
      </c>
      <c r="B918"/>
      <c r="C918" s="14">
        <v>32.156419999999997</v>
      </c>
      <c r="D918" s="14">
        <v>-110.71827500000001</v>
      </c>
      <c r="E918" s="80">
        <v>3557808.6525849998</v>
      </c>
      <c r="F918" s="80">
        <v>526565.19972699997</v>
      </c>
      <c r="G918" s="8" t="s">
        <v>41</v>
      </c>
      <c r="H918" s="1" t="s">
        <v>26</v>
      </c>
      <c r="K918" s="12">
        <v>36139</v>
      </c>
      <c r="L918" s="30" t="s">
        <v>133</v>
      </c>
      <c r="M918" t="s">
        <v>145</v>
      </c>
      <c r="N918" s="8">
        <v>233</v>
      </c>
      <c r="O918" s="8">
        <v>28</v>
      </c>
      <c r="P918" s="1" t="s">
        <v>13</v>
      </c>
      <c r="S918" s="4" t="s">
        <v>133</v>
      </c>
    </row>
    <row r="919" spans="1:19" x14ac:dyDescent="0.25">
      <c r="A919" t="s">
        <v>146</v>
      </c>
      <c r="B919"/>
      <c r="C919" s="14">
        <v>32.157184000000001</v>
      </c>
      <c r="D919" s="14">
        <v>-110.717021</v>
      </c>
      <c r="E919" s="80">
        <v>3557893.651908</v>
      </c>
      <c r="F919" s="80">
        <v>526683.20024200005</v>
      </c>
      <c r="G919" s="8" t="s">
        <v>41</v>
      </c>
      <c r="H919" s="1" t="s">
        <v>26</v>
      </c>
      <c r="K919" s="12">
        <v>36139</v>
      </c>
      <c r="L919" s="30" t="s">
        <v>133</v>
      </c>
      <c r="M919" t="s">
        <v>146</v>
      </c>
      <c r="N919" s="8">
        <v>234</v>
      </c>
      <c r="O919" s="8">
        <v>21</v>
      </c>
      <c r="P919" s="1" t="s">
        <v>13</v>
      </c>
      <c r="S919" s="4" t="s">
        <v>133</v>
      </c>
    </row>
    <row r="920" spans="1:19" x14ac:dyDescent="0.25">
      <c r="A920" t="s">
        <v>147</v>
      </c>
      <c r="B920"/>
      <c r="C920" s="14">
        <v>32.157895000000003</v>
      </c>
      <c r="D920" s="14">
        <v>-110.716245</v>
      </c>
      <c r="E920" s="80">
        <v>3557972.6516849999</v>
      </c>
      <c r="F920" s="80">
        <v>526756.20071200002</v>
      </c>
      <c r="G920" s="8" t="s">
        <v>41</v>
      </c>
      <c r="H920" s="1" t="s">
        <v>26</v>
      </c>
      <c r="K920" s="12">
        <v>36139</v>
      </c>
      <c r="L920" s="30" t="s">
        <v>133</v>
      </c>
      <c r="M920" t="s">
        <v>147</v>
      </c>
      <c r="N920" s="8">
        <v>242</v>
      </c>
      <c r="O920" s="8">
        <v>21</v>
      </c>
      <c r="P920" s="1" t="s">
        <v>13</v>
      </c>
      <c r="S920" s="4" t="s">
        <v>133</v>
      </c>
    </row>
    <row r="921" spans="1:19" x14ac:dyDescent="0.25">
      <c r="A921" t="s">
        <v>148</v>
      </c>
      <c r="B921"/>
      <c r="C921" s="14">
        <v>32.159058000000002</v>
      </c>
      <c r="D921" s="14">
        <v>-110.71583800000001</v>
      </c>
      <c r="E921" s="80">
        <v>3558101.6522249999</v>
      </c>
      <c r="F921" s="80">
        <v>526794.20146699995</v>
      </c>
      <c r="G921" s="8" t="s">
        <v>41</v>
      </c>
      <c r="H921" s="1" t="s">
        <v>26</v>
      </c>
      <c r="K921" s="12">
        <v>36139</v>
      </c>
      <c r="L921" s="30" t="s">
        <v>133</v>
      </c>
      <c r="M921" t="s">
        <v>148</v>
      </c>
      <c r="N921" s="8">
        <v>239</v>
      </c>
      <c r="O921" s="8">
        <v>25</v>
      </c>
      <c r="P921" s="1" t="s">
        <v>13</v>
      </c>
      <c r="S921" s="4" t="s">
        <v>133</v>
      </c>
    </row>
    <row r="922" spans="1:19" x14ac:dyDescent="0.25">
      <c r="A922" t="s">
        <v>149</v>
      </c>
      <c r="B922"/>
      <c r="C922" s="14">
        <v>32.160283</v>
      </c>
      <c r="D922" s="14">
        <v>-110.714859</v>
      </c>
      <c r="E922" s="80">
        <v>3558237.6522019999</v>
      </c>
      <c r="F922" s="80">
        <v>526886.20225900004</v>
      </c>
      <c r="G922" s="8" t="s">
        <v>41</v>
      </c>
      <c r="H922" s="1" t="s">
        <v>26</v>
      </c>
      <c r="K922" s="12">
        <v>36139</v>
      </c>
      <c r="L922" s="30" t="s">
        <v>133</v>
      </c>
      <c r="M922" t="s">
        <v>149</v>
      </c>
      <c r="N922" s="8">
        <v>244</v>
      </c>
      <c r="O922" s="8">
        <v>2</v>
      </c>
      <c r="P922" s="1" t="s">
        <v>13</v>
      </c>
      <c r="S922" s="4" t="s">
        <v>133</v>
      </c>
    </row>
    <row r="923" spans="1:19" x14ac:dyDescent="0.25">
      <c r="A923" t="s">
        <v>150</v>
      </c>
      <c r="B923"/>
      <c r="C923" s="14">
        <v>32.161346000000002</v>
      </c>
      <c r="D923" s="14">
        <v>-110.714315</v>
      </c>
      <c r="E923" s="80">
        <v>3558355.6525010001</v>
      </c>
      <c r="F923" s="80">
        <v>526937.20293999999</v>
      </c>
      <c r="G923" s="8" t="s">
        <v>41</v>
      </c>
      <c r="H923" s="1" t="s">
        <v>26</v>
      </c>
      <c r="K923" s="12">
        <v>36139</v>
      </c>
      <c r="L923" s="30" t="s">
        <v>133</v>
      </c>
      <c r="M923" t="s">
        <v>150</v>
      </c>
      <c r="N923" s="8">
        <v>248</v>
      </c>
      <c r="O923" s="8">
        <v>17</v>
      </c>
      <c r="P923" s="1" t="s">
        <v>13</v>
      </c>
      <c r="S923" s="4" t="s">
        <v>133</v>
      </c>
    </row>
    <row r="924" spans="1:19" x14ac:dyDescent="0.25">
      <c r="A924" t="s">
        <v>151</v>
      </c>
      <c r="B924"/>
      <c r="C924" s="14">
        <v>32.161594999999998</v>
      </c>
      <c r="D924" s="14">
        <v>-110.71285</v>
      </c>
      <c r="E924" s="80">
        <v>3558383.6511369999</v>
      </c>
      <c r="F924" s="80">
        <v>527075.20309099997</v>
      </c>
      <c r="G924" s="8" t="s">
        <v>41</v>
      </c>
      <c r="H924" s="1" t="s">
        <v>26</v>
      </c>
      <c r="K924" s="12">
        <v>36139</v>
      </c>
      <c r="L924" s="30" t="s">
        <v>133</v>
      </c>
      <c r="M924" t="s">
        <v>151</v>
      </c>
      <c r="N924" s="8">
        <v>250</v>
      </c>
      <c r="O924" s="8">
        <v>14</v>
      </c>
      <c r="P924" s="1" t="s">
        <v>13</v>
      </c>
      <c r="S924" s="4" t="s">
        <v>133</v>
      </c>
    </row>
    <row r="925" spans="1:19" x14ac:dyDescent="0.25">
      <c r="A925" t="s">
        <v>152</v>
      </c>
      <c r="B925"/>
      <c r="C925" s="14">
        <v>32.162376000000002</v>
      </c>
      <c r="D925" s="14">
        <v>-110.711151</v>
      </c>
      <c r="E925" s="80">
        <v>3558470.64995</v>
      </c>
      <c r="F925" s="80">
        <v>527235.20357200003</v>
      </c>
      <c r="G925" s="8" t="s">
        <v>41</v>
      </c>
      <c r="H925" s="1" t="s">
        <v>26</v>
      </c>
      <c r="K925" s="12">
        <v>36139</v>
      </c>
      <c r="L925" s="30" t="s">
        <v>133</v>
      </c>
      <c r="M925" t="s">
        <v>152</v>
      </c>
      <c r="N925" s="1">
        <v>248</v>
      </c>
      <c r="O925" s="1">
        <v>14</v>
      </c>
      <c r="P925" s="1" t="s">
        <v>13</v>
      </c>
      <c r="S925" s="4" t="s">
        <v>133</v>
      </c>
    </row>
    <row r="926" spans="1:19" x14ac:dyDescent="0.25">
      <c r="A926" t="s">
        <v>153</v>
      </c>
      <c r="B926"/>
      <c r="C926" s="14">
        <v>32.163203000000003</v>
      </c>
      <c r="D926" s="14">
        <v>-110.709812</v>
      </c>
      <c r="E926" s="80">
        <v>3558562.6491789999</v>
      </c>
      <c r="F926" s="80">
        <v>527361.20407600002</v>
      </c>
      <c r="G926" s="8" t="s">
        <v>41</v>
      </c>
      <c r="H926" s="1" t="s">
        <v>26</v>
      </c>
      <c r="K926" s="12">
        <v>36139</v>
      </c>
      <c r="L926" s="30" t="s">
        <v>133</v>
      </c>
      <c r="M926" t="s">
        <v>153</v>
      </c>
      <c r="N926" s="1">
        <v>253</v>
      </c>
      <c r="O926" s="1">
        <v>24</v>
      </c>
      <c r="P926" s="1" t="s">
        <v>13</v>
      </c>
      <c r="S926" s="4" t="s">
        <v>133</v>
      </c>
    </row>
    <row r="927" spans="1:19" x14ac:dyDescent="0.25">
      <c r="A927" t="s">
        <v>154</v>
      </c>
      <c r="B927"/>
      <c r="C927" s="14">
        <v>32.16377</v>
      </c>
      <c r="D927" s="14">
        <v>-110.70907800000001</v>
      </c>
      <c r="E927" s="80">
        <v>3558625.648844</v>
      </c>
      <c r="F927" s="80">
        <v>527430.20441899996</v>
      </c>
      <c r="G927" s="8" t="s">
        <v>41</v>
      </c>
      <c r="H927" s="1" t="s">
        <v>26</v>
      </c>
      <c r="K927" s="12">
        <v>36139</v>
      </c>
      <c r="L927" s="30" t="s">
        <v>133</v>
      </c>
      <c r="M927" t="s">
        <v>154</v>
      </c>
      <c r="N927" s="1">
        <v>240</v>
      </c>
      <c r="O927" s="1">
        <v>4</v>
      </c>
      <c r="P927" s="1" t="s">
        <v>13</v>
      </c>
      <c r="S927" s="4" t="s">
        <v>133</v>
      </c>
    </row>
    <row r="928" spans="1:19" x14ac:dyDescent="0.25">
      <c r="A928" t="s">
        <v>155</v>
      </c>
      <c r="B928"/>
      <c r="C928" s="14">
        <v>32.163786999999999</v>
      </c>
      <c r="D928" s="14">
        <v>-110.708686</v>
      </c>
      <c r="E928" s="80">
        <v>3558627.6484329998</v>
      </c>
      <c r="F928" s="80">
        <v>527467.204424</v>
      </c>
      <c r="G928" s="8" t="s">
        <v>41</v>
      </c>
      <c r="H928" s="1" t="s">
        <v>26</v>
      </c>
      <c r="K928" s="12">
        <v>36139</v>
      </c>
      <c r="L928" s="30" t="s">
        <v>133</v>
      </c>
      <c r="M928" t="s">
        <v>155</v>
      </c>
      <c r="N928" s="1">
        <v>247</v>
      </c>
      <c r="O928" s="1">
        <v>11</v>
      </c>
      <c r="P928" s="1" t="s">
        <v>13</v>
      </c>
      <c r="S928" s="4" t="s">
        <v>133</v>
      </c>
    </row>
    <row r="929" spans="1:19" x14ac:dyDescent="0.25">
      <c r="A929" t="s">
        <v>156</v>
      </c>
      <c r="B929"/>
      <c r="C929" s="14">
        <v>32.165398000000003</v>
      </c>
      <c r="D929" s="14">
        <v>-110.706846</v>
      </c>
      <c r="E929" s="80">
        <v>3558806.647725</v>
      </c>
      <c r="F929" s="80">
        <v>527640.20538299996</v>
      </c>
      <c r="G929" s="8" t="s">
        <v>41</v>
      </c>
      <c r="H929" s="1" t="s">
        <v>26</v>
      </c>
      <c r="K929" s="12">
        <v>36139</v>
      </c>
      <c r="L929" s="30" t="s">
        <v>133</v>
      </c>
      <c r="M929" t="s">
        <v>156</v>
      </c>
      <c r="N929" s="1">
        <v>245</v>
      </c>
      <c r="O929" s="1">
        <v>9</v>
      </c>
      <c r="P929" s="1" t="s">
        <v>13</v>
      </c>
      <c r="S929" s="4" t="s">
        <v>133</v>
      </c>
    </row>
    <row r="930" spans="1:19" x14ac:dyDescent="0.25">
      <c r="A930" t="s">
        <v>157</v>
      </c>
      <c r="B930"/>
      <c r="C930" s="14">
        <v>32.166321000000003</v>
      </c>
      <c r="D930" s="14">
        <v>-110.70454100000001</v>
      </c>
      <c r="E930" s="80">
        <v>3558909.6459440002</v>
      </c>
      <c r="F930" s="80">
        <v>527857.20589300001</v>
      </c>
      <c r="G930" s="8" t="s">
        <v>41</v>
      </c>
      <c r="H930" s="1" t="s">
        <v>26</v>
      </c>
      <c r="K930" s="12">
        <v>36139</v>
      </c>
      <c r="L930" s="30" t="s">
        <v>133</v>
      </c>
      <c r="M930" t="s">
        <v>157</v>
      </c>
      <c r="N930" s="1">
        <v>243</v>
      </c>
      <c r="O930" s="1">
        <v>18</v>
      </c>
      <c r="P930" s="1" t="s">
        <v>13</v>
      </c>
      <c r="S930" s="4" t="s">
        <v>133</v>
      </c>
    </row>
    <row r="931" spans="1:19" x14ac:dyDescent="0.25">
      <c r="A931" t="s">
        <v>158</v>
      </c>
      <c r="B931"/>
      <c r="C931" s="14">
        <v>32.167276000000001</v>
      </c>
      <c r="D931" s="14">
        <v>-110.70376400000001</v>
      </c>
      <c r="E931" s="80">
        <v>3559015.6458419999</v>
      </c>
      <c r="F931" s="80">
        <v>527930.20644700003</v>
      </c>
      <c r="G931" s="8" t="s">
        <v>41</v>
      </c>
      <c r="H931" s="1" t="s">
        <v>26</v>
      </c>
      <c r="K931" s="12">
        <v>36139</v>
      </c>
      <c r="L931" s="30" t="s">
        <v>133</v>
      </c>
      <c r="M931" t="s">
        <v>158</v>
      </c>
      <c r="N931" s="1">
        <v>245</v>
      </c>
      <c r="O931" s="1">
        <v>13</v>
      </c>
      <c r="P931" s="1" t="s">
        <v>13</v>
      </c>
      <c r="S931" s="4" t="s">
        <v>133</v>
      </c>
    </row>
    <row r="932" spans="1:19" x14ac:dyDescent="0.25">
      <c r="A932" t="s">
        <v>159</v>
      </c>
      <c r="B932"/>
      <c r="C932" s="14">
        <v>32.168131000000002</v>
      </c>
      <c r="D932" s="14">
        <v>-110.70287</v>
      </c>
      <c r="E932" s="80">
        <v>3559110.6455290001</v>
      </c>
      <c r="F932" s="80">
        <v>528014.206932</v>
      </c>
      <c r="G932" s="8" t="s">
        <v>41</v>
      </c>
      <c r="H932" s="1" t="s">
        <v>26</v>
      </c>
      <c r="K932" s="12">
        <v>36139</v>
      </c>
      <c r="L932" s="30" t="s">
        <v>133</v>
      </c>
      <c r="M932" t="s">
        <v>159</v>
      </c>
      <c r="N932" s="1">
        <v>243</v>
      </c>
      <c r="O932" s="1">
        <v>4</v>
      </c>
      <c r="P932" s="1" t="s">
        <v>13</v>
      </c>
      <c r="S932" s="4" t="s">
        <v>133</v>
      </c>
    </row>
    <row r="933" spans="1:19" x14ac:dyDescent="0.25">
      <c r="A933" t="s">
        <v>160</v>
      </c>
      <c r="B933"/>
      <c r="C933" s="14">
        <v>32.167710999999997</v>
      </c>
      <c r="D933" s="14">
        <v>-110.70090999999999</v>
      </c>
      <c r="E933" s="80">
        <v>3559064.6430500001</v>
      </c>
      <c r="F933" s="80">
        <v>528199.20662399998</v>
      </c>
      <c r="G933" s="8" t="s">
        <v>41</v>
      </c>
      <c r="H933" s="1" t="s">
        <v>26</v>
      </c>
      <c r="K933" s="12">
        <v>36139</v>
      </c>
      <c r="L933" s="30" t="s">
        <v>133</v>
      </c>
      <c r="M933" t="s">
        <v>160</v>
      </c>
      <c r="N933" s="1">
        <v>242</v>
      </c>
      <c r="O933" s="1">
        <v>12</v>
      </c>
      <c r="P933" s="1" t="s">
        <v>13</v>
      </c>
      <c r="S933" s="4" t="s">
        <v>133</v>
      </c>
    </row>
    <row r="934" spans="1:19" x14ac:dyDescent="0.25">
      <c r="A934" t="s">
        <v>123</v>
      </c>
      <c r="B934"/>
      <c r="C934" s="14">
        <v>32.335935999999997</v>
      </c>
      <c r="D934" s="14">
        <v>-110.72446100000001</v>
      </c>
      <c r="E934" s="80">
        <v>3577706.0449319999</v>
      </c>
      <c r="F934" s="80">
        <v>525930.86430500005</v>
      </c>
      <c r="G934" s="8" t="s">
        <v>41</v>
      </c>
      <c r="H934" s="1" t="s">
        <v>26</v>
      </c>
      <c r="K934" s="12">
        <v>36035</v>
      </c>
      <c r="L934" s="30" t="s">
        <v>930</v>
      </c>
      <c r="M934" t="s">
        <v>123</v>
      </c>
      <c r="N934" s="8">
        <v>352</v>
      </c>
      <c r="O934" s="8">
        <v>14</v>
      </c>
      <c r="P934" s="1" t="s">
        <v>42</v>
      </c>
      <c r="S934" s="1" t="s">
        <v>814</v>
      </c>
    </row>
    <row r="935" spans="1:19" x14ac:dyDescent="0.25">
      <c r="A935" t="s">
        <v>123</v>
      </c>
      <c r="B935"/>
      <c r="C935" s="14">
        <v>32.335935999999997</v>
      </c>
      <c r="D935" s="14">
        <v>-110.72446100000001</v>
      </c>
      <c r="E935" s="80">
        <v>3577706.0449319999</v>
      </c>
      <c r="F935" s="80">
        <v>525930.86430500005</v>
      </c>
      <c r="G935" s="8" t="s">
        <v>41</v>
      </c>
      <c r="H935" s="1" t="s">
        <v>26</v>
      </c>
      <c r="K935" s="12">
        <v>36035</v>
      </c>
      <c r="L935" s="30" t="s">
        <v>930</v>
      </c>
      <c r="M935" t="s">
        <v>123</v>
      </c>
      <c r="N935" s="8">
        <v>52</v>
      </c>
      <c r="O935" s="8">
        <v>12.124355652982141</v>
      </c>
      <c r="P935" s="1" t="s">
        <v>13</v>
      </c>
      <c r="Q935" s="1" t="s">
        <v>43</v>
      </c>
      <c r="S935" s="1" t="s">
        <v>814</v>
      </c>
    </row>
    <row r="936" spans="1:19" x14ac:dyDescent="0.25">
      <c r="A936" t="s">
        <v>124</v>
      </c>
      <c r="B936"/>
      <c r="C936" s="14">
        <v>32.339706999999997</v>
      </c>
      <c r="D936" s="14">
        <v>-110.728615</v>
      </c>
      <c r="E936" s="80">
        <v>3578123.0663749999</v>
      </c>
      <c r="F936" s="80">
        <v>525538.84444000002</v>
      </c>
      <c r="G936" s="8" t="s">
        <v>41</v>
      </c>
      <c r="H936" s="1" t="s">
        <v>26</v>
      </c>
      <c r="K936" s="12">
        <v>36035</v>
      </c>
      <c r="L936" s="30" t="s">
        <v>930</v>
      </c>
      <c r="M936" t="s">
        <v>124</v>
      </c>
      <c r="N936" s="8">
        <v>330</v>
      </c>
      <c r="O936" s="8">
        <v>18</v>
      </c>
      <c r="P936" s="1" t="s">
        <v>42</v>
      </c>
      <c r="S936" s="1" t="s">
        <v>814</v>
      </c>
    </row>
    <row r="937" spans="1:19" x14ac:dyDescent="0.25">
      <c r="A937" t="s">
        <v>124</v>
      </c>
      <c r="B937"/>
      <c r="C937" s="14">
        <v>32.339706999999997</v>
      </c>
      <c r="D937" s="14">
        <v>-110.728615</v>
      </c>
      <c r="E937" s="80">
        <v>3578123.0663749999</v>
      </c>
      <c r="F937" s="80">
        <v>525538.84444000002</v>
      </c>
      <c r="G937" s="8" t="s">
        <v>41</v>
      </c>
      <c r="H937" s="1" t="s">
        <v>26</v>
      </c>
      <c r="K937" s="12">
        <v>36035</v>
      </c>
      <c r="L937" s="30" t="s">
        <v>930</v>
      </c>
      <c r="M937" t="s">
        <v>124</v>
      </c>
      <c r="N937" s="8">
        <v>55</v>
      </c>
      <c r="O937" s="8">
        <v>17.931504565651419</v>
      </c>
      <c r="P937" s="1" t="s">
        <v>13</v>
      </c>
      <c r="Q937" s="1" t="s">
        <v>43</v>
      </c>
      <c r="S937" s="1" t="s">
        <v>814</v>
      </c>
    </row>
    <row r="938" spans="1:19" x14ac:dyDescent="0.25">
      <c r="A938" t="s">
        <v>125</v>
      </c>
      <c r="B938"/>
      <c r="C938" s="14">
        <v>32.340553</v>
      </c>
      <c r="D938" s="14">
        <v>-110.73172599999999</v>
      </c>
      <c r="E938" s="80">
        <v>3578216.0754530001</v>
      </c>
      <c r="F938" s="80">
        <v>525245.83868499997</v>
      </c>
      <c r="G938" s="8" t="s">
        <v>41</v>
      </c>
      <c r="H938" s="1" t="s">
        <v>26</v>
      </c>
      <c r="K938" s="12">
        <v>36035</v>
      </c>
      <c r="L938" s="30" t="s">
        <v>930</v>
      </c>
      <c r="M938" t="s">
        <v>125</v>
      </c>
      <c r="N938" s="8">
        <v>325</v>
      </c>
      <c r="O938" s="8">
        <v>18</v>
      </c>
      <c r="P938" s="1" t="s">
        <v>42</v>
      </c>
      <c r="S938" s="1" t="s">
        <v>814</v>
      </c>
    </row>
    <row r="939" spans="1:19" x14ac:dyDescent="0.25">
      <c r="A939" t="s">
        <v>125</v>
      </c>
      <c r="B939"/>
      <c r="C939" s="14">
        <v>32.340553</v>
      </c>
      <c r="D939" s="14">
        <v>-110.73172599999999</v>
      </c>
      <c r="E939" s="80">
        <v>3578216.0754530001</v>
      </c>
      <c r="F939" s="80">
        <v>525245.83868499997</v>
      </c>
      <c r="G939" s="8" t="s">
        <v>41</v>
      </c>
      <c r="H939" s="1" t="s">
        <v>26</v>
      </c>
      <c r="K939" s="12">
        <v>36035</v>
      </c>
      <c r="L939" s="30" t="s">
        <v>930</v>
      </c>
      <c r="M939" t="s">
        <v>125</v>
      </c>
      <c r="N939" s="8">
        <v>44</v>
      </c>
      <c r="O939" s="8">
        <v>17.669289302057951</v>
      </c>
      <c r="P939" s="1" t="s">
        <v>13</v>
      </c>
      <c r="Q939" s="1" t="s">
        <v>43</v>
      </c>
      <c r="S939" s="1" t="s">
        <v>814</v>
      </c>
    </row>
    <row r="940" spans="1:19" x14ac:dyDescent="0.25">
      <c r="A940" t="s">
        <v>126</v>
      </c>
      <c r="B940"/>
      <c r="C940" s="14">
        <v>32.341068</v>
      </c>
      <c r="D940" s="14">
        <v>-110.73218199999999</v>
      </c>
      <c r="E940" s="80">
        <v>3578273.078189</v>
      </c>
      <c r="F940" s="80">
        <v>525202.83599000005</v>
      </c>
      <c r="G940" s="8" t="s">
        <v>41</v>
      </c>
      <c r="H940" s="1" t="s">
        <v>26</v>
      </c>
      <c r="K940" s="12">
        <v>36035</v>
      </c>
      <c r="L940" s="30" t="s">
        <v>930</v>
      </c>
      <c r="M940" t="s">
        <v>126</v>
      </c>
      <c r="N940" s="8">
        <v>340</v>
      </c>
      <c r="O940" s="8">
        <v>34</v>
      </c>
      <c r="P940" s="1" t="s">
        <v>42</v>
      </c>
      <c r="S940" s="1" t="s">
        <v>814</v>
      </c>
    </row>
    <row r="941" spans="1:19" x14ac:dyDescent="0.25">
      <c r="A941" t="s">
        <v>126</v>
      </c>
      <c r="B941"/>
      <c r="C941" s="14">
        <v>32.341068</v>
      </c>
      <c r="D941" s="14">
        <v>-110.73218199999999</v>
      </c>
      <c r="E941" s="80">
        <v>3578273.078189</v>
      </c>
      <c r="F941" s="80">
        <v>525202.83599000005</v>
      </c>
      <c r="G941" s="8" t="s">
        <v>41</v>
      </c>
      <c r="H941" s="1" t="s">
        <v>26</v>
      </c>
      <c r="K941" s="12">
        <v>36035</v>
      </c>
      <c r="L941" s="30" t="s">
        <v>930</v>
      </c>
      <c r="M941" t="s">
        <v>126</v>
      </c>
      <c r="N941" s="8">
        <v>47</v>
      </c>
      <c r="O941" s="8">
        <v>31.297165017382969</v>
      </c>
      <c r="P941" s="1" t="s">
        <v>13</v>
      </c>
      <c r="Q941" s="1" t="s">
        <v>43</v>
      </c>
      <c r="S941" s="1" t="s">
        <v>814</v>
      </c>
    </row>
    <row r="942" spans="1:19" x14ac:dyDescent="0.25">
      <c r="A942" t="s">
        <v>127</v>
      </c>
      <c r="B942"/>
      <c r="C942" s="14">
        <v>32.350662</v>
      </c>
      <c r="D942" s="14">
        <v>-110.742558</v>
      </c>
      <c r="E942" s="80">
        <v>3579334.133409</v>
      </c>
      <c r="F942" s="80">
        <v>524223.78365499998</v>
      </c>
      <c r="G942" s="8" t="s">
        <v>41</v>
      </c>
      <c r="H942" s="1" t="s">
        <v>26</v>
      </c>
      <c r="K942" s="12">
        <v>36035</v>
      </c>
      <c r="L942" s="30" t="s">
        <v>930</v>
      </c>
      <c r="M942" t="s">
        <v>127</v>
      </c>
      <c r="N942" s="8">
        <v>54</v>
      </c>
      <c r="O942" s="8">
        <v>1</v>
      </c>
      <c r="P942" s="1" t="s">
        <v>13</v>
      </c>
      <c r="Q942" s="1" t="s">
        <v>43</v>
      </c>
      <c r="S942" s="1" t="s">
        <v>814</v>
      </c>
    </row>
    <row r="943" spans="1:19" x14ac:dyDescent="0.25">
      <c r="A943" t="s">
        <v>128</v>
      </c>
      <c r="B943"/>
      <c r="C943" s="14">
        <v>32.345028999999997</v>
      </c>
      <c r="D943" s="14">
        <v>-110.74089499999999</v>
      </c>
      <c r="E943" s="80">
        <v>3578710.109594</v>
      </c>
      <c r="F943" s="80">
        <v>524381.811873</v>
      </c>
      <c r="G943" s="8" t="s">
        <v>41</v>
      </c>
      <c r="H943" s="1" t="s">
        <v>26</v>
      </c>
      <c r="K943" s="12">
        <v>36035</v>
      </c>
      <c r="L943" s="30" t="s">
        <v>930</v>
      </c>
      <c r="M943" t="s">
        <v>128</v>
      </c>
      <c r="N943" s="8">
        <v>42</v>
      </c>
      <c r="O943" s="8">
        <v>32</v>
      </c>
      <c r="P943" s="1" t="s">
        <v>13</v>
      </c>
      <c r="Q943" s="1" t="s">
        <v>43</v>
      </c>
      <c r="S943" s="1" t="s">
        <v>814</v>
      </c>
    </row>
    <row r="944" spans="1:19" x14ac:dyDescent="0.25">
      <c r="A944" t="s">
        <v>129</v>
      </c>
      <c r="B944"/>
      <c r="C944" s="14">
        <v>32.343373</v>
      </c>
      <c r="D944" s="14">
        <v>-110.738562</v>
      </c>
      <c r="E944" s="80">
        <v>3578527.0989899999</v>
      </c>
      <c r="F944" s="80">
        <v>524601.82124800002</v>
      </c>
      <c r="G944" s="8" t="s">
        <v>41</v>
      </c>
      <c r="H944" s="1" t="s">
        <v>26</v>
      </c>
      <c r="K944" s="12">
        <v>36035</v>
      </c>
      <c r="L944" s="30" t="s">
        <v>930</v>
      </c>
      <c r="M944" t="s">
        <v>129</v>
      </c>
      <c r="N944" s="8">
        <v>40</v>
      </c>
      <c r="O944" s="8">
        <v>44</v>
      </c>
      <c r="P944" s="1" t="s">
        <v>13</v>
      </c>
      <c r="Q944" s="1" t="s">
        <v>43</v>
      </c>
      <c r="S944" s="1" t="s">
        <v>814</v>
      </c>
    </row>
    <row r="945" spans="1:19" x14ac:dyDescent="0.25">
      <c r="A945" t="s">
        <v>130</v>
      </c>
      <c r="B945"/>
      <c r="C945" s="14">
        <v>32.342084</v>
      </c>
      <c r="D945" s="14">
        <v>-110.734835</v>
      </c>
      <c r="E945" s="80">
        <v>3578385.0870269998</v>
      </c>
      <c r="F945" s="80">
        <v>524952.829623</v>
      </c>
      <c r="G945" s="8" t="s">
        <v>41</v>
      </c>
      <c r="H945" s="1" t="s">
        <v>26</v>
      </c>
      <c r="K945" s="12">
        <v>36035</v>
      </c>
      <c r="L945" s="30" t="s">
        <v>930</v>
      </c>
      <c r="M945" t="s">
        <v>130</v>
      </c>
      <c r="N945" s="8">
        <v>34</v>
      </c>
      <c r="O945" s="8">
        <v>26</v>
      </c>
      <c r="P945" s="1" t="s">
        <v>13</v>
      </c>
      <c r="Q945" s="1" t="s">
        <v>43</v>
      </c>
      <c r="S945" s="1" t="s">
        <v>814</v>
      </c>
    </row>
    <row r="946" spans="1:19" x14ac:dyDescent="0.25">
      <c r="A946" t="s">
        <v>131</v>
      </c>
      <c r="B946"/>
      <c r="C946" s="14">
        <v>32.341566</v>
      </c>
      <c r="D946" s="14">
        <v>-110.732935</v>
      </c>
      <c r="E946" s="80">
        <v>3578328.0814459999</v>
      </c>
      <c r="F946" s="80">
        <v>525131.83319799998</v>
      </c>
      <c r="G946" s="8" t="s">
        <v>41</v>
      </c>
      <c r="H946" s="1" t="s">
        <v>26</v>
      </c>
      <c r="K946" s="12">
        <v>36035</v>
      </c>
      <c r="L946" s="30" t="s">
        <v>930</v>
      </c>
      <c r="M946" t="s">
        <v>131</v>
      </c>
      <c r="N946" s="8">
        <v>30</v>
      </c>
      <c r="O946" s="8">
        <v>20</v>
      </c>
      <c r="P946" s="1" t="s">
        <v>13</v>
      </c>
      <c r="Q946" s="1" t="s">
        <v>43</v>
      </c>
      <c r="S946" s="1" t="s">
        <v>814</v>
      </c>
    </row>
    <row r="947" spans="1:19" ht="30" x14ac:dyDescent="0.25">
      <c r="A947" t="s">
        <v>325</v>
      </c>
      <c r="B947"/>
      <c r="C947" s="49">
        <v>32.339779636400003</v>
      </c>
      <c r="D947" s="49">
        <v>-110.7287228168</v>
      </c>
      <c r="E947" s="119">
        <v>3578131.0430000001</v>
      </c>
      <c r="F947" s="119">
        <v>525528.67700000003</v>
      </c>
      <c r="G947" t="s">
        <v>41</v>
      </c>
      <c r="H947" t="s">
        <v>281</v>
      </c>
      <c r="I947" s="89">
        <v>3577934.0531272301</v>
      </c>
      <c r="J947" s="89">
        <v>525589.82550660998</v>
      </c>
      <c r="K947" s="89"/>
      <c r="L947" t="s">
        <v>662</v>
      </c>
      <c r="M947" t="s">
        <v>325</v>
      </c>
      <c r="N947">
        <v>43</v>
      </c>
      <c r="O947">
        <v>5</v>
      </c>
      <c r="P947" t="s">
        <v>908</v>
      </c>
      <c r="Q947" s="107" t="s">
        <v>284</v>
      </c>
      <c r="R947"/>
    </row>
    <row r="948" spans="1:19" ht="30" x14ac:dyDescent="0.25">
      <c r="A948" t="s">
        <v>324</v>
      </c>
      <c r="B948"/>
      <c r="C948" s="49">
        <v>32.340551712100002</v>
      </c>
      <c r="D948" s="49">
        <v>-110.731175268</v>
      </c>
      <c r="E948" s="119">
        <v>3578216.0449999999</v>
      </c>
      <c r="F948" s="119">
        <v>525297.67200000002</v>
      </c>
      <c r="G948" t="s">
        <v>41</v>
      </c>
      <c r="H948" t="s">
        <v>281</v>
      </c>
      <c r="I948" s="89">
        <v>3578019.0937835099</v>
      </c>
      <c r="J948" s="89">
        <v>525359.41587411996</v>
      </c>
      <c r="K948" s="89"/>
      <c r="L948" t="s">
        <v>662</v>
      </c>
      <c r="M948" t="s">
        <v>324</v>
      </c>
      <c r="N948">
        <v>40</v>
      </c>
      <c r="O948">
        <v>10</v>
      </c>
      <c r="P948" t="s">
        <v>908</v>
      </c>
      <c r="Q948" s="107" t="s">
        <v>284</v>
      </c>
      <c r="R948"/>
    </row>
    <row r="949" spans="1:19" ht="30" x14ac:dyDescent="0.25">
      <c r="A949" t="s">
        <v>323</v>
      </c>
      <c r="B949"/>
      <c r="C949" s="49">
        <v>32.341819189399999</v>
      </c>
      <c r="D949" s="49">
        <v>-110.73328627239999</v>
      </c>
      <c r="E949" s="119">
        <v>3578356.0469999998</v>
      </c>
      <c r="F949" s="119">
        <v>525098.66599999997</v>
      </c>
      <c r="G949" t="s">
        <v>41</v>
      </c>
      <c r="H949" t="s">
        <v>281</v>
      </c>
      <c r="I949" s="89">
        <v>3578158.92135802</v>
      </c>
      <c r="J949" s="89">
        <v>525159.67077333003</v>
      </c>
      <c r="K949" s="89"/>
      <c r="L949" t="s">
        <v>662</v>
      </c>
      <c r="M949" t="s">
        <v>323</v>
      </c>
      <c r="N949">
        <v>45</v>
      </c>
      <c r="O949">
        <v>5</v>
      </c>
      <c r="P949" t="s">
        <v>908</v>
      </c>
      <c r="Q949" s="107" t="s">
        <v>284</v>
      </c>
      <c r="R949"/>
    </row>
    <row r="950" spans="1:19" ht="30" x14ac:dyDescent="0.25">
      <c r="A950" t="s">
        <v>322</v>
      </c>
      <c r="B950"/>
      <c r="C950" s="49">
        <v>32.341766995599997</v>
      </c>
      <c r="D950" s="49">
        <v>-110.7342003178</v>
      </c>
      <c r="E950" s="119">
        <v>3578350.0469999998</v>
      </c>
      <c r="F950" s="119">
        <v>525012.66500000004</v>
      </c>
      <c r="G950" t="s">
        <v>41</v>
      </c>
      <c r="H950" t="s">
        <v>281</v>
      </c>
      <c r="I950" s="89">
        <v>3578152.7604802102</v>
      </c>
      <c r="J950" s="89">
        <v>525073.86701915995</v>
      </c>
      <c r="K950" s="89"/>
      <c r="L950" t="s">
        <v>662</v>
      </c>
      <c r="M950" t="s">
        <v>322</v>
      </c>
      <c r="N950">
        <v>48</v>
      </c>
      <c r="O950">
        <v>11</v>
      </c>
      <c r="P950" t="s">
        <v>908</v>
      </c>
      <c r="Q950" s="107" t="s">
        <v>286</v>
      </c>
      <c r="R950" t="s">
        <v>804</v>
      </c>
    </row>
    <row r="951" spans="1:19" ht="30" x14ac:dyDescent="0.25">
      <c r="A951" t="s">
        <v>320</v>
      </c>
      <c r="B951"/>
      <c r="C951" s="49">
        <v>32.342156770099997</v>
      </c>
      <c r="D951" s="49">
        <v>-110.7350812091</v>
      </c>
      <c r="E951" s="119">
        <v>3578393.048</v>
      </c>
      <c r="F951" s="119">
        <v>524929.66299999994</v>
      </c>
      <c r="G951" t="s">
        <v>41</v>
      </c>
      <c r="H951" t="s">
        <v>281</v>
      </c>
      <c r="I951" s="89">
        <v>3578195.9619382001</v>
      </c>
      <c r="J951" s="89">
        <v>524991.47771208</v>
      </c>
      <c r="K951" s="89"/>
      <c r="L951" t="s">
        <v>662</v>
      </c>
      <c r="M951" t="s">
        <v>320</v>
      </c>
      <c r="N951">
        <v>270</v>
      </c>
      <c r="O951">
        <v>20</v>
      </c>
      <c r="P951" t="s">
        <v>907</v>
      </c>
      <c r="Q951" s="107" t="s">
        <v>283</v>
      </c>
      <c r="R951"/>
    </row>
    <row r="952" spans="1:19" ht="30" x14ac:dyDescent="0.25">
      <c r="A952" t="s">
        <v>320</v>
      </c>
      <c r="B952"/>
      <c r="C952" s="49">
        <v>32.342156770099997</v>
      </c>
      <c r="D952" s="49">
        <v>-110.7350812091</v>
      </c>
      <c r="E952" s="119">
        <v>3578393.048</v>
      </c>
      <c r="F952" s="119">
        <v>524929.66299999994</v>
      </c>
      <c r="G952" t="s">
        <v>41</v>
      </c>
      <c r="H952" t="s">
        <v>281</v>
      </c>
      <c r="I952" s="89">
        <v>3578195.9619382001</v>
      </c>
      <c r="J952" s="89">
        <v>524991.47771208</v>
      </c>
      <c r="K952" s="89"/>
      <c r="L952" t="s">
        <v>662</v>
      </c>
      <c r="M952" t="s">
        <v>320</v>
      </c>
      <c r="N952">
        <v>26</v>
      </c>
      <c r="O952">
        <v>18</v>
      </c>
      <c r="P952" t="s">
        <v>908</v>
      </c>
      <c r="Q952" s="107" t="s">
        <v>284</v>
      </c>
      <c r="R952"/>
    </row>
    <row r="953" spans="1:19" ht="30" x14ac:dyDescent="0.25">
      <c r="A953" t="s">
        <v>319</v>
      </c>
      <c r="B953"/>
      <c r="C953" s="49">
        <v>32.342331053000002</v>
      </c>
      <c r="D953" s="49">
        <v>-110.7364515566</v>
      </c>
      <c r="E953" s="119">
        <v>3578412.0490000001</v>
      </c>
      <c r="F953" s="119">
        <v>524800.66099999996</v>
      </c>
      <c r="G953" t="s">
        <v>41</v>
      </c>
      <c r="H953" t="s">
        <v>281</v>
      </c>
      <c r="I953" s="89">
        <v>3578215.2609995999</v>
      </c>
      <c r="J953" s="89">
        <v>524861.69553625002</v>
      </c>
      <c r="K953" s="89"/>
      <c r="L953" t="s">
        <v>662</v>
      </c>
      <c r="M953" t="s">
        <v>319</v>
      </c>
      <c r="N953">
        <v>49</v>
      </c>
      <c r="O953">
        <v>10</v>
      </c>
      <c r="P953" t="s">
        <v>908</v>
      </c>
      <c r="Q953" s="107" t="s">
        <v>284</v>
      </c>
      <c r="R953"/>
    </row>
    <row r="954" spans="1:19" ht="30" x14ac:dyDescent="0.25">
      <c r="A954" t="s">
        <v>317</v>
      </c>
      <c r="B954"/>
      <c r="C954" s="49">
        <v>32.3440500349</v>
      </c>
      <c r="D954" s="49">
        <v>-110.73881643999999</v>
      </c>
      <c r="E954" s="119">
        <v>3578602.051</v>
      </c>
      <c r="F954" s="119">
        <v>524577.65399999998</v>
      </c>
      <c r="G954" t="s">
        <v>41</v>
      </c>
      <c r="H954" t="s">
        <v>281</v>
      </c>
      <c r="I954" s="89">
        <v>3578404.9915870298</v>
      </c>
      <c r="J954" s="89">
        <v>524639.12569338002</v>
      </c>
      <c r="K954" s="89"/>
      <c r="L954" t="s">
        <v>662</v>
      </c>
      <c r="M954" t="s">
        <v>317</v>
      </c>
      <c r="N954">
        <v>264</v>
      </c>
      <c r="O954">
        <v>26</v>
      </c>
      <c r="P954" t="s">
        <v>907</v>
      </c>
      <c r="Q954" s="107" t="s">
        <v>291</v>
      </c>
      <c r="R954"/>
    </row>
    <row r="955" spans="1:19" ht="30" x14ac:dyDescent="0.25">
      <c r="A955" t="s">
        <v>317</v>
      </c>
      <c r="B955"/>
      <c r="C955" s="49">
        <v>32.3440500349</v>
      </c>
      <c r="D955" s="49">
        <v>-110.73881643999999</v>
      </c>
      <c r="E955" s="119">
        <v>3578602.051</v>
      </c>
      <c r="F955" s="119">
        <v>524577.65399999998</v>
      </c>
      <c r="G955" t="s">
        <v>41</v>
      </c>
      <c r="H955" t="s">
        <v>281</v>
      </c>
      <c r="I955" s="89">
        <v>3578404.9915870298</v>
      </c>
      <c r="J955" s="89">
        <v>524639.12569338002</v>
      </c>
      <c r="K955" s="89"/>
      <c r="L955" t="s">
        <v>662</v>
      </c>
      <c r="M955" t="s">
        <v>317</v>
      </c>
      <c r="N955">
        <v>32</v>
      </c>
      <c r="O955">
        <v>23</v>
      </c>
      <c r="P955" t="s">
        <v>908</v>
      </c>
      <c r="Q955" s="107" t="s">
        <v>284</v>
      </c>
      <c r="R955"/>
    </row>
    <row r="956" spans="1:19" ht="30" x14ac:dyDescent="0.25">
      <c r="A956" t="s">
        <v>315</v>
      </c>
      <c r="B956"/>
      <c r="C956" s="49">
        <v>32.3449030186</v>
      </c>
      <c r="D956" s="49">
        <v>-110.7412263568</v>
      </c>
      <c r="E956" s="119">
        <v>3578696.0529999998</v>
      </c>
      <c r="F956" s="119">
        <v>524350.64899999998</v>
      </c>
      <c r="G956" t="s">
        <v>41</v>
      </c>
      <c r="H956" t="s">
        <v>281</v>
      </c>
      <c r="I956" s="89">
        <v>3578498.9810456801</v>
      </c>
      <c r="J956" s="89">
        <v>524412.24746907002</v>
      </c>
      <c r="K956" s="89"/>
      <c r="L956" t="s">
        <v>662</v>
      </c>
      <c r="M956" t="s">
        <v>315</v>
      </c>
      <c r="N956">
        <v>264</v>
      </c>
      <c r="O956">
        <v>35</v>
      </c>
      <c r="P956" t="s">
        <v>907</v>
      </c>
      <c r="Q956" s="107" t="s">
        <v>283</v>
      </c>
      <c r="R956"/>
    </row>
    <row r="957" spans="1:19" ht="30" x14ac:dyDescent="0.25">
      <c r="A957" t="s">
        <v>315</v>
      </c>
      <c r="B957"/>
      <c r="C957" s="49">
        <v>32.3449030186</v>
      </c>
      <c r="D957" s="49">
        <v>-110.7412263568</v>
      </c>
      <c r="E957" s="119">
        <v>3578696.0529999998</v>
      </c>
      <c r="F957" s="119">
        <v>524350.64899999998</v>
      </c>
      <c r="G957" t="s">
        <v>41</v>
      </c>
      <c r="H957" t="s">
        <v>281</v>
      </c>
      <c r="I957" s="89">
        <v>3578498.9810456801</v>
      </c>
      <c r="J957" s="89">
        <v>524412.24746907002</v>
      </c>
      <c r="K957" s="89"/>
      <c r="L957" t="s">
        <v>662</v>
      </c>
      <c r="M957" t="s">
        <v>315</v>
      </c>
      <c r="N957">
        <v>37</v>
      </c>
      <c r="O957">
        <v>27</v>
      </c>
      <c r="P957" t="s">
        <v>908</v>
      </c>
      <c r="Q957" s="107" t="s">
        <v>286</v>
      </c>
      <c r="R957"/>
    </row>
    <row r="958" spans="1:19" ht="30" x14ac:dyDescent="0.25">
      <c r="A958" t="s">
        <v>314</v>
      </c>
      <c r="B958"/>
      <c r="C958" s="49">
        <v>32.347397955600002</v>
      </c>
      <c r="D958" s="49">
        <v>-110.74369551060001</v>
      </c>
      <c r="E958" s="119">
        <v>3578972.0559999999</v>
      </c>
      <c r="F958" s="119">
        <v>524117.63799999998</v>
      </c>
      <c r="G958" t="s">
        <v>41</v>
      </c>
      <c r="H958" t="s">
        <v>281</v>
      </c>
      <c r="I958" s="89">
        <v>3578774.91471938</v>
      </c>
      <c r="J958" s="89">
        <v>524178.88883423002</v>
      </c>
      <c r="K958" s="89"/>
      <c r="L958" t="s">
        <v>662</v>
      </c>
      <c r="M958" t="s">
        <v>314</v>
      </c>
      <c r="N958">
        <v>38</v>
      </c>
      <c r="O958">
        <v>27</v>
      </c>
      <c r="P958" t="s">
        <v>908</v>
      </c>
      <c r="Q958" s="107" t="s">
        <v>284</v>
      </c>
      <c r="R958"/>
    </row>
    <row r="959" spans="1:19" ht="30" x14ac:dyDescent="0.25">
      <c r="A959" t="s">
        <v>312</v>
      </c>
      <c r="B959"/>
      <c r="C959" s="49">
        <v>32.348979224499999</v>
      </c>
      <c r="D959" s="49">
        <v>-110.7449451554</v>
      </c>
      <c r="E959" s="119">
        <v>3579147.057</v>
      </c>
      <c r="F959" s="119">
        <v>523999.63199999998</v>
      </c>
      <c r="G959" t="s">
        <v>41</v>
      </c>
      <c r="H959" t="s">
        <v>281</v>
      </c>
      <c r="I959" s="89">
        <v>3578950.0453359</v>
      </c>
      <c r="J959" s="89">
        <v>524060.86655750999</v>
      </c>
      <c r="K959" s="89"/>
      <c r="L959" t="s">
        <v>662</v>
      </c>
      <c r="M959" t="s">
        <v>312</v>
      </c>
      <c r="N959">
        <v>247</v>
      </c>
      <c r="O959">
        <v>17</v>
      </c>
      <c r="P959" t="s">
        <v>907</v>
      </c>
      <c r="Q959" s="107" t="s">
        <v>283</v>
      </c>
      <c r="R959"/>
    </row>
    <row r="960" spans="1:19" ht="30" x14ac:dyDescent="0.25">
      <c r="A960" t="s">
        <v>312</v>
      </c>
      <c r="B960"/>
      <c r="C960" s="49">
        <v>32.348979224499999</v>
      </c>
      <c r="D960" s="49">
        <v>-110.7449451554</v>
      </c>
      <c r="E960" s="119">
        <v>3579147.057</v>
      </c>
      <c r="F960" s="119">
        <v>523999.63199999998</v>
      </c>
      <c r="G960" t="s">
        <v>41</v>
      </c>
      <c r="H960" t="s">
        <v>281</v>
      </c>
      <c r="I960" s="89">
        <v>3578950.0453359</v>
      </c>
      <c r="J960" s="89">
        <v>524060.86655750999</v>
      </c>
      <c r="K960" s="89"/>
      <c r="L960" t="s">
        <v>662</v>
      </c>
      <c r="M960" t="s">
        <v>312</v>
      </c>
      <c r="N960">
        <v>38</v>
      </c>
      <c r="O960">
        <v>5</v>
      </c>
      <c r="P960" t="s">
        <v>908</v>
      </c>
      <c r="Q960" s="107" t="s">
        <v>284</v>
      </c>
      <c r="R960"/>
    </row>
    <row r="961" spans="1:18" ht="30" x14ac:dyDescent="0.25">
      <c r="A961" t="s">
        <v>310</v>
      </c>
      <c r="B961"/>
      <c r="C961" s="49">
        <v>32.349665055400003</v>
      </c>
      <c r="D961" s="49">
        <v>-110.7450495317</v>
      </c>
      <c r="E961" s="119">
        <v>3579223.057</v>
      </c>
      <c r="F961" s="119">
        <v>523989.63</v>
      </c>
      <c r="G961" t="s">
        <v>41</v>
      </c>
      <c r="H961" t="s">
        <v>281</v>
      </c>
      <c r="I961" s="89">
        <v>3579025.99691277</v>
      </c>
      <c r="J961" s="89">
        <v>524050.72905689297</v>
      </c>
      <c r="K961" s="89"/>
      <c r="L961" t="s">
        <v>662</v>
      </c>
      <c r="M961" t="s">
        <v>310</v>
      </c>
      <c r="N961">
        <v>293</v>
      </c>
      <c r="O961">
        <v>25</v>
      </c>
      <c r="P961" t="s">
        <v>907</v>
      </c>
      <c r="Q961" s="107" t="s">
        <v>283</v>
      </c>
      <c r="R961" t="s">
        <v>802</v>
      </c>
    </row>
    <row r="962" spans="1:18" ht="30" x14ac:dyDescent="0.25">
      <c r="A962" t="s">
        <v>310</v>
      </c>
      <c r="B962"/>
      <c r="C962" s="49">
        <v>32.349665055400003</v>
      </c>
      <c r="D962" s="49">
        <v>-110.7450495317</v>
      </c>
      <c r="E962" s="119">
        <v>3579223.057</v>
      </c>
      <c r="F962" s="119">
        <v>523989.63</v>
      </c>
      <c r="G962" t="s">
        <v>41</v>
      </c>
      <c r="H962" t="s">
        <v>281</v>
      </c>
      <c r="I962" s="89">
        <v>3579025.99691277</v>
      </c>
      <c r="J962" s="89">
        <v>524050.72905689297</v>
      </c>
      <c r="K962" s="89"/>
      <c r="L962" t="s">
        <v>662</v>
      </c>
      <c r="M962" t="s">
        <v>310</v>
      </c>
      <c r="N962">
        <v>13</v>
      </c>
      <c r="O962">
        <v>35</v>
      </c>
      <c r="P962" t="s">
        <v>908</v>
      </c>
      <c r="Q962" s="107" t="s">
        <v>286</v>
      </c>
      <c r="R962" t="s">
        <v>802</v>
      </c>
    </row>
    <row r="963" spans="1:18" ht="30" x14ac:dyDescent="0.25">
      <c r="A963" t="s">
        <v>308</v>
      </c>
      <c r="B963"/>
      <c r="C963" s="49">
        <v>32.350360854000002</v>
      </c>
      <c r="D963" s="49">
        <v>-110.7456214999</v>
      </c>
      <c r="E963" s="119">
        <v>3579300.0580000002</v>
      </c>
      <c r="F963" s="119">
        <v>523935.62699999998</v>
      </c>
      <c r="G963" t="s">
        <v>41</v>
      </c>
      <c r="H963" t="s">
        <v>281</v>
      </c>
      <c r="I963" s="89">
        <v>3579103.2961745402</v>
      </c>
      <c r="J963" s="89">
        <v>523997.41210219002</v>
      </c>
      <c r="K963" s="89"/>
      <c r="L963" t="s">
        <v>662</v>
      </c>
      <c r="M963" t="s">
        <v>308</v>
      </c>
      <c r="N963">
        <v>256</v>
      </c>
      <c r="O963">
        <v>34</v>
      </c>
      <c r="P963" t="s">
        <v>907</v>
      </c>
      <c r="Q963" s="107" t="s">
        <v>283</v>
      </c>
      <c r="R963"/>
    </row>
    <row r="964" spans="1:18" ht="30" x14ac:dyDescent="0.25">
      <c r="A964" t="s">
        <v>308</v>
      </c>
      <c r="B964"/>
      <c r="C964" s="49">
        <v>32.350360854000002</v>
      </c>
      <c r="D964" s="49">
        <v>-110.7456214999</v>
      </c>
      <c r="E964" s="119">
        <v>3579300.0580000002</v>
      </c>
      <c r="F964" s="119">
        <v>523935.62699999998</v>
      </c>
      <c r="G964" t="s">
        <v>41</v>
      </c>
      <c r="H964" t="s">
        <v>281</v>
      </c>
      <c r="I964" s="89">
        <v>3579103.2961745402</v>
      </c>
      <c r="J964" s="89">
        <v>523997.41210219002</v>
      </c>
      <c r="K964" s="89"/>
      <c r="L964" t="s">
        <v>662</v>
      </c>
      <c r="M964" t="s">
        <v>308</v>
      </c>
      <c r="N964">
        <v>44</v>
      </c>
      <c r="O964">
        <v>30</v>
      </c>
      <c r="P964" t="s">
        <v>908</v>
      </c>
      <c r="Q964" s="107" t="s">
        <v>284</v>
      </c>
      <c r="R964" t="s">
        <v>802</v>
      </c>
    </row>
    <row r="965" spans="1:18" ht="30" x14ac:dyDescent="0.25">
      <c r="A965" t="s">
        <v>306</v>
      </c>
      <c r="B965"/>
      <c r="C965" s="49">
        <v>32.348955554600003</v>
      </c>
      <c r="D965" s="49">
        <v>-110.74662436769999</v>
      </c>
      <c r="E965" s="119">
        <v>3579144.0580000002</v>
      </c>
      <c r="F965" s="119">
        <v>523841.63099999999</v>
      </c>
      <c r="G965" t="s">
        <v>41</v>
      </c>
      <c r="H965" t="s">
        <v>281</v>
      </c>
      <c r="I965" s="89">
        <v>3578946.6940194899</v>
      </c>
      <c r="J965" s="89">
        <v>523902.88041654998</v>
      </c>
      <c r="K965" s="89"/>
      <c r="L965" t="s">
        <v>662</v>
      </c>
      <c r="M965" t="s">
        <v>306</v>
      </c>
      <c r="N965">
        <v>289</v>
      </c>
      <c r="O965">
        <v>33</v>
      </c>
      <c r="P965" t="s">
        <v>907</v>
      </c>
      <c r="Q965" s="107" t="s">
        <v>283</v>
      </c>
      <c r="R965"/>
    </row>
    <row r="966" spans="1:18" ht="30" x14ac:dyDescent="0.25">
      <c r="A966" t="s">
        <v>306</v>
      </c>
      <c r="B966"/>
      <c r="C966" s="49">
        <v>32.348955554600003</v>
      </c>
      <c r="D966" s="49">
        <v>-110.74662436769999</v>
      </c>
      <c r="E966" s="119">
        <v>3579144.0580000002</v>
      </c>
      <c r="F966" s="119">
        <v>523841.63099999999</v>
      </c>
      <c r="G966" t="s">
        <v>41</v>
      </c>
      <c r="H966" t="s">
        <v>281</v>
      </c>
      <c r="I966" s="89">
        <v>3578946.6940194899</v>
      </c>
      <c r="J966" s="89">
        <v>523902.88041654998</v>
      </c>
      <c r="K966" s="89"/>
      <c r="L966" t="s">
        <v>662</v>
      </c>
      <c r="M966" t="s">
        <v>306</v>
      </c>
      <c r="N966">
        <v>43</v>
      </c>
      <c r="O966">
        <v>16</v>
      </c>
      <c r="P966" t="s">
        <v>908</v>
      </c>
      <c r="Q966" s="107" t="s">
        <v>284</v>
      </c>
      <c r="R966"/>
    </row>
    <row r="967" spans="1:18" ht="30" x14ac:dyDescent="0.25">
      <c r="A967" t="s">
        <v>305</v>
      </c>
      <c r="B967"/>
      <c r="C967" s="49">
        <v>32.3501403705</v>
      </c>
      <c r="D967" s="49">
        <v>-110.7481302341</v>
      </c>
      <c r="E967" s="119">
        <v>3579275.06</v>
      </c>
      <c r="F967" s="119">
        <v>523699.625</v>
      </c>
      <c r="G967" t="s">
        <v>41</v>
      </c>
      <c r="H967" t="s">
        <v>281</v>
      </c>
      <c r="I967" s="89">
        <v>3579077.76689428</v>
      </c>
      <c r="J967" s="89">
        <v>523760.73739601002</v>
      </c>
      <c r="K967" s="89"/>
      <c r="L967" t="s">
        <v>662</v>
      </c>
      <c r="M967" t="s">
        <v>305</v>
      </c>
      <c r="N967">
        <v>287</v>
      </c>
      <c r="O967">
        <v>17</v>
      </c>
      <c r="P967" t="s">
        <v>907</v>
      </c>
      <c r="Q967" s="107" t="s">
        <v>283</v>
      </c>
      <c r="R967"/>
    </row>
    <row r="968" spans="1:18" ht="30" x14ac:dyDescent="0.25">
      <c r="A968" t="s">
        <v>305</v>
      </c>
      <c r="B968"/>
      <c r="C968" s="49">
        <v>32.3501403705</v>
      </c>
      <c r="D968" s="49">
        <v>-110.7481302341</v>
      </c>
      <c r="E968" s="119">
        <v>3579275.06</v>
      </c>
      <c r="F968" s="119">
        <v>523699.625</v>
      </c>
      <c r="G968" t="s">
        <v>41</v>
      </c>
      <c r="H968" t="s">
        <v>281</v>
      </c>
      <c r="I968" s="89">
        <v>3579077.76689428</v>
      </c>
      <c r="J968" s="89">
        <v>523760.73739601002</v>
      </c>
      <c r="K968" s="89"/>
      <c r="L968" t="s">
        <v>662</v>
      </c>
      <c r="M968" t="s">
        <v>305</v>
      </c>
      <c r="N968">
        <v>36</v>
      </c>
      <c r="O968">
        <v>12</v>
      </c>
      <c r="P968" t="s">
        <v>908</v>
      </c>
      <c r="Q968" s="107" t="s">
        <v>284</v>
      </c>
      <c r="R968"/>
    </row>
    <row r="969" spans="1:18" ht="30" x14ac:dyDescent="0.25">
      <c r="A969" t="s">
        <v>302</v>
      </c>
      <c r="B969"/>
      <c r="C969" s="49">
        <v>32.349319797900002</v>
      </c>
      <c r="D969" s="49">
        <v>-110.7483131462</v>
      </c>
      <c r="E969" s="119">
        <v>3579184.0589999999</v>
      </c>
      <c r="F969" s="119">
        <v>523682.62800000003</v>
      </c>
      <c r="G969" t="s">
        <v>41</v>
      </c>
      <c r="H969" t="s">
        <v>281</v>
      </c>
      <c r="I969" s="89">
        <v>3578987.34516297</v>
      </c>
      <c r="J969" s="89">
        <v>523744.28928818001</v>
      </c>
      <c r="K969" s="89"/>
      <c r="L969" t="s">
        <v>662</v>
      </c>
      <c r="M969" t="s">
        <v>302</v>
      </c>
      <c r="N969">
        <v>248</v>
      </c>
      <c r="O969">
        <v>18</v>
      </c>
      <c r="P969" t="s">
        <v>907</v>
      </c>
      <c r="Q969" s="107" t="s">
        <v>283</v>
      </c>
      <c r="R969"/>
    </row>
    <row r="970" spans="1:18" ht="30" x14ac:dyDescent="0.25">
      <c r="A970" t="s">
        <v>302</v>
      </c>
      <c r="B970"/>
      <c r="C970" s="49">
        <v>32.349319797900002</v>
      </c>
      <c r="D970" s="49">
        <v>-110.7483131462</v>
      </c>
      <c r="E970" s="119">
        <v>3579184.0589999999</v>
      </c>
      <c r="F970" s="119">
        <v>523682.62800000003</v>
      </c>
      <c r="G970" t="s">
        <v>41</v>
      </c>
      <c r="H970" t="s">
        <v>281</v>
      </c>
      <c r="I970" s="89">
        <v>3578987.34516297</v>
      </c>
      <c r="J970" s="89">
        <v>523744.28928818001</v>
      </c>
      <c r="K970" s="89"/>
      <c r="L970" t="s">
        <v>662</v>
      </c>
      <c r="M970" t="s">
        <v>302</v>
      </c>
      <c r="N970">
        <v>47</v>
      </c>
      <c r="O970">
        <v>8</v>
      </c>
      <c r="P970" t="s">
        <v>908</v>
      </c>
      <c r="Q970" s="107" t="s">
        <v>286</v>
      </c>
      <c r="R970" t="s">
        <v>802</v>
      </c>
    </row>
    <row r="971" spans="1:18" ht="30" x14ac:dyDescent="0.25">
      <c r="A971" t="s">
        <v>301</v>
      </c>
      <c r="B971"/>
      <c r="C971" s="49">
        <v>32.349249241800003</v>
      </c>
      <c r="D971" s="49">
        <v>-110.74912103219999</v>
      </c>
      <c r="E971" s="119">
        <v>3579176.06</v>
      </c>
      <c r="F971" s="119">
        <v>523606.62800000003</v>
      </c>
      <c r="G971" t="s">
        <v>41</v>
      </c>
      <c r="H971" t="s">
        <v>281</v>
      </c>
      <c r="I971" s="89">
        <v>3578979.4331236798</v>
      </c>
      <c r="J971" s="89">
        <v>523667.58183320001</v>
      </c>
      <c r="K971" s="89"/>
      <c r="L971" t="s">
        <v>662</v>
      </c>
      <c r="M971" t="s">
        <v>301</v>
      </c>
      <c r="N971">
        <v>45</v>
      </c>
      <c r="O971">
        <v>22</v>
      </c>
      <c r="P971" t="s">
        <v>908</v>
      </c>
      <c r="Q971" s="107" t="s">
        <v>284</v>
      </c>
      <c r="R971"/>
    </row>
    <row r="972" spans="1:18" ht="30" x14ac:dyDescent="0.25">
      <c r="A972" t="s">
        <v>299</v>
      </c>
      <c r="B972"/>
      <c r="C972" s="49">
        <v>32.348971001499997</v>
      </c>
      <c r="D972" s="49">
        <v>-110.749833833</v>
      </c>
      <c r="E972" s="119">
        <v>3579145.06</v>
      </c>
      <c r="F972" s="119">
        <v>523539.62800000003</v>
      </c>
      <c r="G972" t="s">
        <v>41</v>
      </c>
      <c r="H972" t="s">
        <v>281</v>
      </c>
      <c r="I972" s="89">
        <v>3578948.3555120798</v>
      </c>
      <c r="J972" s="89">
        <v>523601.02384682</v>
      </c>
      <c r="K972" s="89"/>
      <c r="L972" t="s">
        <v>662</v>
      </c>
      <c r="M972" t="s">
        <v>299</v>
      </c>
      <c r="N972">
        <v>239</v>
      </c>
      <c r="O972">
        <v>19</v>
      </c>
      <c r="P972" t="s">
        <v>907</v>
      </c>
      <c r="Q972" s="107" t="s">
        <v>283</v>
      </c>
      <c r="R972"/>
    </row>
    <row r="973" spans="1:18" ht="30" x14ac:dyDescent="0.25">
      <c r="A973" t="s">
        <v>296</v>
      </c>
      <c r="B973"/>
      <c r="C973" s="49">
        <v>32.350074735299998</v>
      </c>
      <c r="D973" s="49">
        <v>-110.7514143537</v>
      </c>
      <c r="E973" s="119">
        <v>3579267.0619999999</v>
      </c>
      <c r="F973" s="119">
        <v>523390.62300000002</v>
      </c>
      <c r="G973" t="s">
        <v>41</v>
      </c>
      <c r="H973" t="s">
        <v>281</v>
      </c>
      <c r="I973" s="89">
        <v>3579070.49916567</v>
      </c>
      <c r="J973" s="89">
        <v>523451.83905951999</v>
      </c>
      <c r="K973" s="89"/>
      <c r="L973" t="s">
        <v>662</v>
      </c>
      <c r="M973" t="s">
        <v>296</v>
      </c>
      <c r="N973">
        <v>260</v>
      </c>
      <c r="O973">
        <v>10</v>
      </c>
      <c r="P973" t="s">
        <v>907</v>
      </c>
      <c r="Q973" s="107" t="s">
        <v>283</v>
      </c>
      <c r="R973"/>
    </row>
    <row r="974" spans="1:18" ht="30" x14ac:dyDescent="0.25">
      <c r="A974" t="s">
        <v>293</v>
      </c>
      <c r="B974"/>
      <c r="C974" s="49">
        <v>32.350888577799999</v>
      </c>
      <c r="D974" s="49">
        <v>-110.7523899091</v>
      </c>
      <c r="E974" s="119">
        <v>3579357.0630000001</v>
      </c>
      <c r="F974" s="119">
        <v>523298.61900000001</v>
      </c>
      <c r="G974" t="s">
        <v>41</v>
      </c>
      <c r="H974" t="s">
        <v>281</v>
      </c>
      <c r="I974" s="89">
        <v>3579160.07463645</v>
      </c>
      <c r="J974" s="89">
        <v>523359.76868918003</v>
      </c>
      <c r="K974" s="89"/>
      <c r="L974" t="s">
        <v>662</v>
      </c>
      <c r="M974" t="s">
        <v>293</v>
      </c>
      <c r="N974">
        <v>249</v>
      </c>
      <c r="O974">
        <v>18</v>
      </c>
      <c r="P974" t="s">
        <v>907</v>
      </c>
      <c r="Q974" s="107" t="s">
        <v>291</v>
      </c>
      <c r="R974"/>
    </row>
    <row r="975" spans="1:18" ht="30" x14ac:dyDescent="0.25">
      <c r="A975" t="s">
        <v>292</v>
      </c>
      <c r="B975"/>
      <c r="C975" s="49">
        <v>32.350676090900002</v>
      </c>
      <c r="D975" s="49">
        <v>-110.7544416269</v>
      </c>
      <c r="E975" s="119">
        <v>3579333.0639999998</v>
      </c>
      <c r="F975" s="119">
        <v>523105.61900000001</v>
      </c>
      <c r="G975" t="s">
        <v>41</v>
      </c>
      <c r="H975" t="s">
        <v>281</v>
      </c>
      <c r="I975" s="89">
        <v>3579136.44001078</v>
      </c>
      <c r="J975" s="89">
        <v>523166.50006464001</v>
      </c>
      <c r="K975" s="89"/>
      <c r="L975" t="s">
        <v>662</v>
      </c>
      <c r="M975" t="s">
        <v>292</v>
      </c>
      <c r="N975">
        <v>43</v>
      </c>
      <c r="O975">
        <v>7</v>
      </c>
      <c r="P975" t="s">
        <v>908</v>
      </c>
      <c r="Q975" s="107" t="s">
        <v>284</v>
      </c>
      <c r="R975"/>
    </row>
    <row r="976" spans="1:18" ht="30" x14ac:dyDescent="0.25">
      <c r="A976" t="s">
        <v>289</v>
      </c>
      <c r="B976"/>
      <c r="C976" s="49">
        <v>32.350117582000003</v>
      </c>
      <c r="D976" s="49">
        <v>-110.7548575929</v>
      </c>
      <c r="E976" s="119">
        <v>3579271.0639999998</v>
      </c>
      <c r="F976" s="119">
        <v>523066.62</v>
      </c>
      <c r="G976" t="s">
        <v>41</v>
      </c>
      <c r="H976" t="s">
        <v>281</v>
      </c>
      <c r="I976" s="89">
        <v>3579073.9163393802</v>
      </c>
      <c r="J976" s="89">
        <v>523128.27937105001</v>
      </c>
      <c r="K976" s="89"/>
      <c r="L976" t="s">
        <v>662</v>
      </c>
      <c r="M976" t="s">
        <v>289</v>
      </c>
      <c r="N976">
        <v>234</v>
      </c>
      <c r="O976">
        <v>10</v>
      </c>
      <c r="P976" t="s">
        <v>907</v>
      </c>
      <c r="Q976" s="107" t="s">
        <v>291</v>
      </c>
      <c r="R976"/>
    </row>
    <row r="977" spans="1:18" ht="30" x14ac:dyDescent="0.25">
      <c r="A977" t="s">
        <v>288</v>
      </c>
      <c r="B977"/>
      <c r="C977" s="49">
        <v>32.348855061499997</v>
      </c>
      <c r="D977" s="49">
        <v>-110.7550947556</v>
      </c>
      <c r="E977" s="119">
        <v>3579131.0639999998</v>
      </c>
      <c r="F977" s="119">
        <v>523044.625</v>
      </c>
      <c r="G977" t="s">
        <v>41</v>
      </c>
      <c r="H977" t="s">
        <v>281</v>
      </c>
      <c r="I977" s="89">
        <v>3578933.5341913002</v>
      </c>
      <c r="J977" s="89">
        <v>523105.87988853001</v>
      </c>
      <c r="K977" s="89"/>
      <c r="L977" t="s">
        <v>662</v>
      </c>
      <c r="M977" t="s">
        <v>288</v>
      </c>
      <c r="N977">
        <v>53</v>
      </c>
      <c r="O977">
        <v>5</v>
      </c>
      <c r="P977" t="s">
        <v>908</v>
      </c>
      <c r="Q977" s="107" t="s">
        <v>284</v>
      </c>
      <c r="R977"/>
    </row>
    <row r="978" spans="1:18" ht="30" x14ac:dyDescent="0.25">
      <c r="A978" t="s">
        <v>287</v>
      </c>
      <c r="B978"/>
      <c r="C978" s="49">
        <v>32.349163293499998</v>
      </c>
      <c r="D978" s="49">
        <v>-110.7558697457</v>
      </c>
      <c r="E978" s="119">
        <v>3579165.0649999999</v>
      </c>
      <c r="F978" s="119">
        <v>522971.62300000002</v>
      </c>
      <c r="G978" t="s">
        <v>41</v>
      </c>
      <c r="H978" t="s">
        <v>281</v>
      </c>
      <c r="I978" s="89">
        <v>3578968.1795690702</v>
      </c>
      <c r="J978" s="89">
        <v>523032.68041885598</v>
      </c>
      <c r="K978" s="89"/>
      <c r="L978" t="s">
        <v>662</v>
      </c>
      <c r="M978" t="s">
        <v>287</v>
      </c>
      <c r="N978">
        <v>47</v>
      </c>
      <c r="O978">
        <v>20</v>
      </c>
      <c r="P978" t="s">
        <v>908</v>
      </c>
      <c r="Q978" s="107" t="s">
        <v>284</v>
      </c>
      <c r="R978"/>
    </row>
    <row r="979" spans="1:18" ht="30" x14ac:dyDescent="0.25">
      <c r="A979" t="s">
        <v>285</v>
      </c>
      <c r="B979"/>
      <c r="C979" s="49">
        <v>32.350659478799997</v>
      </c>
      <c r="D979" s="49">
        <v>-110.75517498249999</v>
      </c>
      <c r="E979" s="119">
        <v>3579331.0649999999</v>
      </c>
      <c r="F979" s="119">
        <v>523036.61800000002</v>
      </c>
      <c r="G979" t="s">
        <v>41</v>
      </c>
      <c r="H979" t="s">
        <v>281</v>
      </c>
      <c r="I979" s="89">
        <v>3579134.4995479202</v>
      </c>
      <c r="J979" s="89">
        <v>523098.36171721999</v>
      </c>
      <c r="K979" s="89"/>
      <c r="L979" t="s">
        <v>662</v>
      </c>
      <c r="M979" t="s">
        <v>285</v>
      </c>
      <c r="N979">
        <v>51</v>
      </c>
      <c r="O979">
        <v>12</v>
      </c>
      <c r="P979" t="s">
        <v>908</v>
      </c>
      <c r="Q979" s="107" t="s">
        <v>286</v>
      </c>
      <c r="R979" t="s">
        <v>802</v>
      </c>
    </row>
    <row r="980" spans="1:18" ht="30" x14ac:dyDescent="0.25">
      <c r="A980" t="s">
        <v>280</v>
      </c>
      <c r="B980"/>
      <c r="C980" s="49">
        <v>32.350822171899999</v>
      </c>
      <c r="D980" s="49">
        <v>-110.7553339661</v>
      </c>
      <c r="E980" s="119">
        <v>3579349.0649999999</v>
      </c>
      <c r="F980" s="119">
        <v>523021.61700000003</v>
      </c>
      <c r="G980" t="s">
        <v>41</v>
      </c>
      <c r="H980" t="s">
        <v>281</v>
      </c>
      <c r="I980" s="89">
        <v>3579151.70804343</v>
      </c>
      <c r="J980" s="89">
        <v>523082.67630101001</v>
      </c>
      <c r="K980" s="89"/>
      <c r="L980" t="s">
        <v>662</v>
      </c>
      <c r="M980" t="s">
        <v>280</v>
      </c>
      <c r="N980">
        <v>307</v>
      </c>
      <c r="O980">
        <v>15</v>
      </c>
      <c r="P980" t="s">
        <v>907</v>
      </c>
      <c r="Q980" s="107" t="s">
        <v>283</v>
      </c>
      <c r="R980"/>
    </row>
    <row r="981" spans="1:18" ht="30" x14ac:dyDescent="0.25">
      <c r="A981" t="s">
        <v>280</v>
      </c>
      <c r="B981"/>
      <c r="C981" s="49">
        <v>32.350822171899999</v>
      </c>
      <c r="D981" s="49">
        <v>-110.7553339661</v>
      </c>
      <c r="E981" s="119">
        <v>3579349.0649999999</v>
      </c>
      <c r="F981" s="119">
        <v>523021.61700000003</v>
      </c>
      <c r="G981" t="s">
        <v>41</v>
      </c>
      <c r="H981" t="s">
        <v>281</v>
      </c>
      <c r="I981" s="89">
        <v>3579151.70804343</v>
      </c>
      <c r="J981" s="89">
        <v>523082.67630101001</v>
      </c>
      <c r="K981" s="89"/>
      <c r="L981" t="s">
        <v>662</v>
      </c>
      <c r="M981" t="s">
        <v>280</v>
      </c>
      <c r="N981">
        <v>56</v>
      </c>
      <c r="O981">
        <v>14</v>
      </c>
      <c r="P981" t="s">
        <v>908</v>
      </c>
      <c r="Q981" s="107" t="s">
        <v>284</v>
      </c>
      <c r="R981"/>
    </row>
    <row r="982" spans="1:18" x14ac:dyDescent="0.25">
      <c r="A982" s="1" t="s">
        <v>1006</v>
      </c>
      <c r="C982" s="15">
        <v>32.377549999999999</v>
      </c>
      <c r="D982" s="15">
        <v>-110.70283999999999</v>
      </c>
      <c r="E982" s="174">
        <v>3582324</v>
      </c>
      <c r="F982" s="174">
        <v>527954</v>
      </c>
      <c r="G982" s="1" t="s">
        <v>41</v>
      </c>
      <c r="H982" s="174"/>
      <c r="L982" s="31" t="s">
        <v>1015</v>
      </c>
      <c r="M982" s="1" t="s">
        <v>1006</v>
      </c>
      <c r="N982" s="1">
        <v>218.7</v>
      </c>
      <c r="O982" s="1">
        <v>3</v>
      </c>
      <c r="P982" s="1" t="s">
        <v>13</v>
      </c>
      <c r="Q982" s="1" t="s">
        <v>43</v>
      </c>
    </row>
    <row r="983" spans="1:18" x14ac:dyDescent="0.25">
      <c r="A983" s="1" t="s">
        <v>1007</v>
      </c>
      <c r="E983" s="174">
        <v>3582307</v>
      </c>
      <c r="F983" s="174">
        <v>527909</v>
      </c>
      <c r="G983" s="1" t="s">
        <v>41</v>
      </c>
      <c r="H983" s="174"/>
      <c r="K983" s="174"/>
      <c r="L983" s="31" t="s">
        <v>1015</v>
      </c>
      <c r="M983" s="1" t="s">
        <v>1007</v>
      </c>
      <c r="N983" s="1">
        <v>223</v>
      </c>
      <c r="O983" s="1">
        <v>3</v>
      </c>
      <c r="P983" s="1" t="s">
        <v>13</v>
      </c>
      <c r="Q983" s="1" t="s">
        <v>43</v>
      </c>
    </row>
    <row r="984" spans="1:18" x14ac:dyDescent="0.25">
      <c r="A984" s="1" t="s">
        <v>1008</v>
      </c>
      <c r="E984" s="174">
        <v>3582232</v>
      </c>
      <c r="F984" s="174">
        <v>527882</v>
      </c>
      <c r="G984" s="1" t="s">
        <v>41</v>
      </c>
      <c r="H984" s="174"/>
      <c r="K984" s="174"/>
      <c r="L984" s="31" t="s">
        <v>1015</v>
      </c>
      <c r="M984" s="1" t="s">
        <v>1008</v>
      </c>
      <c r="N984" s="1">
        <v>38</v>
      </c>
      <c r="O984" s="1">
        <v>1</v>
      </c>
      <c r="P984" s="1" t="s">
        <v>13</v>
      </c>
      <c r="Q984" s="1" t="s">
        <v>43</v>
      </c>
    </row>
    <row r="985" spans="1:18" x14ac:dyDescent="0.25">
      <c r="A985" s="1" t="s">
        <v>1009</v>
      </c>
      <c r="E985" s="6">
        <v>3582171</v>
      </c>
      <c r="F985" s="6">
        <v>527863</v>
      </c>
      <c r="G985" s="1" t="s">
        <v>41</v>
      </c>
      <c r="H985" s="174"/>
      <c r="K985" s="174"/>
      <c r="L985" s="31" t="s">
        <v>1015</v>
      </c>
      <c r="M985" s="1" t="s">
        <v>1009</v>
      </c>
      <c r="N985" s="1">
        <v>219</v>
      </c>
      <c r="O985" s="1">
        <v>4</v>
      </c>
      <c r="P985" s="1" t="s">
        <v>13</v>
      </c>
      <c r="Q985" s="1" t="s">
        <v>43</v>
      </c>
    </row>
    <row r="986" spans="1:18" x14ac:dyDescent="0.25">
      <c r="A986" s="1" t="s">
        <v>1014</v>
      </c>
      <c r="E986" s="6">
        <v>3582602</v>
      </c>
      <c r="F986" s="6">
        <v>528410</v>
      </c>
      <c r="G986" s="1" t="s">
        <v>41</v>
      </c>
      <c r="H986" s="174"/>
      <c r="K986" s="174"/>
      <c r="L986" s="31" t="s">
        <v>1015</v>
      </c>
      <c r="M986" s="1" t="s">
        <v>1014</v>
      </c>
      <c r="N986" s="1">
        <v>30.75</v>
      </c>
      <c r="O986" s="1">
        <v>2</v>
      </c>
      <c r="P986" s="1" t="s">
        <v>13</v>
      </c>
      <c r="Q986" s="1" t="s">
        <v>43</v>
      </c>
    </row>
    <row r="987" spans="1:18" x14ac:dyDescent="0.25">
      <c r="A987" s="1" t="s">
        <v>1010</v>
      </c>
      <c r="E987" s="6">
        <v>3582552</v>
      </c>
      <c r="F987" s="6">
        <v>528410</v>
      </c>
      <c r="G987" s="1" t="s">
        <v>41</v>
      </c>
      <c r="H987" s="174"/>
      <c r="K987" s="174"/>
      <c r="L987" s="31" t="s">
        <v>1015</v>
      </c>
      <c r="M987" s="1" t="s">
        <v>1010</v>
      </c>
      <c r="N987" s="1">
        <v>212</v>
      </c>
      <c r="O987" s="1">
        <v>15</v>
      </c>
      <c r="P987" s="1" t="s">
        <v>13</v>
      </c>
      <c r="Q987" s="1" t="s">
        <v>43</v>
      </c>
    </row>
    <row r="988" spans="1:18" x14ac:dyDescent="0.25">
      <c r="A988" s="1" t="s">
        <v>1011</v>
      </c>
      <c r="E988" s="6">
        <v>3582563</v>
      </c>
      <c r="F988" s="6">
        <v>528484</v>
      </c>
      <c r="G988" s="1" t="s">
        <v>41</v>
      </c>
      <c r="H988" s="174"/>
      <c r="K988" s="174"/>
      <c r="L988" s="31" t="s">
        <v>1015</v>
      </c>
      <c r="M988" s="1" t="s">
        <v>1011</v>
      </c>
      <c r="N988" s="1">
        <v>40.5</v>
      </c>
      <c r="O988" s="1">
        <v>12</v>
      </c>
      <c r="P988" s="1" t="s">
        <v>13</v>
      </c>
      <c r="Q988" s="1" t="s">
        <v>43</v>
      </c>
    </row>
    <row r="989" spans="1:18" x14ac:dyDescent="0.25">
      <c r="A989" s="1" t="s">
        <v>1012</v>
      </c>
      <c r="E989" s="6">
        <v>3583477</v>
      </c>
      <c r="F989" s="6">
        <v>527485</v>
      </c>
      <c r="G989" s="1" t="s">
        <v>41</v>
      </c>
      <c r="H989" s="174"/>
      <c r="K989" s="174"/>
      <c r="L989" s="31" t="s">
        <v>1016</v>
      </c>
      <c r="M989" s="1" t="s">
        <v>1012</v>
      </c>
      <c r="N989" s="1">
        <v>36</v>
      </c>
      <c r="O989" s="1">
        <v>11</v>
      </c>
      <c r="P989" s="1" t="s">
        <v>13</v>
      </c>
      <c r="Q989" s="1" t="s">
        <v>43</v>
      </c>
    </row>
    <row r="990" spans="1:18" x14ac:dyDescent="0.25">
      <c r="A990" s="1" t="s">
        <v>1013</v>
      </c>
      <c r="E990" s="174">
        <v>3583522</v>
      </c>
      <c r="F990" s="174">
        <v>527368</v>
      </c>
      <c r="G990" s="1" t="s">
        <v>41</v>
      </c>
      <c r="H990" s="174"/>
      <c r="K990" s="174"/>
      <c r="L990" s="31" t="s">
        <v>1016</v>
      </c>
      <c r="M990" s="1" t="s">
        <v>1013</v>
      </c>
      <c r="N990" s="1">
        <v>39</v>
      </c>
      <c r="O990" s="1">
        <v>6.6</v>
      </c>
      <c r="P990" s="1" t="s">
        <v>13</v>
      </c>
      <c r="Q990" s="1" t="s">
        <v>43</v>
      </c>
    </row>
  </sheetData>
  <sheetProtection formatCells="0" formatColumns="0" formatRows="0" insertRows="0" deleteRows="0" selectLockedCells="1" sort="0" autoFilter="0"/>
  <dataValidations count="41">
    <dataValidation type="custom" allowBlank="1" showInputMessage="1" sqref="E2:F3 G99:G102 E132:F138 G167:G170 E183:F183" xr:uid="{C950649D-DAA1-44F8-95C6-A334F27A661D}">
      <formula1>ISNUMBER(E2)</formula1>
    </dataValidation>
    <dataValidation type="custom" operator="greaterThan" showInputMessage="1" sqref="L2:L3 C2:C3 C132:C138 C183" xr:uid="{DD01113A-6C0B-4F26-A1F8-DC16CABA579A}">
      <formula1>IF(COUNT(#REF!)=1,IF(LEN(C2)&gt;0,1,2)=1,1)=1</formula1>
    </dataValidation>
    <dataValidation allowBlank="1" sqref="N2 N127 N133 N135 N137 P2:P183" xr:uid="{B0E18E85-C9A9-4690-9ABC-7D0238D09FB2}"/>
    <dataValidation type="whole" allowBlank="1" sqref="N139:N183 N99:N126 N128:N132 N4:N82" xr:uid="{8B4E6726-0195-4715-ADEC-0515AE271ECF}">
      <formula1>0</formula1>
      <formula2>360</formula2>
    </dataValidation>
    <dataValidation type="whole" allowBlank="1" sqref="O139:O183 O99:O126 O128:O132 O4:O82" xr:uid="{67CADE17-232F-443E-B19A-8CB01CF58EDB}">
      <formula1>0</formula1>
      <formula2>90</formula2>
    </dataValidation>
    <dataValidation type="custom" operator="greaterThan" allowBlank="1" showInputMessage="1" sqref="L99:L138 L167:L170" xr:uid="{F8521BE9-0832-41FA-B544-8A2CC283E817}">
      <formula1>ISNUMBER(K99)=TRUE</formula1>
    </dataValidation>
    <dataValidation type="custom" allowBlank="1" showInputMessage="1" sqref="M5" xr:uid="{68FB8EFF-F8FE-4EEB-8B15-CEC817862678}">
      <formula1>COUNTIF(N111:N350,M5)=1</formula1>
    </dataValidation>
    <dataValidation type="custom" allowBlank="1" showInputMessage="1" sqref="M38" xr:uid="{7941D632-1BE3-4FC5-8C76-AFDD815882DD}">
      <formula1>COUNTIF(N145:N384,M38)=1</formula1>
    </dataValidation>
    <dataValidation type="custom" allowBlank="1" showInputMessage="1" sqref="M3:M4" xr:uid="{4C3E359F-0697-41DC-8A42-8333B27B7608}">
      <formula1>COUNTIF(N110:N350,M3)=1</formula1>
    </dataValidation>
    <dataValidation type="custom" allowBlank="1" showInputMessage="1" sqref="M2" xr:uid="{979E8B82-0794-4D6A-94F9-5AAE104DCF99}">
      <formula1>COUNTIF(N111:N350,M2)=1</formula1>
    </dataValidation>
    <dataValidation type="custom" allowBlank="1" showInputMessage="1" sqref="M99:M101" xr:uid="{8F48B994-B68B-4EF6-AB9D-A66AB38EC05F}">
      <formula1>COUNTIF(N99:N350,M99)=1</formula1>
    </dataValidation>
    <dataValidation type="custom" allowBlank="1" showInputMessage="1" sqref="M102:M103" xr:uid="{09D2D452-1075-4791-BA36-802A7F8A98EC}">
      <formula1>COUNTIF(N102:N350,M102)=1</formula1>
    </dataValidation>
    <dataValidation type="custom" allowBlank="1" showInputMessage="1" sqref="M104:M110" xr:uid="{1AAF87A1-D298-44FD-989E-8EE8DC73C1F5}">
      <formula1>COUNTIF(N104:N350,M104)=1</formula1>
    </dataValidation>
    <dataValidation type="custom" allowBlank="1" showInputMessage="1" sqref="M111:M115" xr:uid="{96F28604-AC68-47A6-A0DA-28F30A466667}">
      <formula1>COUNTIF(N111:N350,M111)=1</formula1>
    </dataValidation>
    <dataValidation type="custom" allowBlank="1" showInputMessage="1" sqref="M116:M120" xr:uid="{C09F48BF-EA03-4138-AC26-79AA0C294152}">
      <formula1>COUNTIF(N116:N350,M116)=1</formula1>
    </dataValidation>
    <dataValidation type="custom" allowBlank="1" showInputMessage="1" sqref="M183" xr:uid="{DCC10183-EB60-4A36-B72B-836182A4C800}">
      <formula1>COUNTIF(N184:N350,M183)=1</formula1>
    </dataValidation>
    <dataValidation type="custom" operator="greaterThan" showInputMessage="1" sqref="H117:I183 H2:I102" xr:uid="{A8BB88CB-FBB1-4068-85EC-905830A7EBFA}">
      <formula1>IF(COUNT(G2)=1,IF(LEN(H2)&gt;0,1,2)=1,1)=1</formula1>
    </dataValidation>
    <dataValidation type="custom" operator="greaterThan" showInputMessage="1" sqref="J117:J183 J2:J102" xr:uid="{6EF10260-9364-4810-B8AC-E3953157391F}">
      <formula1>IF(COUNT(H2)=1,IF(LEN(J2)&gt;0,1,2)=1,1)=1</formula1>
    </dataValidation>
    <dataValidation type="custom" allowBlank="1" showInputMessage="1" sqref="M170 A99:A101" xr:uid="{39DEBF8E-AA15-442D-BC7F-D6BA1C822D53}">
      <formula1>COUNTIF(A99:A565,A99)=1</formula1>
    </dataValidation>
    <dataValidation type="custom" allowBlank="1" showInputMessage="1" sqref="M138" xr:uid="{898104ED-C043-4154-B1CA-EF64A328FA94}">
      <formula1>COUNTIF(O257:O717,M138)=1</formula1>
    </dataValidation>
    <dataValidation type="custom" allowBlank="1" showInputMessage="1" sqref="M136:M137" xr:uid="{F31E45E0-CA51-4BB6-8318-B44E2447D557}">
      <formula1>COUNTIF(O257:O717,M136)=1</formula1>
    </dataValidation>
    <dataValidation type="custom" allowBlank="1" showInputMessage="1" sqref="M134:M135" xr:uid="{24A5E7C6-C8DE-4715-9794-95E279687CE7}">
      <formula1>COUNTIF(O257:O717,M134)=1</formula1>
    </dataValidation>
    <dataValidation type="custom" allowBlank="1" showInputMessage="1" sqref="M133" xr:uid="{47F1E003-27A0-48D2-9A50-FFE200D5E95A}">
      <formula1>COUNTIF(O258:O718,M133)=1</formula1>
    </dataValidation>
    <dataValidation type="custom" allowBlank="1" showInputMessage="1" sqref="M167" xr:uid="{4E47A563-EEDA-4F01-918B-018527068861}">
      <formula1>COUNTIF(M167:M635,M167)=1</formula1>
    </dataValidation>
    <dataValidation type="custom" allowBlank="1" showInputMessage="1" sqref="M168:M169" xr:uid="{5D6FB4EB-8B6F-440E-B579-59B576F6401D}">
      <formula1>COUNTIF(M168:M635,M168)=1</formula1>
    </dataValidation>
    <dataValidation type="custom" allowBlank="1" showInputMessage="1" sqref="A102:A103" xr:uid="{B66130CF-70D4-4915-B56A-74865FA3DD25}">
      <formula1>COUNTIF(A102:A567,A102)=1</formula1>
    </dataValidation>
    <dataValidation type="custom" allowBlank="1" showInputMessage="1" sqref="A104:A110" xr:uid="{52E1FEC4-3BC5-4E9E-9987-7601A385AAE2}">
      <formula1>COUNTIF(A104:A568,A104)=1</formula1>
    </dataValidation>
    <dataValidation type="custom" allowBlank="1" showInputMessage="1" sqref="A111:A115" xr:uid="{DBA659E8-FD37-424D-A108-386373CE2021}">
      <formula1>COUNTIF(A111:A574,A111)=1</formula1>
    </dataValidation>
    <dataValidation type="custom" allowBlank="1" showInputMessage="1" sqref="A116:A120 A167:A170" xr:uid="{32C7923B-57F2-4852-92FD-DC6EBF137915}">
      <formula1>COUNTIF(A116:A578,A116)=1</formula1>
    </dataValidation>
    <dataValidation type="custom" allowBlank="1" showInputMessage="1" sqref="B99:B101" xr:uid="{05B7C297-E2D6-4F39-98FB-A7C1D31F5715}">
      <formula1>COUNTIF(B99:B484,B99)=1</formula1>
    </dataValidation>
    <dataValidation type="custom" allowBlank="1" showInputMessage="1" sqref="A138:B138" xr:uid="{971A1C3C-7CC7-4237-B0EE-8861274249F3}">
      <formula1>COUNTIF(C209:C636,A138)=1</formula1>
    </dataValidation>
    <dataValidation type="custom" allowBlank="1" showInputMessage="1" sqref="A136:B137" xr:uid="{5FFC386C-501C-48EC-9ECC-ECAFA4666ABA}">
      <formula1>COUNTIF(C209:C636,A136)=1</formula1>
    </dataValidation>
    <dataValidation type="custom" allowBlank="1" showInputMessage="1" sqref="A134:B135" xr:uid="{6725C6D1-AC42-481C-9A80-03B3333D140A}">
      <formula1>COUNTIF(C209:C636,A134)=1</formula1>
    </dataValidation>
    <dataValidation type="custom" allowBlank="1" showInputMessage="1" sqref="A133:B133" xr:uid="{DBDBDDC4-F961-4CC2-A161-7691FADF04D3}">
      <formula1>COUNTIF(C209:C637,A133)=1</formula1>
    </dataValidation>
    <dataValidation type="custom" allowBlank="1" showInputMessage="1" sqref="A183:B183" xr:uid="{921A176C-5E78-46DD-AED2-883B4EB9F0AF}">
      <formula1>COUNTIF(C84:C578,A183)=1</formula1>
    </dataValidation>
    <dataValidation type="custom" allowBlank="1" showInputMessage="1" sqref="B102:B103" xr:uid="{46A46FB7-F350-4B61-B54D-735B371008D6}">
      <formula1>COUNTIF(B102:B486,B102)=1</formula1>
    </dataValidation>
    <dataValidation type="custom" allowBlank="1" showInputMessage="1" sqref="B104:B110" xr:uid="{8D11BD92-CD15-4A61-B4C3-3D8E26F922CA}">
      <formula1>COUNTIF(B104:B487,B104)=1</formula1>
    </dataValidation>
    <dataValidation type="custom" allowBlank="1" showInputMessage="1" sqref="B111:B115" xr:uid="{E34AACAF-2E54-4E7D-A329-08E7800C3535}">
      <formula1>COUNTIF(B111:B493,B111)=1</formula1>
    </dataValidation>
    <dataValidation type="custom" allowBlank="1" showInputMessage="1" sqref="B116:B120 B167:B170" xr:uid="{3B78749F-E1DF-4E4A-A284-C4A1AA5053B3}">
      <formula1>COUNTIF(B116:B497,B116)=1</formula1>
    </dataValidation>
    <dataValidation type="custom" allowBlank="1" showInputMessage="1" sqref="A2:B2" xr:uid="{FA45507B-FB3D-49DA-9F4F-188BF59E2161}">
      <formula1>COUNTIF(C99:C479,A2)=1</formula1>
    </dataValidation>
    <dataValidation type="custom" allowBlank="1" showInputMessage="1" sqref="A3:B3" xr:uid="{6D3B9947-3AF4-4D55-95B9-DBFDC172889C}">
      <formula1>COUNTIF(C99:C479,A3)=1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0A0AA-17BA-4121-B539-D20F9B82DCDF}">
  <sheetPr>
    <tabColor rgb="FFC00000"/>
  </sheetPr>
  <dimension ref="A1:P250"/>
  <sheetViews>
    <sheetView workbookViewId="0">
      <selection activeCell="L179" sqref="L179"/>
    </sheetView>
  </sheetViews>
  <sheetFormatPr defaultColWidth="16.85546875" defaultRowHeight="15" x14ac:dyDescent="0.25"/>
  <cols>
    <col min="1" max="1" width="12.85546875" customWidth="1"/>
    <col min="2" max="2" width="14.7109375" style="8" customWidth="1"/>
    <col min="3" max="3" width="14.140625" style="8" customWidth="1"/>
    <col min="4" max="4" width="8.140625" style="8" customWidth="1"/>
    <col min="5" max="5" width="8.85546875" style="8" customWidth="1"/>
    <col min="6" max="6" width="9" style="8" customWidth="1"/>
    <col min="7" max="7" width="45.7109375" style="8" customWidth="1"/>
    <col min="8" max="8" width="31.140625" style="8" customWidth="1"/>
    <col min="9" max="9" width="9.85546875" style="8" customWidth="1"/>
    <col min="10" max="10" width="5.85546875" style="8" customWidth="1"/>
    <col min="11" max="11" width="26.7109375" style="8" customWidth="1"/>
    <col min="12" max="12" width="76.140625" style="8" customWidth="1"/>
    <col min="13" max="16" width="16.85546875" style="8"/>
  </cols>
  <sheetData>
    <row r="1" spans="1:16" s="19" customFormat="1" ht="12.75" x14ac:dyDescent="0.2">
      <c r="A1" s="19" t="s">
        <v>1029</v>
      </c>
      <c r="B1" s="182" t="s">
        <v>1030</v>
      </c>
      <c r="C1" s="182" t="s">
        <v>231</v>
      </c>
      <c r="D1" s="182" t="s">
        <v>163</v>
      </c>
      <c r="E1" s="182" t="s">
        <v>164</v>
      </c>
      <c r="F1" s="182" t="s">
        <v>1031</v>
      </c>
      <c r="G1" s="182" t="s">
        <v>1032</v>
      </c>
      <c r="H1" s="182" t="s">
        <v>1033</v>
      </c>
      <c r="I1" s="182" t="s">
        <v>1034</v>
      </c>
      <c r="J1" s="182" t="s">
        <v>1035</v>
      </c>
      <c r="K1" s="182" t="s">
        <v>1036</v>
      </c>
      <c r="L1" s="182" t="s">
        <v>1037</v>
      </c>
      <c r="M1" s="182" t="s">
        <v>1038</v>
      </c>
      <c r="N1" s="182" t="s">
        <v>1039</v>
      </c>
      <c r="O1" s="182" t="s">
        <v>1040</v>
      </c>
      <c r="P1" s="182" t="s">
        <v>1041</v>
      </c>
    </row>
    <row r="2" spans="1:16" x14ac:dyDescent="0.25">
      <c r="A2" t="s">
        <v>1042</v>
      </c>
      <c r="B2" s="8">
        <v>79</v>
      </c>
      <c r="C2" s="8" t="s">
        <v>1043</v>
      </c>
      <c r="D2" s="8">
        <v>486405.875</v>
      </c>
      <c r="E2" s="8">
        <v>3623361.5</v>
      </c>
      <c r="F2" s="8">
        <v>3387</v>
      </c>
      <c r="G2" s="8" t="s">
        <v>1044</v>
      </c>
      <c r="I2" s="8">
        <v>62</v>
      </c>
      <c r="J2" s="8">
        <v>10</v>
      </c>
      <c r="K2" s="8" t="s">
        <v>1045</v>
      </c>
      <c r="L2" s="8" t="s">
        <v>1046</v>
      </c>
      <c r="M2" s="8">
        <v>2150</v>
      </c>
      <c r="N2" s="8">
        <v>21</v>
      </c>
      <c r="O2" s="8">
        <v>28</v>
      </c>
      <c r="P2" s="8" t="s">
        <v>222</v>
      </c>
    </row>
    <row r="3" spans="1:16" x14ac:dyDescent="0.25">
      <c r="A3" t="s">
        <v>1042</v>
      </c>
      <c r="B3" s="8">
        <v>81</v>
      </c>
      <c r="C3" s="8" t="s">
        <v>1047</v>
      </c>
      <c r="D3" s="8">
        <v>486384.625</v>
      </c>
      <c r="E3" s="8">
        <v>3623236.75</v>
      </c>
      <c r="F3" s="8">
        <v>3387</v>
      </c>
      <c r="G3" s="8" t="s">
        <v>1044</v>
      </c>
      <c r="I3" s="8">
        <v>51</v>
      </c>
      <c r="J3" s="8">
        <v>69</v>
      </c>
      <c r="K3" s="8" t="s">
        <v>1045</v>
      </c>
      <c r="M3" s="8">
        <v>2150</v>
      </c>
      <c r="N3" s="8">
        <v>21</v>
      </c>
      <c r="O3" s="8">
        <v>39</v>
      </c>
      <c r="P3" s="8" t="s">
        <v>1048</v>
      </c>
    </row>
    <row r="4" spans="1:16" x14ac:dyDescent="0.25">
      <c r="A4" t="s">
        <v>1049</v>
      </c>
      <c r="B4" s="8">
        <v>1143</v>
      </c>
      <c r="C4" s="8" t="s">
        <v>1050</v>
      </c>
      <c r="D4" s="8">
        <v>486878.53125</v>
      </c>
      <c r="E4" s="8">
        <v>3619769</v>
      </c>
      <c r="F4" s="8">
        <v>3387</v>
      </c>
      <c r="G4" s="8" t="s">
        <v>1044</v>
      </c>
      <c r="H4" s="8" t="s">
        <v>1051</v>
      </c>
      <c r="I4" s="8">
        <v>240</v>
      </c>
      <c r="J4" s="8">
        <v>-58</v>
      </c>
      <c r="K4" s="8" t="s">
        <v>1045</v>
      </c>
      <c r="L4" s="183" t="s">
        <v>1052</v>
      </c>
      <c r="M4" s="8">
        <v>2150</v>
      </c>
      <c r="N4" s="8">
        <v>21</v>
      </c>
      <c r="O4" s="8">
        <v>-150</v>
      </c>
      <c r="P4" s="8" t="s">
        <v>1053</v>
      </c>
    </row>
    <row r="5" spans="1:16" x14ac:dyDescent="0.25">
      <c r="A5" t="s">
        <v>1054</v>
      </c>
      <c r="B5" s="8">
        <v>1419</v>
      </c>
      <c r="C5" s="8" t="s">
        <v>1055</v>
      </c>
      <c r="D5" s="8">
        <v>487576.6875</v>
      </c>
      <c r="E5" s="8">
        <v>3611670</v>
      </c>
      <c r="F5" s="8">
        <v>3387</v>
      </c>
      <c r="G5" s="8" t="s">
        <v>1044</v>
      </c>
      <c r="H5" s="8" t="s">
        <v>1051</v>
      </c>
      <c r="I5" s="8">
        <v>257</v>
      </c>
      <c r="J5" s="8">
        <v>-38</v>
      </c>
      <c r="K5" s="8" t="s">
        <v>1045</v>
      </c>
      <c r="L5" s="183" t="s">
        <v>1056</v>
      </c>
      <c r="M5" s="8">
        <v>2150</v>
      </c>
      <c r="N5" s="8">
        <v>21</v>
      </c>
      <c r="O5" s="8">
        <v>-167</v>
      </c>
      <c r="P5" s="8" t="s">
        <v>1057</v>
      </c>
    </row>
    <row r="6" spans="1:16" x14ac:dyDescent="0.25">
      <c r="A6" t="s">
        <v>1054</v>
      </c>
      <c r="B6" s="8">
        <v>33014</v>
      </c>
      <c r="C6" s="8" t="s">
        <v>1058</v>
      </c>
      <c r="D6" s="8">
        <v>488329.15625</v>
      </c>
      <c r="E6" s="8">
        <v>3615354.25</v>
      </c>
      <c r="F6" s="8">
        <v>3387</v>
      </c>
      <c r="G6" s="8" t="s">
        <v>1044</v>
      </c>
      <c r="H6" s="8" t="s">
        <v>1059</v>
      </c>
      <c r="I6" s="8">
        <v>65</v>
      </c>
      <c r="J6" s="8">
        <v>-18</v>
      </c>
      <c r="K6" s="8" t="s">
        <v>1060</v>
      </c>
      <c r="L6" s="183" t="s">
        <v>1061</v>
      </c>
      <c r="M6" s="8">
        <v>2151</v>
      </c>
      <c r="N6" s="8">
        <v>21</v>
      </c>
      <c r="O6" s="8">
        <v>25</v>
      </c>
      <c r="P6" s="8" t="s">
        <v>167</v>
      </c>
    </row>
    <row r="7" spans="1:16" x14ac:dyDescent="0.25">
      <c r="A7" t="s">
        <v>1042</v>
      </c>
      <c r="B7" s="8">
        <v>74</v>
      </c>
      <c r="C7" s="8" t="s">
        <v>1062</v>
      </c>
      <c r="D7" s="8">
        <v>486735.5625</v>
      </c>
      <c r="E7" s="8">
        <v>3622984.5</v>
      </c>
      <c r="F7" s="8">
        <v>574</v>
      </c>
      <c r="G7" s="8" t="s">
        <v>1063</v>
      </c>
      <c r="I7" s="8">
        <v>68</v>
      </c>
      <c r="J7" s="8">
        <v>30</v>
      </c>
      <c r="K7" s="8" t="s">
        <v>1045</v>
      </c>
      <c r="L7" s="8" t="s">
        <v>1064</v>
      </c>
      <c r="M7" s="8">
        <v>2149</v>
      </c>
      <c r="N7" s="8">
        <v>21</v>
      </c>
      <c r="O7" s="8">
        <v>22</v>
      </c>
      <c r="P7" s="8" t="s">
        <v>201</v>
      </c>
    </row>
    <row r="8" spans="1:16" x14ac:dyDescent="0.25">
      <c r="A8" t="s">
        <v>1042</v>
      </c>
      <c r="B8" s="8">
        <v>95</v>
      </c>
      <c r="C8" s="8" t="s">
        <v>1065</v>
      </c>
      <c r="D8" s="8">
        <v>486748.09375</v>
      </c>
      <c r="E8" s="8">
        <v>3622601</v>
      </c>
      <c r="F8" s="8">
        <v>574</v>
      </c>
      <c r="G8" s="8" t="s">
        <v>1063</v>
      </c>
      <c r="I8" s="8">
        <v>65</v>
      </c>
      <c r="J8" s="8">
        <v>236</v>
      </c>
      <c r="K8" s="8" t="s">
        <v>1045</v>
      </c>
      <c r="L8" s="8" t="s">
        <v>1066</v>
      </c>
      <c r="M8" s="8">
        <v>2149</v>
      </c>
      <c r="N8" s="8">
        <v>21</v>
      </c>
      <c r="O8" s="8">
        <v>25</v>
      </c>
      <c r="P8" s="8" t="s">
        <v>1067</v>
      </c>
    </row>
    <row r="9" spans="1:16" x14ac:dyDescent="0.25">
      <c r="A9" t="s">
        <v>1049</v>
      </c>
      <c r="B9" s="8">
        <v>2</v>
      </c>
      <c r="C9" s="8" t="s">
        <v>1068</v>
      </c>
      <c r="D9" s="8">
        <v>486415.875</v>
      </c>
      <c r="E9" s="8">
        <v>3621128.5</v>
      </c>
      <c r="F9" s="8">
        <v>574</v>
      </c>
      <c r="G9" s="8" t="s">
        <v>1063</v>
      </c>
      <c r="I9" s="8">
        <v>28</v>
      </c>
      <c r="J9" s="8">
        <v>44</v>
      </c>
      <c r="K9" s="8" t="s">
        <v>1045</v>
      </c>
      <c r="L9" s="8" t="s">
        <v>168</v>
      </c>
      <c r="M9" s="8">
        <v>2149</v>
      </c>
      <c r="N9" s="8">
        <v>21</v>
      </c>
      <c r="O9" s="8">
        <v>62</v>
      </c>
      <c r="P9" s="8" t="s">
        <v>1069</v>
      </c>
    </row>
    <row r="10" spans="1:16" x14ac:dyDescent="0.25">
      <c r="A10" t="s">
        <v>1049</v>
      </c>
      <c r="B10" s="8">
        <v>99</v>
      </c>
      <c r="C10" s="8" t="s">
        <v>1070</v>
      </c>
      <c r="D10" s="8">
        <v>486134.34375</v>
      </c>
      <c r="E10" s="8">
        <v>3620005.5</v>
      </c>
      <c r="F10" s="8">
        <v>574</v>
      </c>
      <c r="G10" s="8" t="s">
        <v>1063</v>
      </c>
      <c r="H10" s="8" t="s">
        <v>1051</v>
      </c>
      <c r="I10" s="8">
        <v>44</v>
      </c>
      <c r="J10" s="8">
        <v>48</v>
      </c>
      <c r="K10" s="8" t="s">
        <v>1045</v>
      </c>
      <c r="L10" s="8" t="s">
        <v>168</v>
      </c>
      <c r="M10" s="8">
        <v>2149</v>
      </c>
      <c r="N10" s="8">
        <v>21</v>
      </c>
      <c r="O10" s="8">
        <v>46</v>
      </c>
      <c r="P10" s="8" t="s">
        <v>1071</v>
      </c>
    </row>
    <row r="11" spans="1:16" x14ac:dyDescent="0.25">
      <c r="A11" t="s">
        <v>1049</v>
      </c>
      <c r="B11" s="8">
        <v>1096</v>
      </c>
      <c r="C11" s="8" t="s">
        <v>1072</v>
      </c>
      <c r="D11" s="8">
        <v>486030.40625</v>
      </c>
      <c r="E11" s="8">
        <v>3620460.5</v>
      </c>
      <c r="F11" s="8">
        <v>574</v>
      </c>
      <c r="G11" s="8" t="s">
        <v>1063</v>
      </c>
      <c r="H11" s="8" t="s">
        <v>1051</v>
      </c>
      <c r="I11" s="8">
        <v>43</v>
      </c>
      <c r="J11" s="8">
        <v>45</v>
      </c>
      <c r="K11" s="8" t="s">
        <v>1045</v>
      </c>
      <c r="L11" s="8" t="s">
        <v>168</v>
      </c>
      <c r="M11" s="8">
        <v>2149</v>
      </c>
      <c r="N11" s="8">
        <v>21</v>
      </c>
      <c r="O11" s="8">
        <v>47</v>
      </c>
      <c r="P11" s="8" t="s">
        <v>1073</v>
      </c>
    </row>
    <row r="12" spans="1:16" x14ac:dyDescent="0.25">
      <c r="A12" t="s">
        <v>1049</v>
      </c>
      <c r="B12" s="8">
        <v>1111</v>
      </c>
      <c r="C12" s="8" t="s">
        <v>1074</v>
      </c>
      <c r="D12" s="8">
        <v>486557.96875</v>
      </c>
      <c r="E12" s="8">
        <v>3620256</v>
      </c>
      <c r="F12" s="8">
        <v>574</v>
      </c>
      <c r="G12" s="8" t="s">
        <v>1063</v>
      </c>
      <c r="H12" s="8" t="s">
        <v>1051</v>
      </c>
      <c r="I12" s="8">
        <v>53</v>
      </c>
      <c r="J12" s="8">
        <v>39</v>
      </c>
      <c r="K12" s="8" t="s">
        <v>1045</v>
      </c>
      <c r="L12" s="8" t="s">
        <v>168</v>
      </c>
      <c r="M12" s="8">
        <v>2149</v>
      </c>
      <c r="N12" s="8">
        <v>21</v>
      </c>
      <c r="O12" s="8">
        <v>37</v>
      </c>
      <c r="P12" s="8" t="s">
        <v>1075</v>
      </c>
    </row>
    <row r="13" spans="1:16" x14ac:dyDescent="0.25">
      <c r="A13" t="s">
        <v>1049</v>
      </c>
      <c r="B13" s="8">
        <v>1127</v>
      </c>
      <c r="C13" s="8" t="s">
        <v>1076</v>
      </c>
      <c r="D13" s="8">
        <v>486895.90625</v>
      </c>
      <c r="E13" s="8">
        <v>3619996.25</v>
      </c>
      <c r="F13" s="8">
        <v>574</v>
      </c>
      <c r="G13" s="8" t="s">
        <v>1063</v>
      </c>
      <c r="H13" s="8" t="s">
        <v>1051</v>
      </c>
      <c r="I13" s="8">
        <v>69</v>
      </c>
      <c r="J13" s="8">
        <v>43</v>
      </c>
      <c r="K13" s="8" t="s">
        <v>1045</v>
      </c>
      <c r="L13" s="8" t="s">
        <v>168</v>
      </c>
      <c r="M13" s="8">
        <v>2149</v>
      </c>
      <c r="N13" s="8">
        <v>21</v>
      </c>
      <c r="O13" s="8">
        <v>21</v>
      </c>
      <c r="P13" s="8" t="s">
        <v>1077</v>
      </c>
    </row>
    <row r="14" spans="1:16" x14ac:dyDescent="0.25">
      <c r="A14" t="s">
        <v>1049</v>
      </c>
      <c r="B14" s="8">
        <v>1129</v>
      </c>
      <c r="C14" s="8" t="s">
        <v>1078</v>
      </c>
      <c r="D14" s="8">
        <v>486841.84375</v>
      </c>
      <c r="E14" s="8">
        <v>3620159.75</v>
      </c>
      <c r="F14" s="8">
        <v>574</v>
      </c>
      <c r="G14" s="8" t="s">
        <v>1063</v>
      </c>
      <c r="H14" s="8" t="s">
        <v>1051</v>
      </c>
      <c r="I14" s="8">
        <v>50</v>
      </c>
      <c r="J14" s="8">
        <v>58</v>
      </c>
      <c r="K14" s="8" t="s">
        <v>1045</v>
      </c>
      <c r="L14" s="8" t="s">
        <v>168</v>
      </c>
      <c r="M14" s="8">
        <v>2149</v>
      </c>
      <c r="N14" s="8">
        <v>21</v>
      </c>
      <c r="O14" s="8">
        <v>40</v>
      </c>
      <c r="P14" s="8" t="s">
        <v>210</v>
      </c>
    </row>
    <row r="15" spans="1:16" x14ac:dyDescent="0.25">
      <c r="A15" t="s">
        <v>1049</v>
      </c>
      <c r="B15" s="8">
        <v>1133</v>
      </c>
      <c r="C15" s="8" t="s">
        <v>1079</v>
      </c>
      <c r="D15" s="8">
        <v>486820.21875</v>
      </c>
      <c r="E15" s="8">
        <v>3620158</v>
      </c>
      <c r="F15" s="8">
        <v>574</v>
      </c>
      <c r="G15" s="8" t="s">
        <v>1063</v>
      </c>
      <c r="H15" s="8" t="s">
        <v>1051</v>
      </c>
      <c r="I15" s="8">
        <v>46</v>
      </c>
      <c r="J15" s="8">
        <v>51</v>
      </c>
      <c r="K15" s="8" t="s">
        <v>1045</v>
      </c>
      <c r="L15" s="8" t="s">
        <v>168</v>
      </c>
      <c r="M15" s="8">
        <v>2149</v>
      </c>
      <c r="N15" s="8">
        <v>21</v>
      </c>
      <c r="O15" s="8">
        <v>44</v>
      </c>
      <c r="P15" s="8" t="s">
        <v>205</v>
      </c>
    </row>
    <row r="16" spans="1:16" x14ac:dyDescent="0.25">
      <c r="A16" t="s">
        <v>1049</v>
      </c>
      <c r="B16" s="8">
        <v>1137</v>
      </c>
      <c r="C16" s="8" t="s">
        <v>1080</v>
      </c>
      <c r="D16" s="8">
        <v>486718.71875</v>
      </c>
      <c r="E16" s="8">
        <v>3620182</v>
      </c>
      <c r="F16" s="8">
        <v>574</v>
      </c>
      <c r="G16" s="8" t="s">
        <v>1063</v>
      </c>
      <c r="H16" s="8" t="s">
        <v>1051</v>
      </c>
      <c r="I16" s="8">
        <v>42</v>
      </c>
      <c r="J16" s="8">
        <v>53</v>
      </c>
      <c r="K16" s="8" t="s">
        <v>1045</v>
      </c>
      <c r="L16" s="8" t="s">
        <v>168</v>
      </c>
      <c r="M16" s="8">
        <v>2149</v>
      </c>
      <c r="N16" s="8">
        <v>21</v>
      </c>
      <c r="O16" s="8">
        <v>48</v>
      </c>
      <c r="P16" s="8" t="s">
        <v>1081</v>
      </c>
    </row>
    <row r="17" spans="1:16" x14ac:dyDescent="0.25">
      <c r="A17" t="s">
        <v>1049</v>
      </c>
      <c r="B17" s="8">
        <v>1161</v>
      </c>
      <c r="C17" s="8" t="s">
        <v>1082</v>
      </c>
      <c r="D17" s="8">
        <v>486036.9375</v>
      </c>
      <c r="E17" s="8">
        <v>3619027.5</v>
      </c>
      <c r="F17" s="8">
        <v>574</v>
      </c>
      <c r="G17" s="8" t="s">
        <v>1063</v>
      </c>
      <c r="H17" s="8" t="s">
        <v>1051</v>
      </c>
      <c r="I17" s="8">
        <v>59</v>
      </c>
      <c r="J17" s="8">
        <v>30</v>
      </c>
      <c r="K17" s="8" t="s">
        <v>1045</v>
      </c>
      <c r="L17" s="8" t="s">
        <v>1083</v>
      </c>
      <c r="M17" s="8">
        <v>2149</v>
      </c>
      <c r="N17" s="8">
        <v>21</v>
      </c>
      <c r="O17" s="8">
        <v>31</v>
      </c>
      <c r="P17" s="8" t="s">
        <v>201</v>
      </c>
    </row>
    <row r="18" spans="1:16" x14ac:dyDescent="0.25">
      <c r="A18" t="s">
        <v>1049</v>
      </c>
      <c r="B18" s="8">
        <v>1221</v>
      </c>
      <c r="C18" s="8" t="s">
        <v>1084</v>
      </c>
      <c r="D18" s="8">
        <v>485623.71875</v>
      </c>
      <c r="E18" s="8">
        <v>3617665.75</v>
      </c>
      <c r="F18" s="8">
        <v>574</v>
      </c>
      <c r="G18" s="8" t="s">
        <v>1063</v>
      </c>
      <c r="H18" s="8" t="s">
        <v>1051</v>
      </c>
      <c r="I18" s="8">
        <v>48</v>
      </c>
      <c r="J18" s="8">
        <v>25</v>
      </c>
      <c r="K18" s="8" t="s">
        <v>1045</v>
      </c>
      <c r="L18" s="8" t="s">
        <v>168</v>
      </c>
      <c r="M18" s="8">
        <v>2149</v>
      </c>
      <c r="N18" s="8">
        <v>21</v>
      </c>
      <c r="O18" s="8">
        <v>42</v>
      </c>
      <c r="P18" s="8" t="s">
        <v>1085</v>
      </c>
    </row>
    <row r="19" spans="1:16" x14ac:dyDescent="0.25">
      <c r="A19" t="s">
        <v>1049</v>
      </c>
      <c r="B19" s="8">
        <v>1224</v>
      </c>
      <c r="C19" s="8" t="s">
        <v>1086</v>
      </c>
      <c r="D19" s="8">
        <v>485628.625</v>
      </c>
      <c r="E19" s="8">
        <v>3617583.5</v>
      </c>
      <c r="F19" s="8">
        <v>574</v>
      </c>
      <c r="G19" s="8" t="s">
        <v>1063</v>
      </c>
      <c r="I19" s="8">
        <v>49</v>
      </c>
      <c r="J19" s="8">
        <v>32</v>
      </c>
      <c r="K19" s="8" t="s">
        <v>1045</v>
      </c>
      <c r="L19" s="8" t="s">
        <v>168</v>
      </c>
      <c r="M19" s="8">
        <v>2149</v>
      </c>
      <c r="N19" s="8">
        <v>21</v>
      </c>
      <c r="O19" s="8">
        <v>41</v>
      </c>
      <c r="P19" s="8" t="s">
        <v>1087</v>
      </c>
    </row>
    <row r="20" spans="1:16" x14ac:dyDescent="0.25">
      <c r="A20" t="s">
        <v>1049</v>
      </c>
      <c r="B20" s="8">
        <v>1230</v>
      </c>
      <c r="C20" s="8" t="s">
        <v>1088</v>
      </c>
      <c r="D20" s="8">
        <v>485527.875</v>
      </c>
      <c r="E20" s="8">
        <v>3617468.25</v>
      </c>
      <c r="F20" s="8">
        <v>574</v>
      </c>
      <c r="G20" s="8" t="s">
        <v>1063</v>
      </c>
      <c r="H20" s="8" t="s">
        <v>1051</v>
      </c>
      <c r="I20" s="8">
        <v>55</v>
      </c>
      <c r="J20" s="8">
        <v>7</v>
      </c>
      <c r="K20" s="8" t="s">
        <v>1045</v>
      </c>
      <c r="L20" s="8" t="s">
        <v>168</v>
      </c>
      <c r="M20" s="8">
        <v>2149</v>
      </c>
      <c r="N20" s="8">
        <v>21</v>
      </c>
      <c r="O20" s="8">
        <v>35</v>
      </c>
      <c r="P20" s="8" t="s">
        <v>215</v>
      </c>
    </row>
    <row r="21" spans="1:16" x14ac:dyDescent="0.25">
      <c r="A21" t="s">
        <v>1049</v>
      </c>
      <c r="B21" s="8">
        <v>1255</v>
      </c>
      <c r="C21" s="8" t="s">
        <v>1089</v>
      </c>
      <c r="D21" s="8">
        <v>484875.25</v>
      </c>
      <c r="E21" s="8">
        <v>3617160</v>
      </c>
      <c r="F21" s="8">
        <v>574</v>
      </c>
      <c r="G21" s="8" t="s">
        <v>1063</v>
      </c>
      <c r="H21" s="8" t="s">
        <v>1051</v>
      </c>
      <c r="I21" s="8">
        <v>56</v>
      </c>
      <c r="J21" s="8">
        <v>31</v>
      </c>
      <c r="K21" s="8" t="s">
        <v>1045</v>
      </c>
      <c r="L21" s="8" t="s">
        <v>1090</v>
      </c>
      <c r="M21" s="8">
        <v>2149</v>
      </c>
      <c r="N21" s="8">
        <v>21</v>
      </c>
      <c r="O21" s="8">
        <v>34</v>
      </c>
      <c r="P21" s="8" t="s">
        <v>1091</v>
      </c>
    </row>
    <row r="22" spans="1:16" x14ac:dyDescent="0.25">
      <c r="A22" t="s">
        <v>1049</v>
      </c>
      <c r="B22" s="8">
        <v>1260</v>
      </c>
      <c r="C22" s="8" t="s">
        <v>1092</v>
      </c>
      <c r="D22" s="8">
        <v>484808.90625</v>
      </c>
      <c r="E22" s="8">
        <v>3617176.25</v>
      </c>
      <c r="F22" s="8">
        <v>574</v>
      </c>
      <c r="G22" s="8" t="s">
        <v>1063</v>
      </c>
      <c r="I22" s="8">
        <v>51</v>
      </c>
      <c r="J22" s="8">
        <v>47</v>
      </c>
      <c r="K22" s="8" t="s">
        <v>1045</v>
      </c>
      <c r="L22" s="8" t="s">
        <v>168</v>
      </c>
      <c r="M22" s="8">
        <v>2149</v>
      </c>
      <c r="N22" s="8">
        <v>21</v>
      </c>
      <c r="O22" s="8">
        <v>39</v>
      </c>
      <c r="P22" s="8" t="s">
        <v>1093</v>
      </c>
    </row>
    <row r="23" spans="1:16" x14ac:dyDescent="0.25">
      <c r="A23" t="s">
        <v>1049</v>
      </c>
      <c r="B23" s="8">
        <v>1270</v>
      </c>
      <c r="C23" s="8" t="s">
        <v>1094</v>
      </c>
      <c r="D23" s="8">
        <v>484868.96875</v>
      </c>
      <c r="E23" s="8">
        <v>3617319.5</v>
      </c>
      <c r="F23" s="8">
        <v>574</v>
      </c>
      <c r="G23" s="8" t="s">
        <v>1063</v>
      </c>
      <c r="H23" s="8" t="s">
        <v>1051</v>
      </c>
      <c r="I23" s="8">
        <v>55</v>
      </c>
      <c r="J23" s="8">
        <v>57</v>
      </c>
      <c r="K23" s="8" t="s">
        <v>1045</v>
      </c>
      <c r="L23" s="8" t="s">
        <v>1095</v>
      </c>
      <c r="M23" s="8">
        <v>2149</v>
      </c>
      <c r="N23" s="8">
        <v>21</v>
      </c>
      <c r="O23" s="8">
        <v>35</v>
      </c>
      <c r="P23" s="8" t="s">
        <v>1096</v>
      </c>
    </row>
    <row r="24" spans="1:16" x14ac:dyDescent="0.25">
      <c r="A24" t="s">
        <v>1049</v>
      </c>
      <c r="B24" s="8">
        <v>1273</v>
      </c>
      <c r="C24" s="8" t="s">
        <v>1097</v>
      </c>
      <c r="D24" s="8">
        <v>484998.84375</v>
      </c>
      <c r="E24" s="8">
        <v>3617750.5</v>
      </c>
      <c r="F24" s="8">
        <v>574</v>
      </c>
      <c r="G24" s="8" t="s">
        <v>1063</v>
      </c>
      <c r="I24" s="8">
        <v>58</v>
      </c>
      <c r="J24" s="8">
        <v>41</v>
      </c>
      <c r="K24" s="8" t="s">
        <v>1045</v>
      </c>
      <c r="L24" s="8" t="s">
        <v>1098</v>
      </c>
      <c r="M24" s="8">
        <v>2149</v>
      </c>
      <c r="N24" s="8">
        <v>21</v>
      </c>
      <c r="O24" s="8">
        <v>32</v>
      </c>
      <c r="P24" s="8" t="s">
        <v>1099</v>
      </c>
    </row>
    <row r="25" spans="1:16" x14ac:dyDescent="0.25">
      <c r="A25" t="s">
        <v>1049</v>
      </c>
      <c r="B25" s="8">
        <v>1280</v>
      </c>
      <c r="C25" s="8" t="s">
        <v>1100</v>
      </c>
      <c r="D25" s="8">
        <v>485410.5625</v>
      </c>
      <c r="E25" s="8">
        <v>3618038.25</v>
      </c>
      <c r="F25" s="8">
        <v>574</v>
      </c>
      <c r="G25" s="8" t="s">
        <v>1063</v>
      </c>
      <c r="H25" s="8" t="s">
        <v>1051</v>
      </c>
      <c r="I25" s="8">
        <v>59</v>
      </c>
      <c r="J25" s="8">
        <v>31</v>
      </c>
      <c r="K25" s="8" t="s">
        <v>1045</v>
      </c>
      <c r="M25" s="8">
        <v>2149</v>
      </c>
      <c r="N25" s="8">
        <v>21</v>
      </c>
      <c r="O25" s="8">
        <v>31</v>
      </c>
      <c r="P25" s="8" t="s">
        <v>1091</v>
      </c>
    </row>
    <row r="26" spans="1:16" x14ac:dyDescent="0.25">
      <c r="A26" t="s">
        <v>1049</v>
      </c>
      <c r="B26" s="8">
        <v>2506</v>
      </c>
      <c r="C26" s="8" t="s">
        <v>1101</v>
      </c>
      <c r="D26" s="8">
        <v>485937</v>
      </c>
      <c r="E26" s="8">
        <v>3618536</v>
      </c>
      <c r="F26" s="8">
        <v>574</v>
      </c>
      <c r="G26" s="8" t="s">
        <v>1063</v>
      </c>
      <c r="I26" s="8">
        <v>47</v>
      </c>
      <c r="J26" s="8">
        <v>41</v>
      </c>
      <c r="K26" s="8" t="s">
        <v>1102</v>
      </c>
      <c r="L26" s="8" t="s">
        <v>168</v>
      </c>
      <c r="M26" s="8">
        <v>0</v>
      </c>
      <c r="N26" s="8">
        <v>21</v>
      </c>
      <c r="O26" s="8">
        <v>-317</v>
      </c>
    </row>
    <row r="27" spans="1:16" x14ac:dyDescent="0.25">
      <c r="A27" t="s">
        <v>1054</v>
      </c>
      <c r="B27" s="8">
        <v>63</v>
      </c>
      <c r="C27" s="8" t="s">
        <v>1103</v>
      </c>
      <c r="D27" s="8">
        <v>489606.125</v>
      </c>
      <c r="E27" s="8">
        <v>3614393</v>
      </c>
      <c r="F27" s="8">
        <v>574</v>
      </c>
      <c r="G27" s="8" t="s">
        <v>1063</v>
      </c>
      <c r="I27" s="8">
        <v>21</v>
      </c>
      <c r="J27" s="8">
        <v>65</v>
      </c>
      <c r="K27" s="8" t="s">
        <v>1045</v>
      </c>
      <c r="M27" s="8">
        <v>2149</v>
      </c>
      <c r="N27" s="8">
        <v>21</v>
      </c>
      <c r="O27" s="8">
        <v>69</v>
      </c>
      <c r="P27" s="8" t="s">
        <v>1104</v>
      </c>
    </row>
    <row r="28" spans="1:16" x14ac:dyDescent="0.25">
      <c r="A28" t="s">
        <v>1054</v>
      </c>
      <c r="B28" s="8">
        <v>1412</v>
      </c>
      <c r="C28" s="8" t="s">
        <v>1105</v>
      </c>
      <c r="D28" s="8">
        <v>487757.59375</v>
      </c>
      <c r="E28" s="8">
        <v>3611895</v>
      </c>
      <c r="F28" s="8">
        <v>574</v>
      </c>
      <c r="G28" s="8" t="s">
        <v>1063</v>
      </c>
      <c r="H28" s="8" t="s">
        <v>1051</v>
      </c>
      <c r="I28" s="8">
        <v>72</v>
      </c>
      <c r="J28" s="8">
        <v>31</v>
      </c>
      <c r="K28" s="8" t="s">
        <v>1106</v>
      </c>
      <c r="L28" s="8" t="s">
        <v>1107</v>
      </c>
      <c r="M28" s="8">
        <v>2149</v>
      </c>
      <c r="N28" s="8">
        <v>21</v>
      </c>
      <c r="O28" s="8">
        <v>18</v>
      </c>
      <c r="P28" s="8" t="s">
        <v>1091</v>
      </c>
    </row>
    <row r="29" spans="1:16" x14ac:dyDescent="0.25">
      <c r="A29" t="s">
        <v>1054</v>
      </c>
      <c r="B29" s="8">
        <v>1421</v>
      </c>
      <c r="C29" s="8" t="s">
        <v>1108</v>
      </c>
      <c r="D29" s="8">
        <v>487428.71875</v>
      </c>
      <c r="E29" s="8">
        <v>3611642.75</v>
      </c>
      <c r="F29" s="8">
        <v>574</v>
      </c>
      <c r="G29" s="8" t="s">
        <v>1063</v>
      </c>
      <c r="H29" s="8" t="s">
        <v>1051</v>
      </c>
      <c r="I29" s="8">
        <v>67</v>
      </c>
      <c r="J29" s="8">
        <v>23</v>
      </c>
      <c r="K29" s="8" t="s">
        <v>1045</v>
      </c>
      <c r="M29" s="8">
        <v>2149</v>
      </c>
      <c r="N29" s="8">
        <v>21</v>
      </c>
      <c r="O29" s="8">
        <v>23</v>
      </c>
      <c r="P29" s="8" t="s">
        <v>171</v>
      </c>
    </row>
    <row r="30" spans="1:16" x14ac:dyDescent="0.25">
      <c r="A30" t="s">
        <v>1054</v>
      </c>
      <c r="B30" s="8">
        <v>1425</v>
      </c>
      <c r="C30" s="8" t="s">
        <v>1109</v>
      </c>
      <c r="D30" s="8">
        <v>487241.96875</v>
      </c>
      <c r="E30" s="8">
        <v>3611566.25</v>
      </c>
      <c r="F30" s="8">
        <v>574</v>
      </c>
      <c r="G30" s="8" t="s">
        <v>1063</v>
      </c>
      <c r="H30" s="8" t="s">
        <v>1051</v>
      </c>
      <c r="I30" s="8">
        <v>77</v>
      </c>
      <c r="J30" s="8">
        <v>18</v>
      </c>
      <c r="K30" s="8" t="s">
        <v>1106</v>
      </c>
      <c r="L30" s="8" t="s">
        <v>1110</v>
      </c>
      <c r="M30" s="8">
        <v>2149</v>
      </c>
      <c r="N30" s="8">
        <v>21</v>
      </c>
      <c r="O30" s="8">
        <v>13</v>
      </c>
      <c r="P30" s="8" t="s">
        <v>167</v>
      </c>
    </row>
    <row r="31" spans="1:16" x14ac:dyDescent="0.25">
      <c r="A31" t="s">
        <v>1054</v>
      </c>
      <c r="B31" s="8">
        <v>1431</v>
      </c>
      <c r="C31" s="8" t="s">
        <v>1111</v>
      </c>
      <c r="D31" s="8">
        <v>487122.40625</v>
      </c>
      <c r="E31" s="8">
        <v>3611695</v>
      </c>
      <c r="F31" s="8">
        <v>574</v>
      </c>
      <c r="G31" s="8" t="s">
        <v>1063</v>
      </c>
      <c r="H31" s="8" t="s">
        <v>1051</v>
      </c>
      <c r="I31" s="8">
        <v>73</v>
      </c>
      <c r="J31" s="8">
        <v>27</v>
      </c>
      <c r="K31" s="8" t="s">
        <v>1045</v>
      </c>
      <c r="L31" s="8" t="s">
        <v>1112</v>
      </c>
      <c r="M31" s="8">
        <v>2149</v>
      </c>
      <c r="N31" s="8">
        <v>21</v>
      </c>
      <c r="O31" s="8">
        <v>17</v>
      </c>
      <c r="P31" s="8" t="s">
        <v>184</v>
      </c>
    </row>
    <row r="32" spans="1:16" x14ac:dyDescent="0.25">
      <c r="A32" t="s">
        <v>1054</v>
      </c>
      <c r="B32" s="8">
        <v>1435</v>
      </c>
      <c r="C32" s="8" t="s">
        <v>1113</v>
      </c>
      <c r="D32" s="8">
        <v>487219.375</v>
      </c>
      <c r="E32" s="8">
        <v>3611974.75</v>
      </c>
      <c r="F32" s="8">
        <v>574</v>
      </c>
      <c r="G32" s="8" t="s">
        <v>1063</v>
      </c>
      <c r="H32" s="8" t="s">
        <v>1051</v>
      </c>
      <c r="I32" s="8">
        <v>81</v>
      </c>
      <c r="J32" s="8">
        <v>22</v>
      </c>
      <c r="K32" s="8" t="s">
        <v>1106</v>
      </c>
      <c r="L32" s="8" t="s">
        <v>1114</v>
      </c>
      <c r="M32" s="8">
        <v>2149</v>
      </c>
      <c r="N32" s="8">
        <v>21</v>
      </c>
      <c r="O32" s="8">
        <v>9</v>
      </c>
      <c r="P32" s="8" t="s">
        <v>218</v>
      </c>
    </row>
    <row r="33" spans="1:16" x14ac:dyDescent="0.25">
      <c r="A33" t="s">
        <v>1054</v>
      </c>
      <c r="B33" s="8">
        <v>1445</v>
      </c>
      <c r="C33" s="8" t="s">
        <v>1115</v>
      </c>
      <c r="D33" s="8">
        <v>487364.6875</v>
      </c>
      <c r="E33" s="8">
        <v>3612315.5</v>
      </c>
      <c r="F33" s="8">
        <v>574</v>
      </c>
      <c r="G33" s="8" t="s">
        <v>1063</v>
      </c>
      <c r="H33" s="8" t="s">
        <v>1051</v>
      </c>
      <c r="I33" s="8">
        <v>80</v>
      </c>
      <c r="J33" s="8">
        <v>9</v>
      </c>
      <c r="K33" s="8" t="s">
        <v>1106</v>
      </c>
      <c r="M33" s="8">
        <v>2149</v>
      </c>
      <c r="N33" s="8">
        <v>21</v>
      </c>
      <c r="O33" s="8">
        <v>10</v>
      </c>
      <c r="P33" s="8" t="s">
        <v>1116</v>
      </c>
    </row>
    <row r="34" spans="1:16" x14ac:dyDescent="0.25">
      <c r="A34" t="s">
        <v>1054</v>
      </c>
      <c r="B34" s="8">
        <v>1448</v>
      </c>
      <c r="C34" s="8" t="s">
        <v>1117</v>
      </c>
      <c r="D34" s="8">
        <v>487467.0625</v>
      </c>
      <c r="E34" s="8">
        <v>3612514</v>
      </c>
      <c r="F34" s="8">
        <v>574</v>
      </c>
      <c r="G34" s="8" t="s">
        <v>1063</v>
      </c>
      <c r="H34" s="8" t="s">
        <v>1051</v>
      </c>
      <c r="I34" s="8">
        <v>66</v>
      </c>
      <c r="J34" s="8">
        <v>27</v>
      </c>
      <c r="K34" s="8" t="s">
        <v>1106</v>
      </c>
      <c r="M34" s="8">
        <v>2149</v>
      </c>
      <c r="N34" s="8">
        <v>21</v>
      </c>
      <c r="O34" s="8">
        <v>24</v>
      </c>
      <c r="P34" s="8" t="s">
        <v>184</v>
      </c>
    </row>
    <row r="35" spans="1:16" x14ac:dyDescent="0.25">
      <c r="A35" t="s">
        <v>1054</v>
      </c>
      <c r="B35" s="8">
        <v>1455</v>
      </c>
      <c r="C35" s="8" t="s">
        <v>1118</v>
      </c>
      <c r="D35" s="8">
        <v>487763</v>
      </c>
      <c r="E35" s="8">
        <v>3613437</v>
      </c>
      <c r="F35" s="8">
        <v>574</v>
      </c>
      <c r="G35" s="8" t="s">
        <v>1063</v>
      </c>
      <c r="H35" s="8" t="s">
        <v>1051</v>
      </c>
      <c r="I35" s="8">
        <v>68</v>
      </c>
      <c r="J35" s="8">
        <v>6</v>
      </c>
      <c r="K35" s="8" t="s">
        <v>1106</v>
      </c>
      <c r="L35" s="8" t="s">
        <v>1119</v>
      </c>
      <c r="M35" s="8">
        <v>2149</v>
      </c>
      <c r="N35" s="8">
        <v>21</v>
      </c>
      <c r="O35" s="8">
        <v>22</v>
      </c>
      <c r="P35" s="8" t="s">
        <v>227</v>
      </c>
    </row>
    <row r="36" spans="1:16" x14ac:dyDescent="0.25">
      <c r="A36" t="s">
        <v>1054</v>
      </c>
      <c r="B36" s="8">
        <v>1460</v>
      </c>
      <c r="C36" s="8" t="s">
        <v>1120</v>
      </c>
      <c r="D36" s="8">
        <v>487893.71875</v>
      </c>
      <c r="E36" s="8">
        <v>3613375.75</v>
      </c>
      <c r="F36" s="8">
        <v>574</v>
      </c>
      <c r="G36" s="8" t="s">
        <v>1063</v>
      </c>
      <c r="H36" s="8" t="s">
        <v>1051</v>
      </c>
      <c r="I36" s="8">
        <v>70</v>
      </c>
      <c r="J36" s="8">
        <v>15</v>
      </c>
      <c r="K36" s="8" t="s">
        <v>1106</v>
      </c>
      <c r="M36" s="8">
        <v>2149</v>
      </c>
      <c r="N36" s="8">
        <v>21</v>
      </c>
      <c r="O36" s="8">
        <v>20</v>
      </c>
      <c r="P36" s="8" t="s">
        <v>1121</v>
      </c>
    </row>
    <row r="37" spans="1:16" x14ac:dyDescent="0.25">
      <c r="A37" t="s">
        <v>1054</v>
      </c>
      <c r="B37" s="8">
        <v>1465</v>
      </c>
      <c r="C37" s="8" t="s">
        <v>1122</v>
      </c>
      <c r="D37" s="8">
        <v>487991.375</v>
      </c>
      <c r="E37" s="8">
        <v>3613429</v>
      </c>
      <c r="F37" s="8">
        <v>574</v>
      </c>
      <c r="G37" s="8" t="s">
        <v>1063</v>
      </c>
      <c r="H37" s="8" t="s">
        <v>1051</v>
      </c>
      <c r="I37" s="8">
        <v>66</v>
      </c>
      <c r="J37" s="8">
        <v>16</v>
      </c>
      <c r="K37" s="8" t="s">
        <v>1045</v>
      </c>
      <c r="L37" s="8" t="s">
        <v>1123</v>
      </c>
      <c r="M37" s="8">
        <v>2149</v>
      </c>
      <c r="N37" s="8">
        <v>21</v>
      </c>
      <c r="O37" s="8">
        <v>24</v>
      </c>
      <c r="P37" s="8" t="s">
        <v>199</v>
      </c>
    </row>
    <row r="38" spans="1:16" x14ac:dyDescent="0.25">
      <c r="A38" t="s">
        <v>1054</v>
      </c>
      <c r="B38" s="8">
        <v>1469</v>
      </c>
      <c r="C38" s="8" t="s">
        <v>1124</v>
      </c>
      <c r="D38" s="8">
        <v>488039.5625</v>
      </c>
      <c r="E38" s="8">
        <v>3613332.75</v>
      </c>
      <c r="F38" s="8">
        <v>574</v>
      </c>
      <c r="G38" s="8" t="s">
        <v>1063</v>
      </c>
      <c r="H38" s="8" t="s">
        <v>1051</v>
      </c>
      <c r="I38" s="8">
        <v>67</v>
      </c>
      <c r="J38" s="8">
        <v>4</v>
      </c>
      <c r="K38" s="8" t="s">
        <v>1045</v>
      </c>
      <c r="M38" s="8">
        <v>2149</v>
      </c>
      <c r="N38" s="8">
        <v>21</v>
      </c>
      <c r="O38" s="8">
        <v>23</v>
      </c>
      <c r="P38" s="8" t="s">
        <v>206</v>
      </c>
    </row>
    <row r="39" spans="1:16" x14ac:dyDescent="0.25">
      <c r="A39" t="s">
        <v>1054</v>
      </c>
      <c r="B39" s="8">
        <v>1473</v>
      </c>
      <c r="C39" s="8" t="s">
        <v>1125</v>
      </c>
      <c r="D39" s="8">
        <v>487759.59375</v>
      </c>
      <c r="E39" s="8">
        <v>3613110.5</v>
      </c>
      <c r="F39" s="8">
        <v>574</v>
      </c>
      <c r="G39" s="8" t="s">
        <v>1063</v>
      </c>
      <c r="H39" s="8" t="s">
        <v>1051</v>
      </c>
      <c r="I39" s="8">
        <v>70</v>
      </c>
      <c r="J39" s="8">
        <v>9</v>
      </c>
      <c r="K39" s="8" t="s">
        <v>1045</v>
      </c>
      <c r="M39" s="8">
        <v>2149</v>
      </c>
      <c r="N39" s="8">
        <v>21</v>
      </c>
      <c r="O39" s="8">
        <v>20</v>
      </c>
      <c r="P39" s="8" t="s">
        <v>1116</v>
      </c>
    </row>
    <row r="40" spans="1:16" x14ac:dyDescent="0.25">
      <c r="A40" t="s">
        <v>1054</v>
      </c>
      <c r="B40" s="8">
        <v>1475</v>
      </c>
      <c r="C40" s="8" t="s">
        <v>1126</v>
      </c>
      <c r="D40" s="8">
        <v>489223.125</v>
      </c>
      <c r="E40" s="8">
        <v>3617429.75</v>
      </c>
      <c r="F40" s="8">
        <v>574</v>
      </c>
      <c r="G40" s="8" t="s">
        <v>1063</v>
      </c>
      <c r="H40" s="8" t="s">
        <v>1051</v>
      </c>
      <c r="I40" s="8">
        <v>62</v>
      </c>
      <c r="J40" s="8">
        <v>27</v>
      </c>
      <c r="K40" s="8" t="s">
        <v>1127</v>
      </c>
      <c r="L40" s="8" t="s">
        <v>1114</v>
      </c>
      <c r="M40" s="8">
        <v>2149</v>
      </c>
      <c r="N40" s="8">
        <v>21</v>
      </c>
      <c r="O40" s="8">
        <v>28</v>
      </c>
      <c r="P40" s="8" t="s">
        <v>184</v>
      </c>
    </row>
    <row r="41" spans="1:16" x14ac:dyDescent="0.25">
      <c r="A41" t="s">
        <v>1054</v>
      </c>
      <c r="B41" s="8">
        <v>1483</v>
      </c>
      <c r="C41" s="8" t="s">
        <v>1128</v>
      </c>
      <c r="D41" s="8">
        <v>489135.3125</v>
      </c>
      <c r="E41" s="8">
        <v>3617589.25</v>
      </c>
      <c r="F41" s="8">
        <v>574</v>
      </c>
      <c r="G41" s="8" t="s">
        <v>1063</v>
      </c>
      <c r="H41" s="8" t="s">
        <v>1051</v>
      </c>
      <c r="I41" s="8">
        <v>37</v>
      </c>
      <c r="J41" s="8">
        <v>25</v>
      </c>
      <c r="K41" s="8" t="s">
        <v>1127</v>
      </c>
      <c r="L41" s="8" t="s">
        <v>168</v>
      </c>
      <c r="M41" s="8">
        <v>2149</v>
      </c>
      <c r="N41" s="8">
        <v>21</v>
      </c>
      <c r="O41" s="8">
        <v>53</v>
      </c>
      <c r="P41" s="8" t="s">
        <v>1085</v>
      </c>
    </row>
    <row r="42" spans="1:16" x14ac:dyDescent="0.25">
      <c r="A42" t="s">
        <v>1054</v>
      </c>
      <c r="B42" s="8">
        <v>1484</v>
      </c>
      <c r="C42" s="8" t="s">
        <v>1129</v>
      </c>
      <c r="D42" s="8">
        <v>488930.53125</v>
      </c>
      <c r="E42" s="8">
        <v>3617467.5</v>
      </c>
      <c r="F42" s="8">
        <v>574</v>
      </c>
      <c r="G42" s="8" t="s">
        <v>1063</v>
      </c>
      <c r="I42" s="8">
        <v>61</v>
      </c>
      <c r="J42" s="8">
        <v>30</v>
      </c>
      <c r="K42" s="8" t="s">
        <v>1127</v>
      </c>
      <c r="L42" s="8" t="s">
        <v>168</v>
      </c>
      <c r="M42" s="8">
        <v>2149</v>
      </c>
      <c r="N42" s="8">
        <v>21</v>
      </c>
      <c r="O42" s="8">
        <v>29</v>
      </c>
      <c r="P42" s="8" t="s">
        <v>201</v>
      </c>
    </row>
    <row r="43" spans="1:16" x14ac:dyDescent="0.25">
      <c r="A43" t="s">
        <v>1054</v>
      </c>
      <c r="B43" s="8">
        <v>1487</v>
      </c>
      <c r="C43" s="8" t="s">
        <v>1130</v>
      </c>
      <c r="D43" s="8">
        <v>489028</v>
      </c>
      <c r="E43" s="8">
        <v>3617408.5</v>
      </c>
      <c r="F43" s="8">
        <v>574</v>
      </c>
      <c r="G43" s="8" t="s">
        <v>1063</v>
      </c>
      <c r="H43" s="8" t="s">
        <v>1051</v>
      </c>
      <c r="I43" s="8">
        <v>65</v>
      </c>
      <c r="J43" s="8">
        <v>21</v>
      </c>
      <c r="K43" s="8" t="s">
        <v>1127</v>
      </c>
      <c r="L43" s="8" t="s">
        <v>168</v>
      </c>
      <c r="M43" s="8">
        <v>2149</v>
      </c>
      <c r="N43" s="8">
        <v>21</v>
      </c>
      <c r="O43" s="8">
        <v>25</v>
      </c>
      <c r="P43" s="8" t="s">
        <v>1131</v>
      </c>
    </row>
    <row r="44" spans="1:16" x14ac:dyDescent="0.25">
      <c r="A44" t="s">
        <v>1054</v>
      </c>
      <c r="B44" s="8">
        <v>1490</v>
      </c>
      <c r="C44" s="8" t="s">
        <v>1132</v>
      </c>
      <c r="D44" s="8">
        <v>489091.3125</v>
      </c>
      <c r="E44" s="8">
        <v>3617340.75</v>
      </c>
      <c r="F44" s="8">
        <v>574</v>
      </c>
      <c r="G44" s="8" t="s">
        <v>1063</v>
      </c>
      <c r="H44" s="8" t="s">
        <v>1051</v>
      </c>
      <c r="I44" s="8">
        <v>63</v>
      </c>
      <c r="J44" s="8">
        <v>31</v>
      </c>
      <c r="K44" s="8" t="s">
        <v>1045</v>
      </c>
      <c r="L44" s="8" t="s">
        <v>168</v>
      </c>
      <c r="M44" s="8">
        <v>2149</v>
      </c>
      <c r="N44" s="8">
        <v>21</v>
      </c>
      <c r="O44" s="8">
        <v>27</v>
      </c>
      <c r="P44" s="8" t="s">
        <v>1091</v>
      </c>
    </row>
    <row r="45" spans="1:16" x14ac:dyDescent="0.25">
      <c r="A45" t="s">
        <v>1054</v>
      </c>
      <c r="B45" s="8">
        <v>1523</v>
      </c>
      <c r="C45" s="8" t="s">
        <v>1133</v>
      </c>
      <c r="D45" s="8">
        <v>488765.15625</v>
      </c>
      <c r="E45" s="8">
        <v>3616643.5</v>
      </c>
      <c r="F45" s="8">
        <v>574</v>
      </c>
      <c r="G45" s="8" t="s">
        <v>1063</v>
      </c>
      <c r="H45" s="8" t="s">
        <v>1051</v>
      </c>
      <c r="I45" s="8">
        <v>70</v>
      </c>
      <c r="J45" s="8">
        <v>39</v>
      </c>
      <c r="K45" s="8" t="s">
        <v>1127</v>
      </c>
      <c r="L45" s="8" t="s">
        <v>168</v>
      </c>
      <c r="M45" s="8">
        <v>2149</v>
      </c>
      <c r="N45" s="8">
        <v>21</v>
      </c>
      <c r="O45" s="8">
        <v>20</v>
      </c>
      <c r="P45" s="8" t="s">
        <v>1075</v>
      </c>
    </row>
    <row r="46" spans="1:16" x14ac:dyDescent="0.25">
      <c r="A46" t="s">
        <v>1054</v>
      </c>
      <c r="B46" s="8">
        <v>2174</v>
      </c>
      <c r="C46" s="8" t="s">
        <v>1134</v>
      </c>
      <c r="D46" s="8">
        <v>490330.875</v>
      </c>
      <c r="E46" s="8">
        <v>3615374.5</v>
      </c>
      <c r="F46" s="8">
        <v>574</v>
      </c>
      <c r="G46" s="8" t="s">
        <v>1063</v>
      </c>
      <c r="H46" s="8" t="s">
        <v>1114</v>
      </c>
      <c r="I46" s="8">
        <v>60</v>
      </c>
      <c r="J46" s="8">
        <v>22</v>
      </c>
      <c r="K46" s="8" t="s">
        <v>1045</v>
      </c>
      <c r="L46" s="8" t="s">
        <v>1135</v>
      </c>
      <c r="M46" s="8">
        <v>2149</v>
      </c>
      <c r="N46" s="8">
        <v>21</v>
      </c>
      <c r="O46" s="8">
        <v>30</v>
      </c>
      <c r="P46" s="8" t="s">
        <v>218</v>
      </c>
    </row>
    <row r="47" spans="1:16" x14ac:dyDescent="0.25">
      <c r="A47" t="s">
        <v>1054</v>
      </c>
      <c r="B47" s="8">
        <v>2177</v>
      </c>
      <c r="C47" s="8" t="s">
        <v>1136</v>
      </c>
      <c r="D47" s="8">
        <v>490134.75</v>
      </c>
      <c r="E47" s="8">
        <v>3615406.25</v>
      </c>
      <c r="F47" s="8">
        <v>574</v>
      </c>
      <c r="G47" s="8" t="s">
        <v>1063</v>
      </c>
      <c r="H47" s="8" t="s">
        <v>1114</v>
      </c>
      <c r="I47" s="8">
        <v>59</v>
      </c>
      <c r="J47" s="8">
        <v>14</v>
      </c>
      <c r="K47" s="8" t="s">
        <v>1045</v>
      </c>
      <c r="L47" s="8" t="s">
        <v>1137</v>
      </c>
      <c r="M47" s="8">
        <v>2149</v>
      </c>
      <c r="N47" s="8">
        <v>21</v>
      </c>
      <c r="O47" s="8">
        <v>31</v>
      </c>
      <c r="P47" s="8" t="s">
        <v>174</v>
      </c>
    </row>
    <row r="48" spans="1:16" x14ac:dyDescent="0.25">
      <c r="A48" t="s">
        <v>1054</v>
      </c>
      <c r="B48" s="8">
        <v>2182</v>
      </c>
      <c r="C48" s="8" t="s">
        <v>1138</v>
      </c>
      <c r="D48" s="8">
        <v>490042.125</v>
      </c>
      <c r="E48" s="8">
        <v>3615829.25</v>
      </c>
      <c r="F48" s="8">
        <v>574</v>
      </c>
      <c r="G48" s="8" t="s">
        <v>1063</v>
      </c>
      <c r="H48" s="8" t="s">
        <v>1139</v>
      </c>
      <c r="I48" s="8">
        <v>69</v>
      </c>
      <c r="J48" s="8">
        <v>17</v>
      </c>
      <c r="K48" s="8" t="s">
        <v>1045</v>
      </c>
      <c r="L48" s="8" t="s">
        <v>1140</v>
      </c>
      <c r="M48" s="8">
        <v>2149</v>
      </c>
      <c r="N48" s="8">
        <v>21</v>
      </c>
      <c r="O48" s="8">
        <v>21</v>
      </c>
      <c r="P48" s="8" t="s">
        <v>1141</v>
      </c>
    </row>
    <row r="49" spans="1:16" x14ac:dyDescent="0.25">
      <c r="A49" t="s">
        <v>1054</v>
      </c>
      <c r="B49" s="8">
        <v>2187</v>
      </c>
      <c r="C49" s="8" t="s">
        <v>1142</v>
      </c>
      <c r="D49" s="8">
        <v>490050.25</v>
      </c>
      <c r="E49" s="8">
        <v>3615895.25</v>
      </c>
      <c r="F49" s="8">
        <v>574</v>
      </c>
      <c r="G49" s="8" t="s">
        <v>1063</v>
      </c>
      <c r="H49" s="8" t="s">
        <v>1139</v>
      </c>
      <c r="I49" s="8">
        <v>58</v>
      </c>
      <c r="J49" s="8">
        <v>19</v>
      </c>
      <c r="K49" s="8" t="s">
        <v>1045</v>
      </c>
      <c r="L49" s="8" t="s">
        <v>168</v>
      </c>
      <c r="M49" s="8">
        <v>2149</v>
      </c>
      <c r="N49" s="8">
        <v>21</v>
      </c>
      <c r="O49" s="8">
        <v>32</v>
      </c>
      <c r="P49" s="8" t="s">
        <v>1143</v>
      </c>
    </row>
    <row r="50" spans="1:16" x14ac:dyDescent="0.25">
      <c r="A50" t="s">
        <v>1054</v>
      </c>
      <c r="B50" s="8">
        <v>2227</v>
      </c>
      <c r="C50" s="8" t="s">
        <v>1144</v>
      </c>
      <c r="D50" s="8">
        <v>489687.0625</v>
      </c>
      <c r="E50" s="8">
        <v>3616776.25</v>
      </c>
      <c r="F50" s="8">
        <v>574</v>
      </c>
      <c r="G50" s="8" t="s">
        <v>1063</v>
      </c>
      <c r="I50" s="8">
        <v>58</v>
      </c>
      <c r="J50" s="8">
        <v>16</v>
      </c>
      <c r="K50" s="8" t="s">
        <v>1045</v>
      </c>
      <c r="L50" s="8" t="s">
        <v>168</v>
      </c>
      <c r="M50" s="8">
        <v>2149</v>
      </c>
      <c r="N50" s="8">
        <v>21</v>
      </c>
      <c r="O50" s="8">
        <v>32</v>
      </c>
      <c r="P50" s="8" t="s">
        <v>199</v>
      </c>
    </row>
    <row r="51" spans="1:16" x14ac:dyDescent="0.25">
      <c r="A51" t="s">
        <v>1054</v>
      </c>
      <c r="B51" s="8">
        <v>2285</v>
      </c>
      <c r="C51" s="8" t="s">
        <v>1145</v>
      </c>
      <c r="D51" s="8">
        <v>489180.375</v>
      </c>
      <c r="E51" s="8">
        <v>3616040</v>
      </c>
      <c r="F51" s="8">
        <v>574</v>
      </c>
      <c r="G51" s="8" t="s">
        <v>1063</v>
      </c>
      <c r="H51" s="8" t="s">
        <v>1114</v>
      </c>
      <c r="I51" s="8">
        <v>76</v>
      </c>
      <c r="J51" s="8">
        <v>61</v>
      </c>
      <c r="K51" s="8" t="s">
        <v>1045</v>
      </c>
      <c r="L51" s="8" t="s">
        <v>168</v>
      </c>
      <c r="M51" s="8">
        <v>2149</v>
      </c>
      <c r="N51" s="8">
        <v>21</v>
      </c>
      <c r="O51" s="8">
        <v>14</v>
      </c>
      <c r="P51" s="8" t="s">
        <v>1146</v>
      </c>
    </row>
    <row r="52" spans="1:16" x14ac:dyDescent="0.25">
      <c r="A52" t="s">
        <v>1054</v>
      </c>
      <c r="B52" s="8">
        <v>2289</v>
      </c>
      <c r="C52" s="8" t="s">
        <v>1147</v>
      </c>
      <c r="D52" s="8">
        <v>488776.71875</v>
      </c>
      <c r="E52" s="8">
        <v>3615737.25</v>
      </c>
      <c r="F52" s="8">
        <v>574</v>
      </c>
      <c r="G52" s="8" t="s">
        <v>1063</v>
      </c>
      <c r="H52" s="8" t="s">
        <v>1114</v>
      </c>
      <c r="I52" s="8">
        <v>59</v>
      </c>
      <c r="J52" s="8">
        <v>10</v>
      </c>
      <c r="K52" s="8" t="s">
        <v>1045</v>
      </c>
      <c r="L52" s="8" t="s">
        <v>1148</v>
      </c>
      <c r="M52" s="8">
        <v>2149</v>
      </c>
      <c r="N52" s="8">
        <v>21</v>
      </c>
      <c r="O52" s="8">
        <v>31</v>
      </c>
      <c r="P52" s="8" t="s">
        <v>222</v>
      </c>
    </row>
    <row r="53" spans="1:16" x14ac:dyDescent="0.25">
      <c r="A53" t="s">
        <v>1054</v>
      </c>
      <c r="B53" s="8">
        <v>2291</v>
      </c>
      <c r="C53" s="8" t="s">
        <v>1149</v>
      </c>
      <c r="D53" s="8">
        <v>488793.1875</v>
      </c>
      <c r="E53" s="8">
        <v>3615636</v>
      </c>
      <c r="F53" s="8">
        <v>574</v>
      </c>
      <c r="G53" s="8" t="s">
        <v>1063</v>
      </c>
      <c r="H53" s="8" t="s">
        <v>1114</v>
      </c>
      <c r="I53" s="8">
        <v>67</v>
      </c>
      <c r="J53" s="8">
        <v>36</v>
      </c>
      <c r="K53" s="8" t="s">
        <v>1045</v>
      </c>
      <c r="L53" s="8" t="s">
        <v>168</v>
      </c>
      <c r="M53" s="8">
        <v>2149</v>
      </c>
      <c r="N53" s="8">
        <v>21</v>
      </c>
      <c r="O53" s="8">
        <v>23</v>
      </c>
      <c r="P53" s="8" t="s">
        <v>1150</v>
      </c>
    </row>
    <row r="54" spans="1:16" x14ac:dyDescent="0.25">
      <c r="A54" t="s">
        <v>1054</v>
      </c>
      <c r="B54" s="8">
        <v>2293</v>
      </c>
      <c r="C54" s="8" t="s">
        <v>1151</v>
      </c>
      <c r="D54" s="8">
        <v>488863.5</v>
      </c>
      <c r="E54" s="8">
        <v>3615539.75</v>
      </c>
      <c r="F54" s="8">
        <v>574</v>
      </c>
      <c r="G54" s="8" t="s">
        <v>1063</v>
      </c>
      <c r="H54" s="8" t="s">
        <v>1114</v>
      </c>
      <c r="I54" s="8">
        <v>80</v>
      </c>
      <c r="J54" s="8">
        <v>35</v>
      </c>
      <c r="K54" s="8" t="s">
        <v>1045</v>
      </c>
      <c r="L54" s="8" t="s">
        <v>168</v>
      </c>
      <c r="M54" s="8">
        <v>2149</v>
      </c>
      <c r="N54" s="8">
        <v>21</v>
      </c>
      <c r="O54" s="8">
        <v>10</v>
      </c>
      <c r="P54" s="8" t="s">
        <v>193</v>
      </c>
    </row>
    <row r="55" spans="1:16" x14ac:dyDescent="0.25">
      <c r="A55" t="s">
        <v>1054</v>
      </c>
      <c r="B55" s="8">
        <v>2295</v>
      </c>
      <c r="C55" s="8" t="s">
        <v>1152</v>
      </c>
      <c r="D55" s="8">
        <v>488991.21875</v>
      </c>
      <c r="E55" s="8">
        <v>3615512.25</v>
      </c>
      <c r="F55" s="8">
        <v>574</v>
      </c>
      <c r="G55" s="8" t="s">
        <v>1063</v>
      </c>
      <c r="H55" s="8" t="s">
        <v>1114</v>
      </c>
      <c r="I55" s="8">
        <v>65</v>
      </c>
      <c r="J55" s="8">
        <v>23</v>
      </c>
      <c r="K55" s="8" t="s">
        <v>1045</v>
      </c>
      <c r="L55" s="8" t="s">
        <v>168</v>
      </c>
      <c r="M55" s="8">
        <v>2149</v>
      </c>
      <c r="N55" s="8">
        <v>21</v>
      </c>
      <c r="O55" s="8">
        <v>25</v>
      </c>
      <c r="P55" s="8" t="s">
        <v>171</v>
      </c>
    </row>
    <row r="56" spans="1:16" x14ac:dyDescent="0.25">
      <c r="A56" t="s">
        <v>1054</v>
      </c>
      <c r="B56" s="8">
        <v>2297</v>
      </c>
      <c r="C56" s="8" t="s">
        <v>1153</v>
      </c>
      <c r="D56" s="8">
        <v>489115.34375</v>
      </c>
      <c r="E56" s="8">
        <v>3615422.75</v>
      </c>
      <c r="F56" s="8">
        <v>574</v>
      </c>
      <c r="G56" s="8" t="s">
        <v>1063</v>
      </c>
      <c r="H56" s="8" t="s">
        <v>1139</v>
      </c>
      <c r="I56" s="8">
        <v>74</v>
      </c>
      <c r="J56" s="8">
        <v>30</v>
      </c>
      <c r="K56" s="8" t="s">
        <v>1045</v>
      </c>
      <c r="L56" s="8" t="s">
        <v>168</v>
      </c>
      <c r="M56" s="8">
        <v>2149</v>
      </c>
      <c r="N56" s="8">
        <v>21</v>
      </c>
      <c r="O56" s="8">
        <v>16</v>
      </c>
      <c r="P56" s="8" t="s">
        <v>201</v>
      </c>
    </row>
    <row r="57" spans="1:16" x14ac:dyDescent="0.25">
      <c r="A57" t="s">
        <v>1054</v>
      </c>
      <c r="B57" s="8">
        <v>2299</v>
      </c>
      <c r="C57" s="8" t="s">
        <v>1154</v>
      </c>
      <c r="D57" s="8">
        <v>489392.4375</v>
      </c>
      <c r="E57" s="8">
        <v>3615425</v>
      </c>
      <c r="F57" s="8">
        <v>574</v>
      </c>
      <c r="G57" s="8" t="s">
        <v>1063</v>
      </c>
      <c r="H57" s="8" t="s">
        <v>1139</v>
      </c>
      <c r="I57" s="8">
        <v>69</v>
      </c>
      <c r="J57" s="8">
        <v>20</v>
      </c>
      <c r="K57" s="8" t="s">
        <v>1045</v>
      </c>
      <c r="L57" s="8" t="s">
        <v>168</v>
      </c>
      <c r="M57" s="8">
        <v>2149</v>
      </c>
      <c r="N57" s="8">
        <v>21</v>
      </c>
      <c r="O57" s="8">
        <v>21</v>
      </c>
      <c r="P57" s="8" t="s">
        <v>220</v>
      </c>
    </row>
    <row r="58" spans="1:16" x14ac:dyDescent="0.25">
      <c r="A58" t="s">
        <v>1054</v>
      </c>
      <c r="B58" s="8">
        <v>2301</v>
      </c>
      <c r="C58" s="8" t="s">
        <v>1155</v>
      </c>
      <c r="D58" s="8">
        <v>489645.28125</v>
      </c>
      <c r="E58" s="8">
        <v>3615273</v>
      </c>
      <c r="F58" s="8">
        <v>574</v>
      </c>
      <c r="G58" s="8" t="s">
        <v>1063</v>
      </c>
      <c r="H58" s="8" t="s">
        <v>1139</v>
      </c>
      <c r="I58" s="8">
        <v>66</v>
      </c>
      <c r="J58" s="8">
        <v>41</v>
      </c>
      <c r="K58" s="8" t="s">
        <v>1045</v>
      </c>
      <c r="L58" s="8" t="s">
        <v>168</v>
      </c>
      <c r="M58" s="8">
        <v>2149</v>
      </c>
      <c r="N58" s="8">
        <v>21</v>
      </c>
      <c r="O58" s="8">
        <v>24</v>
      </c>
      <c r="P58" s="8" t="s">
        <v>1099</v>
      </c>
    </row>
    <row r="59" spans="1:16" x14ac:dyDescent="0.25">
      <c r="A59" t="s">
        <v>1054</v>
      </c>
      <c r="B59" s="8">
        <v>2311</v>
      </c>
      <c r="C59" s="8" t="s">
        <v>1156</v>
      </c>
      <c r="D59" s="8">
        <v>490108.28125</v>
      </c>
      <c r="E59" s="8">
        <v>3615094.75</v>
      </c>
      <c r="F59" s="8">
        <v>574</v>
      </c>
      <c r="G59" s="8" t="s">
        <v>1063</v>
      </c>
      <c r="H59" s="8" t="s">
        <v>1139</v>
      </c>
      <c r="I59" s="8">
        <v>59</v>
      </c>
      <c r="J59" s="8">
        <v>20</v>
      </c>
      <c r="K59" s="8" t="s">
        <v>1045</v>
      </c>
      <c r="L59" s="8" t="s">
        <v>168</v>
      </c>
      <c r="M59" s="8">
        <v>2149</v>
      </c>
      <c r="N59" s="8">
        <v>21</v>
      </c>
      <c r="O59" s="8">
        <v>31</v>
      </c>
      <c r="P59" s="8" t="s">
        <v>220</v>
      </c>
    </row>
    <row r="60" spans="1:16" x14ac:dyDescent="0.25">
      <c r="A60" t="s">
        <v>1054</v>
      </c>
      <c r="B60" s="8">
        <v>2521</v>
      </c>
      <c r="C60" s="8" t="s">
        <v>1157</v>
      </c>
      <c r="D60" s="8">
        <v>487569</v>
      </c>
      <c r="E60" s="8">
        <v>3612472</v>
      </c>
      <c r="F60" s="8">
        <v>574</v>
      </c>
      <c r="G60" s="8" t="s">
        <v>1063</v>
      </c>
      <c r="I60" s="8">
        <v>79</v>
      </c>
      <c r="J60" s="8">
        <v>30</v>
      </c>
      <c r="L60" s="8" t="s">
        <v>168</v>
      </c>
      <c r="M60" s="8">
        <v>0</v>
      </c>
      <c r="N60" s="8">
        <v>21</v>
      </c>
      <c r="O60" s="8">
        <v>-349</v>
      </c>
    </row>
    <row r="61" spans="1:16" x14ac:dyDescent="0.25">
      <c r="A61" t="s">
        <v>1054</v>
      </c>
      <c r="B61" s="8">
        <v>2527</v>
      </c>
      <c r="C61" s="8" t="s">
        <v>1158</v>
      </c>
      <c r="D61" s="8">
        <v>487921</v>
      </c>
      <c r="E61" s="8">
        <v>3612548</v>
      </c>
      <c r="F61" s="8">
        <v>574</v>
      </c>
      <c r="G61" s="8" t="s">
        <v>1063</v>
      </c>
      <c r="I61" s="8">
        <v>77</v>
      </c>
      <c r="J61" s="8">
        <v>14</v>
      </c>
      <c r="K61" s="8" t="s">
        <v>1102</v>
      </c>
      <c r="L61" s="8" t="s">
        <v>168</v>
      </c>
      <c r="M61" s="8">
        <v>0</v>
      </c>
      <c r="N61" s="8">
        <v>21</v>
      </c>
      <c r="O61" s="8">
        <v>-347</v>
      </c>
    </row>
    <row r="62" spans="1:16" x14ac:dyDescent="0.25">
      <c r="A62" t="s">
        <v>1054</v>
      </c>
      <c r="B62" s="8">
        <v>2534</v>
      </c>
      <c r="C62" s="8" t="s">
        <v>1159</v>
      </c>
      <c r="D62" s="8">
        <v>487888</v>
      </c>
      <c r="E62" s="8">
        <v>3612641</v>
      </c>
      <c r="F62" s="8">
        <v>574</v>
      </c>
      <c r="G62" s="8" t="s">
        <v>1063</v>
      </c>
      <c r="I62" s="8">
        <v>70</v>
      </c>
      <c r="J62" s="8">
        <v>17</v>
      </c>
      <c r="L62" s="8" t="s">
        <v>168</v>
      </c>
      <c r="M62" s="8">
        <v>0</v>
      </c>
      <c r="N62" s="8">
        <v>21</v>
      </c>
      <c r="O62" s="8">
        <v>-340</v>
      </c>
    </row>
    <row r="63" spans="1:16" x14ac:dyDescent="0.25">
      <c r="A63" t="s">
        <v>1054</v>
      </c>
      <c r="B63" s="8">
        <v>2541</v>
      </c>
      <c r="C63" s="8" t="s">
        <v>1160</v>
      </c>
      <c r="D63" s="8">
        <v>488020</v>
      </c>
      <c r="E63" s="8">
        <v>3612691</v>
      </c>
      <c r="F63" s="8">
        <v>574</v>
      </c>
      <c r="G63" s="8" t="s">
        <v>1063</v>
      </c>
      <c r="I63" s="8">
        <v>65</v>
      </c>
      <c r="J63" s="8">
        <v>19</v>
      </c>
      <c r="K63" s="8" t="s">
        <v>1102</v>
      </c>
      <c r="L63" s="8" t="s">
        <v>168</v>
      </c>
      <c r="M63" s="8">
        <v>0</v>
      </c>
      <c r="N63" s="8">
        <v>21</v>
      </c>
      <c r="O63" s="8">
        <v>-335</v>
      </c>
    </row>
    <row r="64" spans="1:16" x14ac:dyDescent="0.25">
      <c r="A64" t="s">
        <v>1054</v>
      </c>
      <c r="B64" s="8">
        <v>2546</v>
      </c>
      <c r="C64" s="8" t="s">
        <v>1161</v>
      </c>
      <c r="D64" s="8">
        <v>487986</v>
      </c>
      <c r="E64" s="8">
        <v>3612971</v>
      </c>
      <c r="F64" s="8">
        <v>574</v>
      </c>
      <c r="G64" s="8" t="s">
        <v>1063</v>
      </c>
      <c r="I64" s="8">
        <v>69</v>
      </c>
      <c r="J64" s="8">
        <v>7</v>
      </c>
      <c r="K64" s="8" t="s">
        <v>1102</v>
      </c>
      <c r="L64" s="8" t="s">
        <v>168</v>
      </c>
      <c r="M64" s="8">
        <v>0</v>
      </c>
      <c r="N64" s="8">
        <v>21</v>
      </c>
      <c r="O64" s="8">
        <v>-339</v>
      </c>
    </row>
    <row r="65" spans="1:15" x14ac:dyDescent="0.25">
      <c r="A65" t="s">
        <v>1054</v>
      </c>
      <c r="B65" s="8">
        <v>2549</v>
      </c>
      <c r="C65" s="8" t="s">
        <v>1162</v>
      </c>
      <c r="D65" s="8">
        <v>487902</v>
      </c>
      <c r="E65" s="8">
        <v>3613012</v>
      </c>
      <c r="F65" s="8">
        <v>574</v>
      </c>
      <c r="G65" s="8" t="s">
        <v>1063</v>
      </c>
      <c r="I65" s="8">
        <v>77</v>
      </c>
      <c r="J65" s="8">
        <v>16</v>
      </c>
      <c r="K65" s="8" t="s">
        <v>1102</v>
      </c>
      <c r="L65" s="8" t="s">
        <v>168</v>
      </c>
      <c r="M65" s="8">
        <v>0</v>
      </c>
      <c r="N65" s="8">
        <v>21</v>
      </c>
      <c r="O65" s="8">
        <v>-347</v>
      </c>
    </row>
    <row r="66" spans="1:15" x14ac:dyDescent="0.25">
      <c r="A66" t="s">
        <v>1054</v>
      </c>
      <c r="B66" s="8">
        <v>2554</v>
      </c>
      <c r="C66" s="8" t="s">
        <v>1163</v>
      </c>
      <c r="D66" s="8">
        <v>487876</v>
      </c>
      <c r="E66" s="8">
        <v>3613185</v>
      </c>
      <c r="F66" s="8">
        <v>574</v>
      </c>
      <c r="G66" s="8" t="s">
        <v>1063</v>
      </c>
      <c r="I66" s="8">
        <v>73</v>
      </c>
      <c r="J66" s="8">
        <v>23</v>
      </c>
      <c r="K66" s="8" t="s">
        <v>1102</v>
      </c>
      <c r="L66" s="8" t="s">
        <v>168</v>
      </c>
      <c r="M66" s="8">
        <v>0</v>
      </c>
      <c r="N66" s="8">
        <v>21</v>
      </c>
      <c r="O66" s="8">
        <v>-343</v>
      </c>
    </row>
    <row r="67" spans="1:15" x14ac:dyDescent="0.25">
      <c r="A67" t="s">
        <v>1054</v>
      </c>
      <c r="B67" s="8">
        <v>2558</v>
      </c>
      <c r="C67" s="8" t="s">
        <v>1164</v>
      </c>
      <c r="D67" s="8">
        <v>487928</v>
      </c>
      <c r="E67" s="8">
        <v>3613351</v>
      </c>
      <c r="F67" s="8">
        <v>574</v>
      </c>
      <c r="G67" s="8" t="s">
        <v>1063</v>
      </c>
      <c r="I67" s="8">
        <v>72</v>
      </c>
      <c r="J67" s="8">
        <v>7</v>
      </c>
      <c r="K67" s="8" t="s">
        <v>1102</v>
      </c>
      <c r="L67" s="8" t="s">
        <v>168</v>
      </c>
      <c r="M67" s="8">
        <v>0</v>
      </c>
      <c r="N67" s="8">
        <v>21</v>
      </c>
      <c r="O67" s="8">
        <v>-342</v>
      </c>
    </row>
    <row r="68" spans="1:15" x14ac:dyDescent="0.25">
      <c r="A68" t="s">
        <v>1054</v>
      </c>
      <c r="B68" s="8">
        <v>2562</v>
      </c>
      <c r="C68" s="8" t="s">
        <v>1165</v>
      </c>
      <c r="D68" s="8">
        <v>488008</v>
      </c>
      <c r="E68" s="8">
        <v>3613476</v>
      </c>
      <c r="F68" s="8">
        <v>574</v>
      </c>
      <c r="G68" s="8" t="s">
        <v>1063</v>
      </c>
      <c r="I68" s="8">
        <v>66</v>
      </c>
      <c r="J68" s="8">
        <v>10</v>
      </c>
      <c r="K68" s="8" t="s">
        <v>1102</v>
      </c>
      <c r="L68" s="8" t="s">
        <v>168</v>
      </c>
      <c r="M68" s="8">
        <v>0</v>
      </c>
      <c r="N68" s="8">
        <v>21</v>
      </c>
      <c r="O68" s="8">
        <v>-336</v>
      </c>
    </row>
    <row r="69" spans="1:15" x14ac:dyDescent="0.25">
      <c r="A69" t="s">
        <v>1054</v>
      </c>
      <c r="B69" s="8">
        <v>2565</v>
      </c>
      <c r="C69" s="8" t="s">
        <v>1166</v>
      </c>
      <c r="D69" s="8">
        <v>488037</v>
      </c>
      <c r="E69" s="8">
        <v>3613607</v>
      </c>
      <c r="F69" s="8">
        <v>574</v>
      </c>
      <c r="G69" s="8" t="s">
        <v>1063</v>
      </c>
      <c r="I69" s="8">
        <v>61</v>
      </c>
      <c r="J69" s="8">
        <v>25</v>
      </c>
      <c r="K69" s="8" t="s">
        <v>1102</v>
      </c>
      <c r="L69" s="8" t="s">
        <v>168</v>
      </c>
      <c r="M69" s="8">
        <v>0</v>
      </c>
      <c r="N69" s="8">
        <v>21</v>
      </c>
      <c r="O69" s="8">
        <v>-331</v>
      </c>
    </row>
    <row r="70" spans="1:15" x14ac:dyDescent="0.25">
      <c r="A70" t="s">
        <v>1054</v>
      </c>
      <c r="B70" s="8">
        <v>2569</v>
      </c>
      <c r="C70" s="8" t="s">
        <v>1167</v>
      </c>
      <c r="D70" s="8">
        <v>488151</v>
      </c>
      <c r="E70" s="8">
        <v>3613440</v>
      </c>
      <c r="F70" s="8">
        <v>574</v>
      </c>
      <c r="G70" s="8" t="s">
        <v>1063</v>
      </c>
      <c r="I70" s="8">
        <v>69</v>
      </c>
      <c r="J70" s="8">
        <v>13</v>
      </c>
      <c r="K70" s="8" t="s">
        <v>1102</v>
      </c>
      <c r="L70" s="8" t="s">
        <v>168</v>
      </c>
      <c r="M70" s="8">
        <v>0</v>
      </c>
      <c r="N70" s="8">
        <v>21</v>
      </c>
      <c r="O70" s="8">
        <v>-339</v>
      </c>
    </row>
    <row r="71" spans="1:15" x14ac:dyDescent="0.25">
      <c r="A71" t="s">
        <v>1054</v>
      </c>
      <c r="B71" s="8">
        <v>2573</v>
      </c>
      <c r="C71" s="8" t="s">
        <v>1168</v>
      </c>
      <c r="D71" s="8">
        <v>488194</v>
      </c>
      <c r="E71" s="8">
        <v>3613318</v>
      </c>
      <c r="F71" s="8">
        <v>574</v>
      </c>
      <c r="G71" s="8" t="s">
        <v>1063</v>
      </c>
      <c r="I71" s="8">
        <v>66</v>
      </c>
      <c r="J71" s="8">
        <v>25</v>
      </c>
      <c r="K71" s="8" t="s">
        <v>1102</v>
      </c>
      <c r="L71" s="8" t="s">
        <v>168</v>
      </c>
      <c r="M71" s="8">
        <v>0</v>
      </c>
      <c r="N71" s="8">
        <v>21</v>
      </c>
      <c r="O71" s="8">
        <v>-336</v>
      </c>
    </row>
    <row r="72" spans="1:15" x14ac:dyDescent="0.25">
      <c r="A72" t="s">
        <v>1054</v>
      </c>
      <c r="B72" s="8">
        <v>2576</v>
      </c>
      <c r="C72" s="8" t="s">
        <v>1169</v>
      </c>
      <c r="D72" s="8">
        <v>488273</v>
      </c>
      <c r="E72" s="8">
        <v>3613180</v>
      </c>
      <c r="F72" s="8">
        <v>574</v>
      </c>
      <c r="G72" s="8" t="s">
        <v>1063</v>
      </c>
      <c r="I72" s="8">
        <v>65</v>
      </c>
      <c r="J72" s="8">
        <v>18</v>
      </c>
      <c r="K72" s="8" t="s">
        <v>1102</v>
      </c>
      <c r="L72" s="8" t="s">
        <v>168</v>
      </c>
      <c r="M72" s="8">
        <v>0</v>
      </c>
      <c r="N72" s="8">
        <v>21</v>
      </c>
      <c r="O72" s="8">
        <v>-335</v>
      </c>
    </row>
    <row r="73" spans="1:15" x14ac:dyDescent="0.25">
      <c r="A73" t="s">
        <v>1054</v>
      </c>
      <c r="B73" s="8">
        <v>2579</v>
      </c>
      <c r="C73" s="8" t="s">
        <v>1170</v>
      </c>
      <c r="D73" s="8">
        <v>488319</v>
      </c>
      <c r="E73" s="8">
        <v>3613029</v>
      </c>
      <c r="F73" s="8">
        <v>574</v>
      </c>
      <c r="G73" s="8" t="s">
        <v>1063</v>
      </c>
      <c r="I73" s="8">
        <v>67</v>
      </c>
      <c r="J73" s="8">
        <v>17</v>
      </c>
      <c r="K73" s="8" t="s">
        <v>1102</v>
      </c>
      <c r="L73" s="8" t="s">
        <v>168</v>
      </c>
      <c r="M73" s="8">
        <v>0</v>
      </c>
      <c r="N73" s="8">
        <v>21</v>
      </c>
      <c r="O73" s="8">
        <v>-337</v>
      </c>
    </row>
    <row r="74" spans="1:15" x14ac:dyDescent="0.25">
      <c r="A74" t="s">
        <v>1054</v>
      </c>
      <c r="B74" s="8">
        <v>2583</v>
      </c>
      <c r="C74" s="8" t="s">
        <v>1171</v>
      </c>
      <c r="D74" s="8">
        <v>488251</v>
      </c>
      <c r="E74" s="8">
        <v>3612906</v>
      </c>
      <c r="F74" s="8">
        <v>574</v>
      </c>
      <c r="G74" s="8" t="s">
        <v>1063</v>
      </c>
      <c r="I74" s="8">
        <v>67</v>
      </c>
      <c r="J74" s="8">
        <v>19</v>
      </c>
      <c r="K74" s="8" t="s">
        <v>1102</v>
      </c>
      <c r="L74" s="8" t="s">
        <v>168</v>
      </c>
      <c r="M74" s="8">
        <v>0</v>
      </c>
      <c r="N74" s="8">
        <v>21</v>
      </c>
      <c r="O74" s="8">
        <v>-337</v>
      </c>
    </row>
    <row r="75" spans="1:15" x14ac:dyDescent="0.25">
      <c r="A75" t="s">
        <v>1054</v>
      </c>
      <c r="B75" s="8">
        <v>2586</v>
      </c>
      <c r="C75" s="8" t="s">
        <v>1172</v>
      </c>
      <c r="D75" s="8">
        <v>488200</v>
      </c>
      <c r="E75" s="8">
        <v>3612768</v>
      </c>
      <c r="F75" s="8">
        <v>574</v>
      </c>
      <c r="G75" s="8" t="s">
        <v>1063</v>
      </c>
      <c r="I75" s="8">
        <v>69</v>
      </c>
      <c r="J75" s="8">
        <v>8</v>
      </c>
      <c r="K75" s="8" t="s">
        <v>1102</v>
      </c>
      <c r="L75" s="8" t="s">
        <v>168</v>
      </c>
      <c r="M75" s="8">
        <v>0</v>
      </c>
      <c r="N75" s="8">
        <v>21</v>
      </c>
      <c r="O75" s="8">
        <v>-339</v>
      </c>
    </row>
    <row r="76" spans="1:15" x14ac:dyDescent="0.25">
      <c r="A76" t="s">
        <v>1054</v>
      </c>
      <c r="B76" s="8">
        <v>2589</v>
      </c>
      <c r="C76" s="8" t="s">
        <v>1173</v>
      </c>
      <c r="D76" s="8">
        <v>487863</v>
      </c>
      <c r="E76" s="8">
        <v>3612354</v>
      </c>
      <c r="F76" s="8">
        <v>574</v>
      </c>
      <c r="G76" s="8" t="s">
        <v>1063</v>
      </c>
      <c r="I76" s="8">
        <v>72</v>
      </c>
      <c r="J76" s="8">
        <v>18</v>
      </c>
      <c r="K76" s="8" t="s">
        <v>1102</v>
      </c>
      <c r="L76" s="8" t="s">
        <v>168</v>
      </c>
      <c r="M76" s="8">
        <v>0</v>
      </c>
      <c r="N76" s="8">
        <v>21</v>
      </c>
      <c r="O76" s="8">
        <v>-342</v>
      </c>
    </row>
    <row r="77" spans="1:15" x14ac:dyDescent="0.25">
      <c r="A77" t="s">
        <v>1054</v>
      </c>
      <c r="B77" s="8">
        <v>2593</v>
      </c>
      <c r="C77" s="8" t="s">
        <v>1174</v>
      </c>
      <c r="D77" s="8">
        <v>489273</v>
      </c>
      <c r="E77" s="8">
        <v>3617339</v>
      </c>
      <c r="F77" s="8">
        <v>574</v>
      </c>
      <c r="G77" s="8" t="s">
        <v>1063</v>
      </c>
      <c r="I77" s="8">
        <v>65</v>
      </c>
      <c r="J77" s="8">
        <v>29</v>
      </c>
      <c r="K77" s="8" t="s">
        <v>1102</v>
      </c>
      <c r="L77" s="8" t="s">
        <v>168</v>
      </c>
      <c r="M77" s="8">
        <v>0</v>
      </c>
      <c r="N77" s="8">
        <v>21</v>
      </c>
      <c r="O77" s="8">
        <v>-335</v>
      </c>
    </row>
    <row r="78" spans="1:15" x14ac:dyDescent="0.25">
      <c r="A78" t="s">
        <v>1054</v>
      </c>
      <c r="B78" s="8">
        <v>2596</v>
      </c>
      <c r="C78" s="8" t="s">
        <v>1175</v>
      </c>
      <c r="D78" s="8">
        <v>489452</v>
      </c>
      <c r="E78" s="8">
        <v>3616964</v>
      </c>
      <c r="F78" s="8">
        <v>574</v>
      </c>
      <c r="G78" s="8" t="s">
        <v>1063</v>
      </c>
      <c r="I78" s="8">
        <v>67</v>
      </c>
      <c r="J78" s="8">
        <v>47</v>
      </c>
      <c r="K78" s="8" t="s">
        <v>1102</v>
      </c>
      <c r="L78" s="8" t="s">
        <v>168</v>
      </c>
      <c r="M78" s="8">
        <v>0</v>
      </c>
      <c r="N78" s="8">
        <v>21</v>
      </c>
      <c r="O78" s="8">
        <v>-337</v>
      </c>
    </row>
    <row r="79" spans="1:15" x14ac:dyDescent="0.25">
      <c r="A79" t="s">
        <v>1054</v>
      </c>
      <c r="B79" s="8">
        <v>2599</v>
      </c>
      <c r="C79" s="8" t="s">
        <v>1176</v>
      </c>
      <c r="D79" s="8">
        <v>489500</v>
      </c>
      <c r="E79" s="8">
        <v>3616732</v>
      </c>
      <c r="F79" s="8">
        <v>574</v>
      </c>
      <c r="G79" s="8" t="s">
        <v>1063</v>
      </c>
      <c r="I79" s="8">
        <v>73</v>
      </c>
      <c r="J79" s="8">
        <v>33</v>
      </c>
      <c r="K79" s="8" t="s">
        <v>1102</v>
      </c>
      <c r="L79" s="8" t="s">
        <v>168</v>
      </c>
      <c r="M79" s="8">
        <v>0</v>
      </c>
      <c r="N79" s="8">
        <v>21</v>
      </c>
      <c r="O79" s="8">
        <v>-343</v>
      </c>
    </row>
    <row r="80" spans="1:15" x14ac:dyDescent="0.25">
      <c r="A80" t="s">
        <v>1054</v>
      </c>
      <c r="B80" s="8">
        <v>2603</v>
      </c>
      <c r="C80" s="8" t="s">
        <v>1177</v>
      </c>
      <c r="D80" s="8">
        <v>489716</v>
      </c>
      <c r="E80" s="8">
        <v>3616924</v>
      </c>
      <c r="F80" s="8">
        <v>574</v>
      </c>
      <c r="G80" s="8" t="s">
        <v>1063</v>
      </c>
      <c r="I80" s="8">
        <v>59</v>
      </c>
      <c r="J80" s="8">
        <v>38</v>
      </c>
      <c r="K80" s="8" t="s">
        <v>1102</v>
      </c>
      <c r="L80" s="8" t="s">
        <v>168</v>
      </c>
      <c r="M80" s="8">
        <v>0</v>
      </c>
      <c r="N80" s="8">
        <v>21</v>
      </c>
      <c r="O80" s="8">
        <v>-329</v>
      </c>
    </row>
    <row r="81" spans="1:15" x14ac:dyDescent="0.25">
      <c r="A81" t="s">
        <v>1054</v>
      </c>
      <c r="B81" s="8">
        <v>2607</v>
      </c>
      <c r="C81" s="8" t="s">
        <v>1178</v>
      </c>
      <c r="D81" s="8">
        <v>489675</v>
      </c>
      <c r="E81" s="8">
        <v>3616769</v>
      </c>
      <c r="F81" s="8">
        <v>574</v>
      </c>
      <c r="G81" s="8" t="s">
        <v>1063</v>
      </c>
      <c r="I81" s="8">
        <v>54</v>
      </c>
      <c r="J81" s="8">
        <v>29</v>
      </c>
      <c r="K81" s="8" t="s">
        <v>1102</v>
      </c>
      <c r="L81" s="8" t="s">
        <v>168</v>
      </c>
      <c r="M81" s="8">
        <v>0</v>
      </c>
      <c r="N81" s="8">
        <v>21</v>
      </c>
      <c r="O81" s="8">
        <v>-324</v>
      </c>
    </row>
    <row r="82" spans="1:15" x14ac:dyDescent="0.25">
      <c r="A82" t="s">
        <v>1054</v>
      </c>
      <c r="B82" s="8">
        <v>2611</v>
      </c>
      <c r="C82" s="8" t="s">
        <v>1179</v>
      </c>
      <c r="D82" s="8">
        <v>489447</v>
      </c>
      <c r="E82" s="8">
        <v>3616627</v>
      </c>
      <c r="F82" s="8">
        <v>574</v>
      </c>
      <c r="G82" s="8" t="s">
        <v>1063</v>
      </c>
      <c r="I82" s="8">
        <v>64</v>
      </c>
      <c r="J82" s="8">
        <v>38</v>
      </c>
      <c r="K82" s="8" t="s">
        <v>1102</v>
      </c>
      <c r="L82" s="8" t="s">
        <v>168</v>
      </c>
      <c r="M82" s="8">
        <v>0</v>
      </c>
      <c r="N82" s="8">
        <v>21</v>
      </c>
      <c r="O82" s="8">
        <v>-334</v>
      </c>
    </row>
    <row r="83" spans="1:15" x14ac:dyDescent="0.25">
      <c r="A83" t="s">
        <v>1054</v>
      </c>
      <c r="B83" s="8">
        <v>2615</v>
      </c>
      <c r="C83" s="8" t="s">
        <v>1180</v>
      </c>
      <c r="D83" s="8">
        <v>489304</v>
      </c>
      <c r="E83" s="8">
        <v>3616518</v>
      </c>
      <c r="F83" s="8">
        <v>574</v>
      </c>
      <c r="G83" s="8" t="s">
        <v>1063</v>
      </c>
      <c r="I83" s="8">
        <v>68</v>
      </c>
      <c r="J83" s="8">
        <v>22</v>
      </c>
      <c r="K83" s="8" t="s">
        <v>1102</v>
      </c>
      <c r="L83" s="8" t="s">
        <v>168</v>
      </c>
      <c r="M83" s="8">
        <v>0</v>
      </c>
      <c r="N83" s="8">
        <v>21</v>
      </c>
      <c r="O83" s="8">
        <v>-338</v>
      </c>
    </row>
    <row r="84" spans="1:15" x14ac:dyDescent="0.25">
      <c r="A84" t="s">
        <v>1054</v>
      </c>
      <c r="B84" s="8">
        <v>2618</v>
      </c>
      <c r="C84" s="8" t="s">
        <v>1181</v>
      </c>
      <c r="D84" s="8">
        <v>489108</v>
      </c>
      <c r="E84" s="8">
        <v>3616349</v>
      </c>
      <c r="F84" s="8">
        <v>574</v>
      </c>
      <c r="G84" s="8" t="s">
        <v>1063</v>
      </c>
      <c r="I84" s="8">
        <v>68</v>
      </c>
      <c r="J84" s="8">
        <v>32</v>
      </c>
      <c r="K84" s="8" t="s">
        <v>1102</v>
      </c>
      <c r="L84" s="8" t="s">
        <v>168</v>
      </c>
      <c r="M84" s="8">
        <v>0</v>
      </c>
      <c r="N84" s="8">
        <v>21</v>
      </c>
      <c r="O84" s="8">
        <v>-338</v>
      </c>
    </row>
    <row r="85" spans="1:15" x14ac:dyDescent="0.25">
      <c r="A85" t="s">
        <v>1054</v>
      </c>
      <c r="B85" s="8">
        <v>2621</v>
      </c>
      <c r="C85" s="8" t="s">
        <v>1182</v>
      </c>
      <c r="D85" s="8">
        <v>489018</v>
      </c>
      <c r="E85" s="8">
        <v>3616463</v>
      </c>
      <c r="F85" s="8">
        <v>574</v>
      </c>
      <c r="G85" s="8" t="s">
        <v>1063</v>
      </c>
      <c r="I85" s="8">
        <v>64</v>
      </c>
      <c r="J85" s="8">
        <v>41</v>
      </c>
      <c r="K85" s="8" t="s">
        <v>1102</v>
      </c>
      <c r="L85" s="8" t="s">
        <v>168</v>
      </c>
      <c r="M85" s="8">
        <v>0</v>
      </c>
      <c r="N85" s="8">
        <v>21</v>
      </c>
      <c r="O85" s="8">
        <v>-334</v>
      </c>
    </row>
    <row r="86" spans="1:15" x14ac:dyDescent="0.25">
      <c r="A86" t="s">
        <v>1054</v>
      </c>
      <c r="B86" s="8">
        <v>2631</v>
      </c>
      <c r="C86" s="8" t="s">
        <v>1183</v>
      </c>
      <c r="D86" s="8">
        <v>488910</v>
      </c>
      <c r="E86" s="8">
        <v>3616492</v>
      </c>
      <c r="F86" s="8">
        <v>574</v>
      </c>
      <c r="G86" s="8" t="s">
        <v>1063</v>
      </c>
      <c r="I86" s="8">
        <v>80</v>
      </c>
      <c r="J86" s="8">
        <v>41</v>
      </c>
      <c r="K86" s="8" t="s">
        <v>1102</v>
      </c>
      <c r="L86" s="8" t="s">
        <v>168</v>
      </c>
      <c r="M86" s="8">
        <v>0</v>
      </c>
      <c r="N86" s="8">
        <v>21</v>
      </c>
      <c r="O86" s="8">
        <v>-350</v>
      </c>
    </row>
    <row r="87" spans="1:15" x14ac:dyDescent="0.25">
      <c r="A87" t="s">
        <v>1054</v>
      </c>
      <c r="B87" s="8">
        <v>2634</v>
      </c>
      <c r="C87" s="8" t="s">
        <v>1184</v>
      </c>
      <c r="D87" s="8">
        <v>488940</v>
      </c>
      <c r="E87" s="8">
        <v>3616650</v>
      </c>
      <c r="F87" s="8">
        <v>574</v>
      </c>
      <c r="G87" s="8" t="s">
        <v>1063</v>
      </c>
      <c r="I87" s="8">
        <v>80</v>
      </c>
      <c r="J87" s="8">
        <v>49</v>
      </c>
      <c r="K87" s="8" t="s">
        <v>1102</v>
      </c>
      <c r="L87" s="8" t="s">
        <v>168</v>
      </c>
      <c r="M87" s="8">
        <v>0</v>
      </c>
      <c r="N87" s="8">
        <v>21</v>
      </c>
      <c r="O87" s="8">
        <v>-350</v>
      </c>
    </row>
    <row r="88" spans="1:15" x14ac:dyDescent="0.25">
      <c r="A88" t="s">
        <v>1054</v>
      </c>
      <c r="B88" s="8">
        <v>2637</v>
      </c>
      <c r="C88" s="8" t="s">
        <v>1185</v>
      </c>
      <c r="D88" s="8">
        <v>489106</v>
      </c>
      <c r="E88" s="8">
        <v>3616792</v>
      </c>
      <c r="F88" s="8">
        <v>574</v>
      </c>
      <c r="G88" s="8" t="s">
        <v>1063</v>
      </c>
      <c r="I88" s="8">
        <v>53</v>
      </c>
      <c r="J88" s="8">
        <v>14</v>
      </c>
      <c r="K88" s="8" t="s">
        <v>1102</v>
      </c>
      <c r="L88" s="8" t="s">
        <v>168</v>
      </c>
      <c r="M88" s="8">
        <v>0</v>
      </c>
      <c r="N88" s="8">
        <v>21</v>
      </c>
      <c r="O88" s="8">
        <v>-323</v>
      </c>
    </row>
    <row r="89" spans="1:15" x14ac:dyDescent="0.25">
      <c r="A89" t="s">
        <v>1054</v>
      </c>
      <c r="B89" s="8">
        <v>2640</v>
      </c>
      <c r="C89" s="8" t="s">
        <v>1186</v>
      </c>
      <c r="D89" s="8">
        <v>489154</v>
      </c>
      <c r="E89" s="8">
        <v>3616870</v>
      </c>
      <c r="F89" s="8">
        <v>574</v>
      </c>
      <c r="G89" s="8" t="s">
        <v>1063</v>
      </c>
      <c r="I89" s="8">
        <v>75</v>
      </c>
      <c r="J89" s="8">
        <v>40</v>
      </c>
      <c r="K89" s="8" t="s">
        <v>1102</v>
      </c>
      <c r="L89" s="8" t="s">
        <v>168</v>
      </c>
      <c r="M89" s="8">
        <v>0</v>
      </c>
      <c r="N89" s="8">
        <v>21</v>
      </c>
      <c r="O89" s="8">
        <v>-345</v>
      </c>
    </row>
    <row r="90" spans="1:15" x14ac:dyDescent="0.25">
      <c r="A90" t="s">
        <v>1054</v>
      </c>
      <c r="B90" s="8">
        <v>2646</v>
      </c>
      <c r="C90" s="8" t="s">
        <v>1187</v>
      </c>
      <c r="D90" s="8">
        <v>488981</v>
      </c>
      <c r="E90" s="8">
        <v>3616881</v>
      </c>
      <c r="F90" s="8">
        <v>574</v>
      </c>
      <c r="G90" s="8" t="s">
        <v>1063</v>
      </c>
      <c r="I90" s="8">
        <v>67</v>
      </c>
      <c r="J90" s="8">
        <v>30</v>
      </c>
      <c r="K90" s="8" t="s">
        <v>1102</v>
      </c>
      <c r="L90" s="8" t="s">
        <v>168</v>
      </c>
      <c r="M90" s="8">
        <v>0</v>
      </c>
      <c r="N90" s="8">
        <v>21</v>
      </c>
      <c r="O90" s="8">
        <v>-337</v>
      </c>
    </row>
    <row r="91" spans="1:15" x14ac:dyDescent="0.25">
      <c r="A91" t="s">
        <v>1054</v>
      </c>
      <c r="B91" s="8">
        <v>2651</v>
      </c>
      <c r="C91" s="8" t="s">
        <v>1188</v>
      </c>
      <c r="D91" s="8">
        <v>489339</v>
      </c>
      <c r="E91" s="8">
        <v>3616887</v>
      </c>
      <c r="F91" s="8">
        <v>574</v>
      </c>
      <c r="G91" s="8" t="s">
        <v>1063</v>
      </c>
      <c r="I91" s="8">
        <v>72</v>
      </c>
      <c r="J91" s="8">
        <v>27</v>
      </c>
      <c r="K91" s="8" t="s">
        <v>1102</v>
      </c>
      <c r="L91" s="8" t="s">
        <v>168</v>
      </c>
      <c r="M91" s="8">
        <v>0</v>
      </c>
      <c r="N91" s="8">
        <v>21</v>
      </c>
      <c r="O91" s="8">
        <v>-342</v>
      </c>
    </row>
    <row r="92" spans="1:15" x14ac:dyDescent="0.25">
      <c r="A92" t="s">
        <v>1054</v>
      </c>
      <c r="B92" s="8">
        <v>2654</v>
      </c>
      <c r="C92" s="8" t="s">
        <v>1189</v>
      </c>
      <c r="D92" s="8">
        <v>489527</v>
      </c>
      <c r="E92" s="8">
        <v>3617047</v>
      </c>
      <c r="F92" s="8">
        <v>574</v>
      </c>
      <c r="G92" s="8" t="s">
        <v>1063</v>
      </c>
      <c r="I92" s="8">
        <v>55</v>
      </c>
      <c r="J92" s="8">
        <v>18</v>
      </c>
      <c r="K92" s="8" t="s">
        <v>1102</v>
      </c>
      <c r="L92" s="8" t="s">
        <v>168</v>
      </c>
      <c r="M92" s="8">
        <v>0</v>
      </c>
      <c r="N92" s="8">
        <v>21</v>
      </c>
      <c r="O92" s="8">
        <v>-325</v>
      </c>
    </row>
    <row r="93" spans="1:15" x14ac:dyDescent="0.25">
      <c r="A93" t="s">
        <v>1054</v>
      </c>
      <c r="B93" s="8">
        <v>2660</v>
      </c>
      <c r="C93" s="8" t="s">
        <v>1190</v>
      </c>
      <c r="D93" s="8">
        <v>487842</v>
      </c>
      <c r="E93" s="8">
        <v>3613945</v>
      </c>
      <c r="F93" s="8">
        <v>574</v>
      </c>
      <c r="G93" s="8" t="s">
        <v>1063</v>
      </c>
      <c r="I93" s="8">
        <v>83</v>
      </c>
      <c r="J93" s="8">
        <v>17</v>
      </c>
      <c r="K93" s="8" t="s">
        <v>1102</v>
      </c>
      <c r="L93" s="8" t="s">
        <v>168</v>
      </c>
      <c r="M93" s="8">
        <v>0</v>
      </c>
      <c r="N93" s="8">
        <v>21</v>
      </c>
      <c r="O93" s="8">
        <v>-353</v>
      </c>
    </row>
    <row r="94" spans="1:15" x14ac:dyDescent="0.25">
      <c r="A94" t="s">
        <v>1054</v>
      </c>
      <c r="B94" s="8">
        <v>2666</v>
      </c>
      <c r="C94" s="8" t="s">
        <v>1191</v>
      </c>
      <c r="D94" s="8">
        <v>488156</v>
      </c>
      <c r="E94" s="8">
        <v>3613935</v>
      </c>
      <c r="F94" s="8">
        <v>574</v>
      </c>
      <c r="G94" s="8" t="s">
        <v>1063</v>
      </c>
      <c r="I94" s="8">
        <v>63</v>
      </c>
      <c r="J94" s="8">
        <v>34</v>
      </c>
      <c r="K94" s="8" t="s">
        <v>1102</v>
      </c>
      <c r="L94" s="8" t="s">
        <v>168</v>
      </c>
      <c r="M94" s="8">
        <v>0</v>
      </c>
      <c r="N94" s="8">
        <v>21</v>
      </c>
      <c r="O94" s="8">
        <v>-333</v>
      </c>
    </row>
    <row r="95" spans="1:15" x14ac:dyDescent="0.25">
      <c r="A95" t="s">
        <v>1054</v>
      </c>
      <c r="B95" s="8">
        <v>2669</v>
      </c>
      <c r="C95" s="8" t="s">
        <v>1192</v>
      </c>
      <c r="D95" s="8">
        <v>488354</v>
      </c>
      <c r="E95" s="8">
        <v>3613904</v>
      </c>
      <c r="F95" s="8">
        <v>574</v>
      </c>
      <c r="G95" s="8" t="s">
        <v>1063</v>
      </c>
      <c r="I95" s="8">
        <v>75</v>
      </c>
      <c r="J95" s="8">
        <v>20</v>
      </c>
      <c r="K95" s="8" t="s">
        <v>1102</v>
      </c>
      <c r="L95" s="8" t="s">
        <v>168</v>
      </c>
      <c r="M95" s="8">
        <v>0</v>
      </c>
      <c r="N95" s="8">
        <v>21</v>
      </c>
      <c r="O95" s="8">
        <v>-345</v>
      </c>
    </row>
    <row r="96" spans="1:15" x14ac:dyDescent="0.25">
      <c r="A96" t="s">
        <v>1054</v>
      </c>
      <c r="B96" s="8">
        <v>2672</v>
      </c>
      <c r="C96" s="8" t="s">
        <v>1193</v>
      </c>
      <c r="D96" s="8">
        <v>488465</v>
      </c>
      <c r="E96" s="8">
        <v>3613832</v>
      </c>
      <c r="F96" s="8">
        <v>574</v>
      </c>
      <c r="G96" s="8" t="s">
        <v>1063</v>
      </c>
      <c r="I96" s="8">
        <v>68</v>
      </c>
      <c r="J96" s="8">
        <v>19</v>
      </c>
      <c r="K96" s="8" t="s">
        <v>1102</v>
      </c>
      <c r="L96" s="8" t="s">
        <v>168</v>
      </c>
      <c r="M96" s="8">
        <v>0</v>
      </c>
      <c r="N96" s="8">
        <v>21</v>
      </c>
      <c r="O96" s="8">
        <v>-338</v>
      </c>
    </row>
    <row r="97" spans="1:16" x14ac:dyDescent="0.25">
      <c r="A97" t="s">
        <v>1054</v>
      </c>
      <c r="B97" s="8">
        <v>2676</v>
      </c>
      <c r="C97" s="8" t="s">
        <v>1194</v>
      </c>
      <c r="D97" s="8">
        <v>488356</v>
      </c>
      <c r="E97" s="8">
        <v>3613721</v>
      </c>
      <c r="F97" s="8">
        <v>574</v>
      </c>
      <c r="G97" s="8" t="s">
        <v>1063</v>
      </c>
      <c r="I97" s="8">
        <v>55</v>
      </c>
      <c r="J97" s="8">
        <v>31</v>
      </c>
      <c r="K97" s="8" t="s">
        <v>1102</v>
      </c>
      <c r="L97" s="8" t="s">
        <v>168</v>
      </c>
      <c r="M97" s="8">
        <v>0</v>
      </c>
      <c r="N97" s="8">
        <v>21</v>
      </c>
      <c r="O97" s="8">
        <v>-325</v>
      </c>
    </row>
    <row r="98" spans="1:16" x14ac:dyDescent="0.25">
      <c r="A98" t="s">
        <v>1054</v>
      </c>
      <c r="B98" s="8">
        <v>2681</v>
      </c>
      <c r="C98" s="8" t="s">
        <v>1195</v>
      </c>
      <c r="D98" s="8">
        <v>488340</v>
      </c>
      <c r="E98" s="8">
        <v>3613500</v>
      </c>
      <c r="F98" s="8">
        <v>574</v>
      </c>
      <c r="G98" s="8" t="s">
        <v>1063</v>
      </c>
      <c r="I98" s="8">
        <v>62</v>
      </c>
      <c r="J98" s="8">
        <v>20</v>
      </c>
      <c r="K98" s="8" t="s">
        <v>1102</v>
      </c>
      <c r="L98" s="8" t="s">
        <v>168</v>
      </c>
      <c r="M98" s="8">
        <v>0</v>
      </c>
      <c r="N98" s="8">
        <v>21</v>
      </c>
      <c r="O98" s="8">
        <v>-332</v>
      </c>
    </row>
    <row r="99" spans="1:16" x14ac:dyDescent="0.25">
      <c r="A99" t="s">
        <v>1054</v>
      </c>
      <c r="B99" s="8">
        <v>2684</v>
      </c>
      <c r="C99" s="8" t="s">
        <v>1196</v>
      </c>
      <c r="D99" s="8">
        <v>488482</v>
      </c>
      <c r="E99" s="8">
        <v>3613540</v>
      </c>
      <c r="F99" s="8">
        <v>574</v>
      </c>
      <c r="G99" s="8" t="s">
        <v>1063</v>
      </c>
      <c r="I99" s="8">
        <v>56</v>
      </c>
      <c r="J99" s="8">
        <v>17</v>
      </c>
      <c r="K99" s="8" t="s">
        <v>1102</v>
      </c>
      <c r="L99" s="8" t="s">
        <v>168</v>
      </c>
      <c r="M99" s="8">
        <v>0</v>
      </c>
      <c r="N99" s="8">
        <v>21</v>
      </c>
      <c r="O99" s="8">
        <v>-326</v>
      </c>
    </row>
    <row r="100" spans="1:16" x14ac:dyDescent="0.25">
      <c r="A100" t="s">
        <v>1054</v>
      </c>
      <c r="B100" s="8">
        <v>2687</v>
      </c>
      <c r="C100" s="8" t="s">
        <v>1197</v>
      </c>
      <c r="D100" s="8">
        <v>488703</v>
      </c>
      <c r="E100" s="8">
        <v>3613740</v>
      </c>
      <c r="F100" s="8">
        <v>574</v>
      </c>
      <c r="G100" s="8" t="s">
        <v>1063</v>
      </c>
      <c r="I100" s="8">
        <v>60</v>
      </c>
      <c r="J100" s="8">
        <v>24</v>
      </c>
      <c r="K100" s="8" t="s">
        <v>1102</v>
      </c>
      <c r="L100" s="8" t="s">
        <v>168</v>
      </c>
      <c r="M100" s="8">
        <v>0</v>
      </c>
      <c r="N100" s="8">
        <v>21</v>
      </c>
      <c r="O100" s="8">
        <v>-330</v>
      </c>
    </row>
    <row r="101" spans="1:16" x14ac:dyDescent="0.25">
      <c r="A101" t="s">
        <v>1054</v>
      </c>
      <c r="B101" s="8">
        <v>2690</v>
      </c>
      <c r="C101" s="8" t="s">
        <v>1198</v>
      </c>
      <c r="D101" s="8">
        <v>488788</v>
      </c>
      <c r="E101" s="8">
        <v>3613558</v>
      </c>
      <c r="F101" s="8">
        <v>574</v>
      </c>
      <c r="G101" s="8" t="s">
        <v>1063</v>
      </c>
      <c r="I101" s="8">
        <v>56</v>
      </c>
      <c r="J101" s="8">
        <v>18</v>
      </c>
      <c r="K101" s="8" t="s">
        <v>1102</v>
      </c>
      <c r="L101" s="8" t="s">
        <v>168</v>
      </c>
      <c r="M101" s="8">
        <v>0</v>
      </c>
      <c r="N101" s="8">
        <v>21</v>
      </c>
      <c r="O101" s="8">
        <v>-326</v>
      </c>
    </row>
    <row r="102" spans="1:16" x14ac:dyDescent="0.25">
      <c r="A102" t="s">
        <v>1054</v>
      </c>
      <c r="B102" s="8">
        <v>2693</v>
      </c>
      <c r="C102" s="8" t="s">
        <v>1199</v>
      </c>
      <c r="D102" s="8">
        <v>488935</v>
      </c>
      <c r="E102" s="8">
        <v>3613817</v>
      </c>
      <c r="F102" s="8">
        <v>574</v>
      </c>
      <c r="G102" s="8" t="s">
        <v>1063</v>
      </c>
      <c r="I102" s="8">
        <v>72</v>
      </c>
      <c r="J102" s="8">
        <v>30</v>
      </c>
      <c r="K102" s="8" t="s">
        <v>1102</v>
      </c>
      <c r="L102" s="8" t="s">
        <v>168</v>
      </c>
      <c r="M102" s="8">
        <v>0</v>
      </c>
      <c r="N102" s="8">
        <v>21</v>
      </c>
      <c r="O102" s="8">
        <v>-342</v>
      </c>
    </row>
    <row r="103" spans="1:16" x14ac:dyDescent="0.25">
      <c r="A103" t="s">
        <v>1054</v>
      </c>
      <c r="B103" s="8">
        <v>2696</v>
      </c>
      <c r="C103" s="8" t="s">
        <v>1200</v>
      </c>
      <c r="D103" s="8">
        <v>488899</v>
      </c>
      <c r="E103" s="8">
        <v>3613969</v>
      </c>
      <c r="F103" s="8">
        <v>574</v>
      </c>
      <c r="G103" s="8" t="s">
        <v>1063</v>
      </c>
      <c r="I103" s="8">
        <v>58</v>
      </c>
      <c r="J103" s="8">
        <v>26</v>
      </c>
      <c r="K103" s="8" t="s">
        <v>1102</v>
      </c>
      <c r="L103" s="8" t="s">
        <v>168</v>
      </c>
      <c r="M103" s="8">
        <v>0</v>
      </c>
      <c r="N103" s="8">
        <v>21</v>
      </c>
      <c r="O103" s="8">
        <v>-328</v>
      </c>
    </row>
    <row r="104" spans="1:16" x14ac:dyDescent="0.25">
      <c r="A104" t="s">
        <v>1054</v>
      </c>
      <c r="B104" s="8">
        <v>2699</v>
      </c>
      <c r="C104" s="8" t="s">
        <v>1201</v>
      </c>
      <c r="D104" s="8">
        <v>488739</v>
      </c>
      <c r="E104" s="8">
        <v>3613950</v>
      </c>
      <c r="F104" s="8">
        <v>574</v>
      </c>
      <c r="G104" s="8" t="s">
        <v>1063</v>
      </c>
      <c r="I104" s="8">
        <v>59</v>
      </c>
      <c r="J104" s="8">
        <v>19</v>
      </c>
      <c r="K104" s="8" t="s">
        <v>1102</v>
      </c>
      <c r="L104" s="8" t="s">
        <v>168</v>
      </c>
      <c r="M104" s="8">
        <v>0</v>
      </c>
      <c r="N104" s="8">
        <v>21</v>
      </c>
      <c r="O104" s="8">
        <v>-329</v>
      </c>
    </row>
    <row r="105" spans="1:16" x14ac:dyDescent="0.25">
      <c r="A105" t="s">
        <v>1054</v>
      </c>
      <c r="B105" s="8">
        <v>2702</v>
      </c>
      <c r="C105" s="8" t="s">
        <v>1202</v>
      </c>
      <c r="D105" s="8">
        <v>488591</v>
      </c>
      <c r="E105" s="8">
        <v>3614130</v>
      </c>
      <c r="F105" s="8">
        <v>574</v>
      </c>
      <c r="G105" s="8" t="s">
        <v>1063</v>
      </c>
      <c r="I105" s="8">
        <v>66</v>
      </c>
      <c r="J105" s="8">
        <v>32</v>
      </c>
      <c r="K105" s="8" t="s">
        <v>1102</v>
      </c>
      <c r="L105" s="8" t="s">
        <v>168</v>
      </c>
      <c r="M105" s="8">
        <v>0</v>
      </c>
      <c r="N105" s="8">
        <v>21</v>
      </c>
      <c r="O105" s="8">
        <v>-336</v>
      </c>
    </row>
    <row r="106" spans="1:16" x14ac:dyDescent="0.25">
      <c r="A106" t="s">
        <v>1054</v>
      </c>
      <c r="B106" s="8">
        <v>2705</v>
      </c>
      <c r="C106" s="8" t="s">
        <v>1203</v>
      </c>
      <c r="D106" s="8">
        <v>488447</v>
      </c>
      <c r="E106" s="8">
        <v>3614348</v>
      </c>
      <c r="F106" s="8">
        <v>574</v>
      </c>
      <c r="G106" s="8" t="s">
        <v>1063</v>
      </c>
      <c r="I106" s="8">
        <v>70</v>
      </c>
      <c r="J106" s="8">
        <v>27</v>
      </c>
      <c r="K106" s="8" t="s">
        <v>1102</v>
      </c>
      <c r="L106" s="8" t="s">
        <v>168</v>
      </c>
      <c r="M106" s="8">
        <v>0</v>
      </c>
      <c r="N106" s="8">
        <v>21</v>
      </c>
      <c r="O106" s="8">
        <v>-340</v>
      </c>
    </row>
    <row r="107" spans="1:16" x14ac:dyDescent="0.25">
      <c r="A107" t="s">
        <v>1054</v>
      </c>
      <c r="B107" s="8">
        <v>2708</v>
      </c>
      <c r="C107" s="8" t="s">
        <v>1204</v>
      </c>
      <c r="D107" s="8">
        <v>488328</v>
      </c>
      <c r="E107" s="8">
        <v>3614360</v>
      </c>
      <c r="F107" s="8">
        <v>574</v>
      </c>
      <c r="G107" s="8" t="s">
        <v>1063</v>
      </c>
      <c r="I107" s="8">
        <v>61</v>
      </c>
      <c r="J107" s="8">
        <v>22</v>
      </c>
      <c r="K107" s="8" t="s">
        <v>1102</v>
      </c>
      <c r="L107" s="8" t="s">
        <v>168</v>
      </c>
      <c r="M107" s="8">
        <v>0</v>
      </c>
      <c r="N107" s="8">
        <v>21</v>
      </c>
      <c r="O107" s="8">
        <v>-331</v>
      </c>
    </row>
    <row r="108" spans="1:16" x14ac:dyDescent="0.25">
      <c r="A108" t="s">
        <v>1054</v>
      </c>
      <c r="B108" s="8">
        <v>2711</v>
      </c>
      <c r="C108" s="8" t="s">
        <v>1205</v>
      </c>
      <c r="D108" s="8">
        <v>488256</v>
      </c>
      <c r="E108" s="8">
        <v>3614336</v>
      </c>
      <c r="F108" s="8">
        <v>574</v>
      </c>
      <c r="G108" s="8" t="s">
        <v>1063</v>
      </c>
      <c r="I108" s="8">
        <v>60</v>
      </c>
      <c r="J108" s="8">
        <v>14</v>
      </c>
      <c r="K108" s="8" t="s">
        <v>1102</v>
      </c>
      <c r="L108" s="8" t="s">
        <v>168</v>
      </c>
      <c r="M108" s="8">
        <v>0</v>
      </c>
      <c r="N108" s="8">
        <v>21</v>
      </c>
      <c r="O108" s="8">
        <v>-330</v>
      </c>
    </row>
    <row r="109" spans="1:16" x14ac:dyDescent="0.25">
      <c r="A109" t="s">
        <v>1054</v>
      </c>
      <c r="B109" s="8">
        <v>2714</v>
      </c>
      <c r="C109" s="8" t="s">
        <v>1206</v>
      </c>
      <c r="D109" s="8">
        <v>488151</v>
      </c>
      <c r="E109" s="8">
        <v>3614314</v>
      </c>
      <c r="F109" s="8">
        <v>574</v>
      </c>
      <c r="G109" s="8" t="s">
        <v>1063</v>
      </c>
      <c r="I109" s="8">
        <v>47</v>
      </c>
      <c r="J109" s="8">
        <v>10</v>
      </c>
      <c r="K109" s="8" t="s">
        <v>1102</v>
      </c>
      <c r="L109" s="8" t="s">
        <v>168</v>
      </c>
      <c r="M109" s="8">
        <v>0</v>
      </c>
      <c r="N109" s="8">
        <v>21</v>
      </c>
      <c r="O109" s="8">
        <v>-317</v>
      </c>
    </row>
    <row r="110" spans="1:16" x14ac:dyDescent="0.25">
      <c r="A110" t="s">
        <v>1054</v>
      </c>
      <c r="B110" s="8">
        <v>33009</v>
      </c>
      <c r="C110" s="8" t="s">
        <v>1207</v>
      </c>
      <c r="D110" s="8">
        <v>487873.0625</v>
      </c>
      <c r="E110" s="8">
        <v>3615393.25</v>
      </c>
      <c r="F110" s="8">
        <v>574</v>
      </c>
      <c r="G110" s="8" t="s">
        <v>1063</v>
      </c>
      <c r="H110" s="8" t="s">
        <v>172</v>
      </c>
      <c r="I110" s="8">
        <v>49</v>
      </c>
      <c r="J110" s="8">
        <v>8</v>
      </c>
      <c r="K110" s="8" t="s">
        <v>1060</v>
      </c>
      <c r="L110" s="8" t="s">
        <v>1208</v>
      </c>
      <c r="M110" s="8">
        <v>2150</v>
      </c>
      <c r="N110" s="8">
        <v>21</v>
      </c>
      <c r="O110" s="8">
        <v>-41</v>
      </c>
      <c r="P110" s="8" t="s">
        <v>204</v>
      </c>
    </row>
    <row r="111" spans="1:16" x14ac:dyDescent="0.25">
      <c r="A111" t="s">
        <v>1054</v>
      </c>
      <c r="B111" s="8">
        <v>33016</v>
      </c>
      <c r="C111" s="8" t="s">
        <v>1209</v>
      </c>
      <c r="D111" s="8">
        <v>488381.90625</v>
      </c>
      <c r="E111" s="8">
        <v>3615285.75</v>
      </c>
      <c r="F111" s="8">
        <v>574</v>
      </c>
      <c r="G111" s="8" t="s">
        <v>1063</v>
      </c>
      <c r="H111" s="8" t="s">
        <v>172</v>
      </c>
      <c r="I111" s="8">
        <v>66</v>
      </c>
      <c r="J111" s="8">
        <v>30</v>
      </c>
      <c r="K111" s="8" t="s">
        <v>1060</v>
      </c>
      <c r="L111" s="8" t="s">
        <v>1210</v>
      </c>
      <c r="M111" s="8">
        <v>2149</v>
      </c>
      <c r="N111" s="8">
        <v>21</v>
      </c>
      <c r="O111" s="8">
        <v>-24</v>
      </c>
      <c r="P111" s="8" t="s">
        <v>201</v>
      </c>
    </row>
    <row r="112" spans="1:16" x14ac:dyDescent="0.25">
      <c r="A112" t="s">
        <v>1054</v>
      </c>
      <c r="B112" s="8">
        <v>33018</v>
      </c>
      <c r="C112" s="8" t="s">
        <v>1211</v>
      </c>
      <c r="D112" s="8">
        <v>488489.3125</v>
      </c>
      <c r="E112" s="8">
        <v>3615097</v>
      </c>
      <c r="F112" s="8">
        <v>574</v>
      </c>
      <c r="G112" s="8" t="s">
        <v>1063</v>
      </c>
      <c r="H112" s="8" t="s">
        <v>172</v>
      </c>
      <c r="I112" s="8">
        <v>68</v>
      </c>
      <c r="J112" s="8">
        <v>28</v>
      </c>
      <c r="K112" s="8" t="s">
        <v>1060</v>
      </c>
      <c r="L112" s="8" t="s">
        <v>1114</v>
      </c>
      <c r="M112" s="8">
        <v>2149</v>
      </c>
      <c r="N112" s="8">
        <v>21</v>
      </c>
      <c r="O112" s="8">
        <v>-22</v>
      </c>
      <c r="P112" s="8" t="s">
        <v>1212</v>
      </c>
    </row>
    <row r="113" spans="1:16" x14ac:dyDescent="0.25">
      <c r="A113" t="s">
        <v>1054</v>
      </c>
      <c r="B113" s="8">
        <v>33020</v>
      </c>
      <c r="C113" s="8" t="s">
        <v>1213</v>
      </c>
      <c r="D113" s="8">
        <v>488537.84375</v>
      </c>
      <c r="E113" s="8">
        <v>3614883</v>
      </c>
      <c r="F113" s="8">
        <v>574</v>
      </c>
      <c r="G113" s="8" t="s">
        <v>1063</v>
      </c>
      <c r="H113" s="8" t="s">
        <v>172</v>
      </c>
      <c r="I113" s="8">
        <v>67</v>
      </c>
      <c r="J113" s="8">
        <v>26</v>
      </c>
      <c r="K113" s="8" t="s">
        <v>1060</v>
      </c>
      <c r="M113" s="8">
        <v>2149</v>
      </c>
      <c r="N113" s="8">
        <v>21</v>
      </c>
      <c r="O113" s="8">
        <v>-23</v>
      </c>
      <c r="P113" s="8" t="s">
        <v>1214</v>
      </c>
    </row>
    <row r="114" spans="1:16" x14ac:dyDescent="0.25">
      <c r="A114" t="s">
        <v>1054</v>
      </c>
      <c r="B114" s="8">
        <v>33022</v>
      </c>
      <c r="C114" s="8" t="s">
        <v>1215</v>
      </c>
      <c r="D114" s="8">
        <v>488651.78125</v>
      </c>
      <c r="E114" s="8">
        <v>3614671</v>
      </c>
      <c r="F114" s="8">
        <v>574</v>
      </c>
      <c r="G114" s="8" t="s">
        <v>1063</v>
      </c>
      <c r="H114" s="8" t="s">
        <v>172</v>
      </c>
      <c r="I114" s="8">
        <v>71</v>
      </c>
      <c r="J114" s="8">
        <v>27</v>
      </c>
      <c r="K114" s="8" t="s">
        <v>1060</v>
      </c>
      <c r="L114" s="8" t="s">
        <v>1210</v>
      </c>
      <c r="M114" s="8">
        <v>2149</v>
      </c>
      <c r="N114" s="8">
        <v>21</v>
      </c>
      <c r="O114" s="8">
        <v>-19</v>
      </c>
      <c r="P114" s="8" t="s">
        <v>184</v>
      </c>
    </row>
    <row r="115" spans="1:16" x14ac:dyDescent="0.25">
      <c r="A115" t="s">
        <v>1054</v>
      </c>
      <c r="B115" s="8">
        <v>33024</v>
      </c>
      <c r="C115" s="8" t="s">
        <v>1216</v>
      </c>
      <c r="D115" s="8">
        <v>488920.96875</v>
      </c>
      <c r="E115" s="8">
        <v>3614763</v>
      </c>
      <c r="F115" s="8">
        <v>574</v>
      </c>
      <c r="G115" s="8" t="s">
        <v>1063</v>
      </c>
      <c r="H115" s="8" t="s">
        <v>172</v>
      </c>
      <c r="I115" s="8">
        <v>69</v>
      </c>
      <c r="J115" s="8">
        <v>31</v>
      </c>
      <c r="K115" s="8" t="s">
        <v>1060</v>
      </c>
      <c r="L115" s="8" t="s">
        <v>1210</v>
      </c>
      <c r="M115" s="8">
        <v>2149</v>
      </c>
      <c r="N115" s="8">
        <v>21</v>
      </c>
      <c r="O115" s="8">
        <v>-21</v>
      </c>
      <c r="P115" s="8" t="s">
        <v>1091</v>
      </c>
    </row>
    <row r="116" spans="1:16" x14ac:dyDescent="0.25">
      <c r="A116" t="s">
        <v>1054</v>
      </c>
      <c r="B116" s="8">
        <v>33025</v>
      </c>
      <c r="C116" s="8" t="s">
        <v>1217</v>
      </c>
      <c r="D116" s="8">
        <v>489707.6875</v>
      </c>
      <c r="E116" s="8">
        <v>3614838.75</v>
      </c>
      <c r="F116" s="8">
        <v>574</v>
      </c>
      <c r="G116" s="8" t="s">
        <v>1063</v>
      </c>
      <c r="H116" s="8" t="s">
        <v>172</v>
      </c>
      <c r="I116" s="8">
        <v>50</v>
      </c>
      <c r="J116" s="8">
        <v>41</v>
      </c>
      <c r="K116" s="8" t="s">
        <v>1060</v>
      </c>
      <c r="L116" s="8" t="s">
        <v>1218</v>
      </c>
      <c r="M116" s="8">
        <v>2150</v>
      </c>
      <c r="N116" s="8">
        <v>21</v>
      </c>
      <c r="O116" s="8">
        <v>-40</v>
      </c>
      <c r="P116" s="8" t="s">
        <v>1099</v>
      </c>
    </row>
    <row r="117" spans="1:16" x14ac:dyDescent="0.25">
      <c r="A117" t="s">
        <v>1054</v>
      </c>
      <c r="B117" s="8">
        <v>33027</v>
      </c>
      <c r="C117" s="8" t="s">
        <v>1219</v>
      </c>
      <c r="D117" s="8">
        <v>489605.5</v>
      </c>
      <c r="E117" s="8">
        <v>3614755.75</v>
      </c>
      <c r="F117" s="8">
        <v>574</v>
      </c>
      <c r="G117" s="8" t="s">
        <v>1063</v>
      </c>
      <c r="H117" s="8" t="s">
        <v>172</v>
      </c>
      <c r="I117" s="8">
        <v>61</v>
      </c>
      <c r="J117" s="8">
        <v>27</v>
      </c>
      <c r="K117" s="8" t="s">
        <v>1060</v>
      </c>
      <c r="L117" s="8" t="s">
        <v>1114</v>
      </c>
      <c r="M117" s="8">
        <v>2149</v>
      </c>
      <c r="N117" s="8">
        <v>21</v>
      </c>
      <c r="O117" s="8">
        <v>-29</v>
      </c>
      <c r="P117" s="8" t="s">
        <v>184</v>
      </c>
    </row>
    <row r="118" spans="1:16" x14ac:dyDescent="0.25">
      <c r="A118" t="s">
        <v>1054</v>
      </c>
      <c r="B118" s="8">
        <v>33029</v>
      </c>
      <c r="C118" s="8" t="s">
        <v>1220</v>
      </c>
      <c r="D118" s="8">
        <v>489135.34375</v>
      </c>
      <c r="E118" s="8">
        <v>3614406</v>
      </c>
      <c r="F118" s="8">
        <v>574</v>
      </c>
      <c r="G118" s="8" t="s">
        <v>1063</v>
      </c>
      <c r="H118" s="8" t="s">
        <v>172</v>
      </c>
      <c r="I118" s="8">
        <v>59</v>
      </c>
      <c r="J118" s="8">
        <v>18</v>
      </c>
      <c r="K118" s="8" t="s">
        <v>1060</v>
      </c>
      <c r="M118" s="8">
        <v>2149</v>
      </c>
      <c r="N118" s="8">
        <v>21</v>
      </c>
      <c r="O118" s="8">
        <v>-31</v>
      </c>
      <c r="P118" s="8" t="s">
        <v>167</v>
      </c>
    </row>
    <row r="119" spans="1:16" x14ac:dyDescent="0.25">
      <c r="A119" t="s">
        <v>1054</v>
      </c>
      <c r="B119" s="8">
        <v>33031</v>
      </c>
      <c r="C119" s="8" t="s">
        <v>1221</v>
      </c>
      <c r="D119" s="8">
        <v>488673.71875</v>
      </c>
      <c r="E119" s="8">
        <v>3614513</v>
      </c>
      <c r="F119" s="8">
        <v>574</v>
      </c>
      <c r="G119" s="8" t="s">
        <v>1063</v>
      </c>
      <c r="H119" s="8" t="s">
        <v>172</v>
      </c>
      <c r="I119" s="8">
        <v>75</v>
      </c>
      <c r="J119" s="8">
        <v>25</v>
      </c>
      <c r="K119" s="8" t="s">
        <v>1060</v>
      </c>
      <c r="M119" s="8">
        <v>2149</v>
      </c>
      <c r="N119" s="8">
        <v>21</v>
      </c>
      <c r="O119" s="8">
        <v>-15</v>
      </c>
      <c r="P119" s="8" t="s">
        <v>1085</v>
      </c>
    </row>
    <row r="120" spans="1:16" x14ac:dyDescent="0.25">
      <c r="A120" t="s">
        <v>1054</v>
      </c>
      <c r="B120" s="8">
        <v>33033</v>
      </c>
      <c r="C120" s="8" t="s">
        <v>1222</v>
      </c>
      <c r="D120" s="8">
        <v>488372.90625</v>
      </c>
      <c r="E120" s="8">
        <v>3614497.25</v>
      </c>
      <c r="F120" s="8">
        <v>574</v>
      </c>
      <c r="G120" s="8" t="s">
        <v>1063</v>
      </c>
      <c r="H120" s="8" t="s">
        <v>172</v>
      </c>
      <c r="I120" s="8">
        <v>73</v>
      </c>
      <c r="J120" s="8">
        <v>33</v>
      </c>
      <c r="K120" s="8" t="s">
        <v>1060</v>
      </c>
      <c r="M120" s="8">
        <v>2149</v>
      </c>
      <c r="N120" s="8">
        <v>21</v>
      </c>
      <c r="O120" s="8">
        <v>-17</v>
      </c>
      <c r="P120" s="8" t="s">
        <v>1223</v>
      </c>
    </row>
    <row r="121" spans="1:16" x14ac:dyDescent="0.25">
      <c r="A121" t="s">
        <v>1054</v>
      </c>
      <c r="B121" s="8">
        <v>33062</v>
      </c>
      <c r="C121" s="8" t="s">
        <v>1224</v>
      </c>
      <c r="D121" s="8">
        <v>489935.78125</v>
      </c>
      <c r="E121" s="8">
        <v>3618049.75</v>
      </c>
      <c r="F121" s="8">
        <v>574</v>
      </c>
      <c r="G121" s="8" t="s">
        <v>1063</v>
      </c>
      <c r="H121" s="8" t="s">
        <v>172</v>
      </c>
      <c r="I121" s="8">
        <v>61</v>
      </c>
      <c r="J121" s="8">
        <v>38</v>
      </c>
      <c r="K121" s="8" t="s">
        <v>1060</v>
      </c>
      <c r="L121" s="8" t="s">
        <v>1225</v>
      </c>
      <c r="M121" s="8">
        <v>2149</v>
      </c>
      <c r="N121" s="8">
        <v>21</v>
      </c>
      <c r="O121" s="8">
        <v>-29</v>
      </c>
      <c r="P121" s="8" t="s">
        <v>1226</v>
      </c>
    </row>
    <row r="122" spans="1:16" x14ac:dyDescent="0.25">
      <c r="A122" t="s">
        <v>1054</v>
      </c>
      <c r="B122" s="8">
        <v>33064</v>
      </c>
      <c r="C122" s="8" t="s">
        <v>1227</v>
      </c>
      <c r="D122" s="8">
        <v>489750.625</v>
      </c>
      <c r="E122" s="8">
        <v>3617947.75</v>
      </c>
      <c r="F122" s="8">
        <v>574</v>
      </c>
      <c r="G122" s="8" t="s">
        <v>1063</v>
      </c>
      <c r="H122" s="8" t="s">
        <v>172</v>
      </c>
      <c r="I122" s="8">
        <v>58</v>
      </c>
      <c r="J122" s="8">
        <v>30</v>
      </c>
      <c r="K122" s="8" t="s">
        <v>1060</v>
      </c>
      <c r="L122" s="8" t="s">
        <v>1228</v>
      </c>
      <c r="M122" s="8">
        <v>2149</v>
      </c>
      <c r="N122" s="8">
        <v>21</v>
      </c>
      <c r="O122" s="8">
        <v>-32</v>
      </c>
      <c r="P122" s="8" t="s">
        <v>201</v>
      </c>
    </row>
    <row r="123" spans="1:16" x14ac:dyDescent="0.25">
      <c r="A123" t="s">
        <v>1049</v>
      </c>
      <c r="B123" s="8">
        <v>2505</v>
      </c>
      <c r="C123" s="8" t="s">
        <v>1101</v>
      </c>
      <c r="D123" s="8">
        <v>485937</v>
      </c>
      <c r="E123" s="8">
        <v>3618536</v>
      </c>
      <c r="F123" s="8">
        <v>320</v>
      </c>
      <c r="G123" s="8" t="s">
        <v>1229</v>
      </c>
      <c r="H123" s="8" t="s">
        <v>1230</v>
      </c>
      <c r="I123" s="8">
        <v>338</v>
      </c>
      <c r="J123" s="8">
        <v>43</v>
      </c>
      <c r="K123" s="8" t="s">
        <v>1102</v>
      </c>
      <c r="L123" s="8" t="s">
        <v>168</v>
      </c>
      <c r="M123" s="8">
        <v>0</v>
      </c>
      <c r="N123" s="8">
        <v>21</v>
      </c>
      <c r="O123" s="8">
        <v>-248</v>
      </c>
      <c r="P123" s="8" t="s">
        <v>1077</v>
      </c>
    </row>
    <row r="124" spans="1:16" x14ac:dyDescent="0.25">
      <c r="A124" t="s">
        <v>1054</v>
      </c>
      <c r="B124" s="8">
        <v>2512</v>
      </c>
      <c r="C124" s="8" t="s">
        <v>1231</v>
      </c>
      <c r="D124" s="8">
        <v>487468</v>
      </c>
      <c r="E124" s="8">
        <v>3612268</v>
      </c>
      <c r="F124" s="8">
        <v>320</v>
      </c>
      <c r="G124" s="8" t="s">
        <v>1229</v>
      </c>
      <c r="H124" s="8" t="s">
        <v>1230</v>
      </c>
      <c r="I124" s="8">
        <v>49</v>
      </c>
      <c r="J124" s="8">
        <v>30</v>
      </c>
      <c r="K124" s="8" t="s">
        <v>1102</v>
      </c>
      <c r="L124" s="8" t="s">
        <v>168</v>
      </c>
      <c r="M124" s="8">
        <v>0</v>
      </c>
      <c r="N124" s="8">
        <v>21</v>
      </c>
      <c r="O124" s="8">
        <v>-319</v>
      </c>
      <c r="P124" s="8" t="s">
        <v>201</v>
      </c>
    </row>
    <row r="125" spans="1:16" x14ac:dyDescent="0.25">
      <c r="A125" t="s">
        <v>1054</v>
      </c>
      <c r="B125" s="8">
        <v>2520</v>
      </c>
      <c r="C125" s="8" t="s">
        <v>1157</v>
      </c>
      <c r="D125" s="8">
        <v>487569</v>
      </c>
      <c r="E125" s="8">
        <v>3612472</v>
      </c>
      <c r="F125" s="8">
        <v>320</v>
      </c>
      <c r="G125" s="8" t="s">
        <v>1229</v>
      </c>
      <c r="I125" s="8">
        <v>42</v>
      </c>
      <c r="J125" s="8">
        <v>44</v>
      </c>
      <c r="K125" s="8" t="s">
        <v>1102</v>
      </c>
      <c r="L125" s="8" t="s">
        <v>168</v>
      </c>
      <c r="M125" s="8">
        <v>0</v>
      </c>
      <c r="N125" s="8">
        <v>21</v>
      </c>
      <c r="O125" s="8">
        <v>-312</v>
      </c>
      <c r="P125" s="8" t="s">
        <v>1069</v>
      </c>
    </row>
    <row r="126" spans="1:16" x14ac:dyDescent="0.25">
      <c r="A126" t="s">
        <v>1054</v>
      </c>
      <c r="B126" s="8">
        <v>2526</v>
      </c>
      <c r="C126" s="8" t="s">
        <v>1158</v>
      </c>
      <c r="D126" s="8">
        <v>487921</v>
      </c>
      <c r="E126" s="8">
        <v>3612548</v>
      </c>
      <c r="F126" s="8">
        <v>320</v>
      </c>
      <c r="G126" s="8" t="s">
        <v>1229</v>
      </c>
      <c r="H126" s="8" t="s">
        <v>1230</v>
      </c>
      <c r="I126" s="8">
        <v>28</v>
      </c>
      <c r="J126" s="8">
        <v>18</v>
      </c>
      <c r="K126" s="8" t="s">
        <v>1102</v>
      </c>
      <c r="L126" s="8" t="s">
        <v>168</v>
      </c>
      <c r="M126" s="8">
        <v>0</v>
      </c>
      <c r="N126" s="8">
        <v>21</v>
      </c>
      <c r="O126" s="8">
        <v>-298</v>
      </c>
      <c r="P126" s="8" t="s">
        <v>167</v>
      </c>
    </row>
    <row r="127" spans="1:16" x14ac:dyDescent="0.25">
      <c r="A127" t="s">
        <v>1054</v>
      </c>
      <c r="B127" s="8">
        <v>2533</v>
      </c>
      <c r="C127" s="8" t="s">
        <v>1159</v>
      </c>
      <c r="D127" s="8">
        <v>487888</v>
      </c>
      <c r="E127" s="8">
        <v>3612641</v>
      </c>
      <c r="F127" s="8">
        <v>320</v>
      </c>
      <c r="G127" s="8" t="s">
        <v>1229</v>
      </c>
      <c r="I127" s="8">
        <v>328</v>
      </c>
      <c r="J127" s="8">
        <v>17</v>
      </c>
      <c r="L127" s="8" t="s">
        <v>168</v>
      </c>
      <c r="M127" s="8">
        <v>0</v>
      </c>
      <c r="N127" s="8">
        <v>21</v>
      </c>
      <c r="O127" s="8">
        <v>-238</v>
      </c>
      <c r="P127" s="8" t="s">
        <v>1141</v>
      </c>
    </row>
    <row r="128" spans="1:16" x14ac:dyDescent="0.25">
      <c r="A128" t="s">
        <v>1054</v>
      </c>
      <c r="B128" s="8">
        <v>2540</v>
      </c>
      <c r="C128" s="8" t="s">
        <v>1160</v>
      </c>
      <c r="D128" s="8">
        <v>488020</v>
      </c>
      <c r="E128" s="8">
        <v>3612691</v>
      </c>
      <c r="F128" s="8">
        <v>320</v>
      </c>
      <c r="G128" s="8" t="s">
        <v>1229</v>
      </c>
      <c r="H128" s="8" t="s">
        <v>1230</v>
      </c>
      <c r="I128" s="8">
        <v>353</v>
      </c>
      <c r="J128" s="8">
        <v>20</v>
      </c>
      <c r="K128" s="8" t="s">
        <v>1102</v>
      </c>
      <c r="L128" s="8" t="s">
        <v>168</v>
      </c>
      <c r="M128" s="8">
        <v>0</v>
      </c>
      <c r="N128" s="8">
        <v>21</v>
      </c>
      <c r="O128" s="8">
        <v>-263</v>
      </c>
      <c r="P128" s="8" t="s">
        <v>220</v>
      </c>
    </row>
    <row r="129" spans="1:16" x14ac:dyDescent="0.25">
      <c r="A129" t="s">
        <v>1054</v>
      </c>
      <c r="B129" s="8">
        <v>2545</v>
      </c>
      <c r="C129" s="8" t="s">
        <v>1161</v>
      </c>
      <c r="D129" s="8">
        <v>487986</v>
      </c>
      <c r="E129" s="8">
        <v>3612971</v>
      </c>
      <c r="F129" s="8">
        <v>320</v>
      </c>
      <c r="G129" s="8" t="s">
        <v>1229</v>
      </c>
      <c r="H129" s="8" t="s">
        <v>1230</v>
      </c>
      <c r="I129" s="8">
        <v>56</v>
      </c>
      <c r="J129" s="8">
        <v>28</v>
      </c>
      <c r="K129" s="8" t="s">
        <v>1102</v>
      </c>
      <c r="L129" s="8" t="s">
        <v>168</v>
      </c>
      <c r="M129" s="8">
        <v>0</v>
      </c>
      <c r="N129" s="8">
        <v>21</v>
      </c>
      <c r="O129" s="8">
        <v>-326</v>
      </c>
      <c r="P129" s="8" t="s">
        <v>1212</v>
      </c>
    </row>
    <row r="130" spans="1:16" x14ac:dyDescent="0.25">
      <c r="A130" t="s">
        <v>1054</v>
      </c>
      <c r="B130" s="8">
        <v>2548</v>
      </c>
      <c r="C130" s="8" t="s">
        <v>1162</v>
      </c>
      <c r="D130" s="8">
        <v>487902</v>
      </c>
      <c r="E130" s="8">
        <v>3613012</v>
      </c>
      <c r="F130" s="8">
        <v>320</v>
      </c>
      <c r="G130" s="8" t="s">
        <v>1229</v>
      </c>
      <c r="H130" s="8" t="s">
        <v>1230</v>
      </c>
      <c r="I130" s="8">
        <v>8</v>
      </c>
      <c r="J130" s="8">
        <v>17</v>
      </c>
      <c r="K130" s="8" t="s">
        <v>1102</v>
      </c>
      <c r="L130" s="8" t="s">
        <v>168</v>
      </c>
      <c r="M130" s="8">
        <v>0</v>
      </c>
      <c r="N130" s="8">
        <v>21</v>
      </c>
      <c r="O130" s="8">
        <v>-278</v>
      </c>
      <c r="P130" s="8" t="s">
        <v>1141</v>
      </c>
    </row>
    <row r="131" spans="1:16" x14ac:dyDescent="0.25">
      <c r="A131" t="s">
        <v>1054</v>
      </c>
      <c r="B131" s="8">
        <v>2553</v>
      </c>
      <c r="C131" s="8" t="s">
        <v>1163</v>
      </c>
      <c r="D131" s="8">
        <v>487876</v>
      </c>
      <c r="E131" s="8">
        <v>3613185</v>
      </c>
      <c r="F131" s="8">
        <v>320</v>
      </c>
      <c r="G131" s="8" t="s">
        <v>1229</v>
      </c>
      <c r="H131" s="8" t="s">
        <v>1230</v>
      </c>
      <c r="I131" s="8">
        <v>3</v>
      </c>
      <c r="J131" s="8">
        <v>24</v>
      </c>
      <c r="K131" s="8" t="s">
        <v>1102</v>
      </c>
      <c r="L131" s="8" t="s">
        <v>168</v>
      </c>
      <c r="M131" s="8">
        <v>0</v>
      </c>
      <c r="N131" s="8">
        <v>21</v>
      </c>
      <c r="O131" s="8">
        <v>-273</v>
      </c>
      <c r="P131" s="8" t="s">
        <v>1232</v>
      </c>
    </row>
    <row r="132" spans="1:16" x14ac:dyDescent="0.25">
      <c r="A132" t="s">
        <v>1054</v>
      </c>
      <c r="B132" s="8">
        <v>2557</v>
      </c>
      <c r="C132" s="8" t="s">
        <v>1164</v>
      </c>
      <c r="D132" s="8">
        <v>487928</v>
      </c>
      <c r="E132" s="8">
        <v>3613351</v>
      </c>
      <c r="F132" s="8">
        <v>320</v>
      </c>
      <c r="G132" s="8" t="s">
        <v>1229</v>
      </c>
      <c r="H132" s="8" t="s">
        <v>1230</v>
      </c>
      <c r="I132" s="8">
        <v>50</v>
      </c>
      <c r="J132" s="8">
        <v>19</v>
      </c>
      <c r="K132" s="8" t="s">
        <v>1102</v>
      </c>
      <c r="L132" s="8" t="s">
        <v>168</v>
      </c>
      <c r="M132" s="8">
        <v>0</v>
      </c>
      <c r="N132" s="8">
        <v>21</v>
      </c>
      <c r="O132" s="8">
        <v>-320</v>
      </c>
      <c r="P132" s="8" t="s">
        <v>1143</v>
      </c>
    </row>
    <row r="133" spans="1:16" x14ac:dyDescent="0.25">
      <c r="A133" t="s">
        <v>1054</v>
      </c>
      <c r="B133" s="8">
        <v>2561</v>
      </c>
      <c r="C133" s="8" t="s">
        <v>1165</v>
      </c>
      <c r="D133" s="8">
        <v>488008</v>
      </c>
      <c r="E133" s="8">
        <v>3613476</v>
      </c>
      <c r="F133" s="8">
        <v>320</v>
      </c>
      <c r="G133" s="8" t="s">
        <v>1229</v>
      </c>
      <c r="H133" s="8" t="s">
        <v>1230</v>
      </c>
      <c r="I133" s="8">
        <v>47</v>
      </c>
      <c r="J133" s="8">
        <v>29</v>
      </c>
      <c r="K133" s="8" t="s">
        <v>1102</v>
      </c>
      <c r="L133" s="8" t="s">
        <v>168</v>
      </c>
      <c r="M133" s="8">
        <v>0</v>
      </c>
      <c r="N133" s="8">
        <v>21</v>
      </c>
      <c r="O133" s="8">
        <v>-317</v>
      </c>
      <c r="P133" s="8" t="s">
        <v>1233</v>
      </c>
    </row>
    <row r="134" spans="1:16" x14ac:dyDescent="0.25">
      <c r="A134" t="s">
        <v>1054</v>
      </c>
      <c r="B134" s="8">
        <v>2564</v>
      </c>
      <c r="C134" s="8" t="s">
        <v>1166</v>
      </c>
      <c r="D134" s="8">
        <v>488037</v>
      </c>
      <c r="E134" s="8">
        <v>3613607</v>
      </c>
      <c r="F134" s="8">
        <v>320</v>
      </c>
      <c r="G134" s="8" t="s">
        <v>1229</v>
      </c>
      <c r="H134" s="8" t="s">
        <v>1230</v>
      </c>
      <c r="I134" s="8">
        <v>7</v>
      </c>
      <c r="J134" s="8">
        <v>30</v>
      </c>
      <c r="K134" s="8" t="s">
        <v>1102</v>
      </c>
      <c r="L134" s="8" t="s">
        <v>168</v>
      </c>
      <c r="M134" s="8">
        <v>0</v>
      </c>
      <c r="N134" s="8">
        <v>21</v>
      </c>
      <c r="O134" s="8">
        <v>-277</v>
      </c>
      <c r="P134" s="8" t="s">
        <v>201</v>
      </c>
    </row>
    <row r="135" spans="1:16" x14ac:dyDescent="0.25">
      <c r="A135" t="s">
        <v>1054</v>
      </c>
      <c r="B135" s="8">
        <v>2568</v>
      </c>
      <c r="C135" s="8" t="s">
        <v>1167</v>
      </c>
      <c r="D135" s="8">
        <v>488151</v>
      </c>
      <c r="E135" s="8">
        <v>3613440</v>
      </c>
      <c r="F135" s="8">
        <v>320</v>
      </c>
      <c r="G135" s="8" t="s">
        <v>1229</v>
      </c>
      <c r="H135" s="8" t="s">
        <v>1230</v>
      </c>
      <c r="I135" s="8">
        <v>31</v>
      </c>
      <c r="J135" s="8">
        <v>21</v>
      </c>
      <c r="K135" s="8" t="s">
        <v>1102</v>
      </c>
      <c r="L135" s="8" t="s">
        <v>168</v>
      </c>
      <c r="M135" s="8">
        <v>0</v>
      </c>
      <c r="N135" s="8">
        <v>21</v>
      </c>
      <c r="O135" s="8">
        <v>-301</v>
      </c>
      <c r="P135" s="8" t="s">
        <v>1131</v>
      </c>
    </row>
    <row r="136" spans="1:16" x14ac:dyDescent="0.25">
      <c r="A136" t="s">
        <v>1054</v>
      </c>
      <c r="B136" s="8">
        <v>2572</v>
      </c>
      <c r="C136" s="8" t="s">
        <v>1168</v>
      </c>
      <c r="D136" s="8">
        <v>488194</v>
      </c>
      <c r="E136" s="8">
        <v>3613318</v>
      </c>
      <c r="F136" s="8">
        <v>320</v>
      </c>
      <c r="G136" s="8" t="s">
        <v>1229</v>
      </c>
      <c r="H136" s="8" t="s">
        <v>1230</v>
      </c>
      <c r="I136" s="8">
        <v>14</v>
      </c>
      <c r="J136" s="8">
        <v>31</v>
      </c>
      <c r="K136" s="8" t="s">
        <v>1102</v>
      </c>
      <c r="L136" s="8" t="s">
        <v>168</v>
      </c>
      <c r="M136" s="8">
        <v>0</v>
      </c>
      <c r="N136" s="8">
        <v>21</v>
      </c>
      <c r="O136" s="8">
        <v>-284</v>
      </c>
      <c r="P136" s="8" t="s">
        <v>1091</v>
      </c>
    </row>
    <row r="137" spans="1:16" x14ac:dyDescent="0.25">
      <c r="A137" t="s">
        <v>1054</v>
      </c>
      <c r="B137" s="8">
        <v>2575</v>
      </c>
      <c r="C137" s="8" t="s">
        <v>1169</v>
      </c>
      <c r="D137" s="8">
        <v>488273</v>
      </c>
      <c r="E137" s="8">
        <v>3613180</v>
      </c>
      <c r="F137" s="8">
        <v>320</v>
      </c>
      <c r="G137" s="8" t="s">
        <v>1229</v>
      </c>
      <c r="H137" s="8" t="s">
        <v>1230</v>
      </c>
      <c r="I137" s="8">
        <v>0</v>
      </c>
      <c r="J137" s="8">
        <v>20</v>
      </c>
      <c r="K137" s="8" t="s">
        <v>1102</v>
      </c>
      <c r="L137" s="8" t="s">
        <v>168</v>
      </c>
      <c r="M137" s="8">
        <v>0</v>
      </c>
      <c r="N137" s="8">
        <v>21</v>
      </c>
      <c r="O137" s="8">
        <v>270</v>
      </c>
      <c r="P137" s="8" t="s">
        <v>220</v>
      </c>
    </row>
    <row r="138" spans="1:16" x14ac:dyDescent="0.25">
      <c r="A138" t="s">
        <v>1054</v>
      </c>
      <c r="B138" s="8">
        <v>2578</v>
      </c>
      <c r="C138" s="8" t="s">
        <v>1170</v>
      </c>
      <c r="D138" s="8">
        <v>488319</v>
      </c>
      <c r="E138" s="8">
        <v>3613029</v>
      </c>
      <c r="F138" s="8">
        <v>320</v>
      </c>
      <c r="G138" s="8" t="s">
        <v>1229</v>
      </c>
      <c r="H138" s="8" t="s">
        <v>1230</v>
      </c>
      <c r="I138" s="8">
        <v>7</v>
      </c>
      <c r="J138" s="8">
        <v>20</v>
      </c>
      <c r="K138" s="8" t="s">
        <v>1102</v>
      </c>
      <c r="L138" s="8" t="s">
        <v>168</v>
      </c>
      <c r="M138" s="8">
        <v>0</v>
      </c>
      <c r="N138" s="8">
        <v>21</v>
      </c>
      <c r="O138" s="8">
        <v>-277</v>
      </c>
      <c r="P138" s="8" t="s">
        <v>220</v>
      </c>
    </row>
    <row r="139" spans="1:16" x14ac:dyDescent="0.25">
      <c r="A139" t="s">
        <v>1054</v>
      </c>
      <c r="B139" s="8">
        <v>2582</v>
      </c>
      <c r="C139" s="8" t="s">
        <v>1171</v>
      </c>
      <c r="D139" s="8">
        <v>488251</v>
      </c>
      <c r="E139" s="8">
        <v>3612906</v>
      </c>
      <c r="F139" s="8">
        <v>320</v>
      </c>
      <c r="G139" s="8" t="s">
        <v>1229</v>
      </c>
      <c r="H139" s="8" t="s">
        <v>1230</v>
      </c>
      <c r="I139" s="8">
        <v>21</v>
      </c>
      <c r="J139" s="8">
        <v>26</v>
      </c>
      <c r="K139" s="8" t="s">
        <v>1102</v>
      </c>
      <c r="L139" s="8" t="s">
        <v>168</v>
      </c>
      <c r="M139" s="8">
        <v>0</v>
      </c>
      <c r="N139" s="8">
        <v>21</v>
      </c>
      <c r="O139" s="8">
        <v>-291</v>
      </c>
      <c r="P139" s="8" t="s">
        <v>1214</v>
      </c>
    </row>
    <row r="140" spans="1:16" x14ac:dyDescent="0.25">
      <c r="A140" t="s">
        <v>1054</v>
      </c>
      <c r="B140" s="8">
        <v>2585</v>
      </c>
      <c r="C140" s="8" t="s">
        <v>1172</v>
      </c>
      <c r="D140" s="8">
        <v>488200</v>
      </c>
      <c r="E140" s="8">
        <v>3612768</v>
      </c>
      <c r="F140" s="8">
        <v>320</v>
      </c>
      <c r="G140" s="8" t="s">
        <v>1229</v>
      </c>
      <c r="H140" s="8" t="s">
        <v>1230</v>
      </c>
      <c r="I140" s="8">
        <v>27</v>
      </c>
      <c r="J140" s="8">
        <v>12</v>
      </c>
      <c r="K140" s="8" t="s">
        <v>1102</v>
      </c>
      <c r="L140" s="8" t="s">
        <v>168</v>
      </c>
      <c r="M140" s="8">
        <v>0</v>
      </c>
      <c r="N140" s="8">
        <v>21</v>
      </c>
      <c r="O140" s="8">
        <v>-297</v>
      </c>
      <c r="P140" s="8" t="s">
        <v>173</v>
      </c>
    </row>
    <row r="141" spans="1:16" x14ac:dyDescent="0.25">
      <c r="A141" t="s">
        <v>1054</v>
      </c>
      <c r="B141" s="8">
        <v>2588</v>
      </c>
      <c r="C141" s="8" t="s">
        <v>1173</v>
      </c>
      <c r="D141" s="8">
        <v>487863</v>
      </c>
      <c r="E141" s="8">
        <v>3612354</v>
      </c>
      <c r="F141" s="8">
        <v>320</v>
      </c>
      <c r="G141" s="8" t="s">
        <v>1229</v>
      </c>
      <c r="H141" s="8" t="s">
        <v>1230</v>
      </c>
      <c r="I141" s="8">
        <v>37</v>
      </c>
      <c r="J141" s="8">
        <v>29</v>
      </c>
      <c r="K141" s="8" t="s">
        <v>1102</v>
      </c>
      <c r="L141" s="8" t="s">
        <v>168</v>
      </c>
      <c r="M141" s="8">
        <v>0</v>
      </c>
      <c r="N141" s="8">
        <v>21</v>
      </c>
      <c r="O141" s="8">
        <v>-307</v>
      </c>
      <c r="P141" s="8" t="s">
        <v>1233</v>
      </c>
    </row>
    <row r="142" spans="1:16" x14ac:dyDescent="0.25">
      <c r="A142" t="s">
        <v>1054</v>
      </c>
      <c r="B142" s="8">
        <v>2592</v>
      </c>
      <c r="C142" s="8" t="s">
        <v>1174</v>
      </c>
      <c r="D142" s="8">
        <v>489273</v>
      </c>
      <c r="E142" s="8">
        <v>3617339</v>
      </c>
      <c r="F142" s="8">
        <v>320</v>
      </c>
      <c r="G142" s="8" t="s">
        <v>1229</v>
      </c>
      <c r="H142" s="8" t="s">
        <v>1230</v>
      </c>
      <c r="I142" s="8">
        <v>319</v>
      </c>
      <c r="J142" s="8">
        <v>30</v>
      </c>
      <c r="K142" s="8" t="s">
        <v>1102</v>
      </c>
      <c r="L142" s="8" t="s">
        <v>168</v>
      </c>
      <c r="M142" s="8">
        <v>0</v>
      </c>
      <c r="N142" s="8">
        <v>21</v>
      </c>
      <c r="O142" s="8">
        <v>-229</v>
      </c>
      <c r="P142" s="8" t="s">
        <v>201</v>
      </c>
    </row>
    <row r="143" spans="1:16" x14ac:dyDescent="0.25">
      <c r="A143" t="s">
        <v>1054</v>
      </c>
      <c r="B143" s="8">
        <v>2595</v>
      </c>
      <c r="C143" s="8" t="s">
        <v>1175</v>
      </c>
      <c r="D143" s="8">
        <v>489452</v>
      </c>
      <c r="E143" s="8">
        <v>3616964</v>
      </c>
      <c r="F143" s="8">
        <v>320</v>
      </c>
      <c r="G143" s="8" t="s">
        <v>1229</v>
      </c>
      <c r="H143" s="8" t="s">
        <v>1230</v>
      </c>
      <c r="I143" s="8">
        <v>327</v>
      </c>
      <c r="J143" s="8">
        <v>47</v>
      </c>
      <c r="K143" s="8" t="s">
        <v>1102</v>
      </c>
      <c r="L143" s="8" t="s">
        <v>168</v>
      </c>
      <c r="M143" s="8">
        <v>0</v>
      </c>
      <c r="N143" s="8">
        <v>21</v>
      </c>
      <c r="O143" s="8">
        <v>-237</v>
      </c>
      <c r="P143" s="8" t="s">
        <v>1093</v>
      </c>
    </row>
    <row r="144" spans="1:16" x14ac:dyDescent="0.25">
      <c r="A144" t="s">
        <v>1054</v>
      </c>
      <c r="B144" s="8">
        <v>2598</v>
      </c>
      <c r="C144" s="8" t="s">
        <v>1176</v>
      </c>
      <c r="D144" s="8">
        <v>489500</v>
      </c>
      <c r="E144" s="8">
        <v>3616732</v>
      </c>
      <c r="F144" s="8">
        <v>320</v>
      </c>
      <c r="G144" s="8" t="s">
        <v>1229</v>
      </c>
      <c r="H144" s="8" t="s">
        <v>1230</v>
      </c>
      <c r="I144" s="8">
        <v>10</v>
      </c>
      <c r="J144" s="8">
        <v>36</v>
      </c>
      <c r="K144" s="8" t="s">
        <v>1102</v>
      </c>
      <c r="L144" s="8" t="s">
        <v>168</v>
      </c>
      <c r="M144" s="8">
        <v>0</v>
      </c>
      <c r="N144" s="8">
        <v>21</v>
      </c>
      <c r="O144" s="8">
        <v>-280</v>
      </c>
      <c r="P144" s="8" t="s">
        <v>1150</v>
      </c>
    </row>
    <row r="145" spans="1:16" x14ac:dyDescent="0.25">
      <c r="A145" t="s">
        <v>1054</v>
      </c>
      <c r="B145" s="8">
        <v>2602</v>
      </c>
      <c r="C145" s="8" t="s">
        <v>1177</v>
      </c>
      <c r="D145" s="8">
        <v>489716</v>
      </c>
      <c r="E145" s="8">
        <v>3616924</v>
      </c>
      <c r="F145" s="8">
        <v>320</v>
      </c>
      <c r="G145" s="8" t="s">
        <v>1229</v>
      </c>
      <c r="H145" s="8" t="s">
        <v>1230</v>
      </c>
      <c r="I145" s="8">
        <v>1</v>
      </c>
      <c r="J145" s="8">
        <v>43</v>
      </c>
      <c r="K145" s="8" t="s">
        <v>1102</v>
      </c>
      <c r="L145" s="8" t="s">
        <v>168</v>
      </c>
      <c r="M145" s="8">
        <v>0</v>
      </c>
      <c r="N145" s="8">
        <v>21</v>
      </c>
      <c r="O145" s="8">
        <v>-271</v>
      </c>
      <c r="P145" s="8" t="s">
        <v>1077</v>
      </c>
    </row>
    <row r="146" spans="1:16" x14ac:dyDescent="0.25">
      <c r="A146" t="s">
        <v>1054</v>
      </c>
      <c r="B146" s="8">
        <v>2606</v>
      </c>
      <c r="C146" s="8" t="s">
        <v>1178</v>
      </c>
      <c r="D146" s="8">
        <v>489675</v>
      </c>
      <c r="E146" s="8">
        <v>3616769</v>
      </c>
      <c r="F146" s="8">
        <v>320</v>
      </c>
      <c r="G146" s="8" t="s">
        <v>1229</v>
      </c>
      <c r="H146" s="8" t="s">
        <v>1230</v>
      </c>
      <c r="I146" s="8">
        <v>343</v>
      </c>
      <c r="J146" s="8">
        <v>30</v>
      </c>
      <c r="K146" s="8" t="s">
        <v>1102</v>
      </c>
      <c r="L146" s="8" t="s">
        <v>168</v>
      </c>
      <c r="M146" s="8">
        <v>0</v>
      </c>
      <c r="N146" s="8">
        <v>21</v>
      </c>
      <c r="O146" s="8">
        <v>-253</v>
      </c>
      <c r="P146" s="8" t="s">
        <v>201</v>
      </c>
    </row>
    <row r="147" spans="1:16" x14ac:dyDescent="0.25">
      <c r="A147" t="s">
        <v>1054</v>
      </c>
      <c r="B147" s="8">
        <v>2610</v>
      </c>
      <c r="C147" s="8" t="s">
        <v>1179</v>
      </c>
      <c r="D147" s="8">
        <v>489447</v>
      </c>
      <c r="E147" s="8">
        <v>3616627</v>
      </c>
      <c r="F147" s="8">
        <v>320</v>
      </c>
      <c r="G147" s="8" t="s">
        <v>1229</v>
      </c>
      <c r="H147" s="8" t="s">
        <v>1230</v>
      </c>
      <c r="I147" s="8">
        <v>4</v>
      </c>
      <c r="J147" s="8">
        <v>42</v>
      </c>
      <c r="K147" s="8" t="s">
        <v>1102</v>
      </c>
      <c r="L147" s="8" t="s">
        <v>168</v>
      </c>
      <c r="M147" s="8">
        <v>0</v>
      </c>
      <c r="N147" s="8">
        <v>21</v>
      </c>
      <c r="O147" s="8">
        <v>-274</v>
      </c>
      <c r="P147" s="8" t="s">
        <v>1234</v>
      </c>
    </row>
    <row r="148" spans="1:16" x14ac:dyDescent="0.25">
      <c r="A148" t="s">
        <v>1054</v>
      </c>
      <c r="B148" s="8">
        <v>2614</v>
      </c>
      <c r="C148" s="8" t="s">
        <v>1180</v>
      </c>
      <c r="D148" s="8">
        <v>489304</v>
      </c>
      <c r="E148" s="8">
        <v>3616518</v>
      </c>
      <c r="F148" s="8">
        <v>320</v>
      </c>
      <c r="G148" s="8" t="s">
        <v>1229</v>
      </c>
      <c r="H148" s="8" t="s">
        <v>1230</v>
      </c>
      <c r="I148" s="8">
        <v>356</v>
      </c>
      <c r="J148" s="8">
        <v>23</v>
      </c>
      <c r="K148" s="8" t="s">
        <v>1102</v>
      </c>
      <c r="L148" s="8" t="s">
        <v>168</v>
      </c>
      <c r="M148" s="8">
        <v>0</v>
      </c>
      <c r="N148" s="8">
        <v>21</v>
      </c>
      <c r="O148" s="8">
        <v>-266</v>
      </c>
      <c r="P148" s="8" t="s">
        <v>171</v>
      </c>
    </row>
    <row r="149" spans="1:16" x14ac:dyDescent="0.25">
      <c r="A149" t="s">
        <v>1054</v>
      </c>
      <c r="B149" s="8">
        <v>2617</v>
      </c>
      <c r="C149" s="8" t="s">
        <v>1181</v>
      </c>
      <c r="D149" s="8">
        <v>489108</v>
      </c>
      <c r="E149" s="8">
        <v>3616349</v>
      </c>
      <c r="F149" s="8">
        <v>320</v>
      </c>
      <c r="G149" s="8" t="s">
        <v>1229</v>
      </c>
      <c r="H149" s="8" t="s">
        <v>1230</v>
      </c>
      <c r="I149" s="8">
        <v>3</v>
      </c>
      <c r="J149" s="8">
        <v>35</v>
      </c>
      <c r="K149" s="8" t="s">
        <v>1102</v>
      </c>
      <c r="L149" s="8" t="s">
        <v>168</v>
      </c>
      <c r="M149" s="8">
        <v>0</v>
      </c>
      <c r="N149" s="8">
        <v>21</v>
      </c>
      <c r="O149" s="8">
        <v>-273</v>
      </c>
      <c r="P149" s="8" t="s">
        <v>193</v>
      </c>
    </row>
    <row r="150" spans="1:16" x14ac:dyDescent="0.25">
      <c r="A150" t="s">
        <v>1054</v>
      </c>
      <c r="B150" s="8">
        <v>2620</v>
      </c>
      <c r="C150" s="8" t="s">
        <v>1182</v>
      </c>
      <c r="D150" s="8">
        <v>489018</v>
      </c>
      <c r="E150" s="8">
        <v>3616463</v>
      </c>
      <c r="F150" s="8">
        <v>320</v>
      </c>
      <c r="G150" s="8" t="s">
        <v>1229</v>
      </c>
      <c r="H150" s="8" t="s">
        <v>1230</v>
      </c>
      <c r="I150" s="8">
        <v>352</v>
      </c>
      <c r="J150" s="8">
        <v>42</v>
      </c>
      <c r="K150" s="8" t="s">
        <v>1102</v>
      </c>
      <c r="L150" s="8" t="s">
        <v>168</v>
      </c>
      <c r="M150" s="8">
        <v>0</v>
      </c>
      <c r="N150" s="8">
        <v>21</v>
      </c>
      <c r="O150" s="8">
        <v>-262</v>
      </c>
      <c r="P150" s="8" t="s">
        <v>1234</v>
      </c>
    </row>
    <row r="151" spans="1:16" x14ac:dyDescent="0.25">
      <c r="A151" t="s">
        <v>1054</v>
      </c>
      <c r="B151" s="8">
        <v>2630</v>
      </c>
      <c r="C151" s="8" t="s">
        <v>1183</v>
      </c>
      <c r="D151" s="8">
        <v>488910</v>
      </c>
      <c r="E151" s="8">
        <v>3616492</v>
      </c>
      <c r="F151" s="8">
        <v>320</v>
      </c>
      <c r="G151" s="8" t="s">
        <v>1229</v>
      </c>
      <c r="H151" s="8" t="s">
        <v>1230</v>
      </c>
      <c r="I151" s="8">
        <v>6</v>
      </c>
      <c r="J151" s="8">
        <v>42</v>
      </c>
      <c r="K151" s="8" t="s">
        <v>1102</v>
      </c>
      <c r="L151" s="8" t="s">
        <v>168</v>
      </c>
      <c r="M151" s="8">
        <v>0</v>
      </c>
      <c r="N151" s="8">
        <v>21</v>
      </c>
      <c r="O151" s="8">
        <v>-276</v>
      </c>
      <c r="P151" s="8" t="s">
        <v>1234</v>
      </c>
    </row>
    <row r="152" spans="1:16" x14ac:dyDescent="0.25">
      <c r="A152" t="s">
        <v>1054</v>
      </c>
      <c r="B152" s="8">
        <v>2633</v>
      </c>
      <c r="C152" s="8" t="s">
        <v>1184</v>
      </c>
      <c r="D152" s="8">
        <v>488940</v>
      </c>
      <c r="E152" s="8">
        <v>3616650</v>
      </c>
      <c r="F152" s="8">
        <v>320</v>
      </c>
      <c r="G152" s="8" t="s">
        <v>1229</v>
      </c>
      <c r="H152" s="8" t="s">
        <v>1230</v>
      </c>
      <c r="I152" s="8">
        <v>23</v>
      </c>
      <c r="J152" s="8">
        <v>54</v>
      </c>
      <c r="K152" s="8" t="s">
        <v>1102</v>
      </c>
      <c r="L152" s="8" t="s">
        <v>168</v>
      </c>
      <c r="M152" s="8">
        <v>0</v>
      </c>
      <c r="N152" s="8">
        <v>21</v>
      </c>
      <c r="O152" s="8">
        <v>-293</v>
      </c>
      <c r="P152" s="8" t="s">
        <v>208</v>
      </c>
    </row>
    <row r="153" spans="1:16" x14ac:dyDescent="0.25">
      <c r="A153" t="s">
        <v>1054</v>
      </c>
      <c r="B153" s="8">
        <v>2636</v>
      </c>
      <c r="C153" s="8" t="s">
        <v>1185</v>
      </c>
      <c r="D153" s="8">
        <v>489106</v>
      </c>
      <c r="E153" s="8">
        <v>3616792</v>
      </c>
      <c r="F153" s="8">
        <v>320</v>
      </c>
      <c r="G153" s="8" t="s">
        <v>1229</v>
      </c>
      <c r="H153" s="8" t="s">
        <v>1230</v>
      </c>
      <c r="I153" s="8">
        <v>40</v>
      </c>
      <c r="J153" s="8">
        <v>48</v>
      </c>
      <c r="K153" s="8" t="s">
        <v>1102</v>
      </c>
      <c r="L153" s="8" t="s">
        <v>168</v>
      </c>
      <c r="M153" s="8">
        <v>0</v>
      </c>
      <c r="N153" s="8">
        <v>21</v>
      </c>
      <c r="O153" s="8">
        <v>-310</v>
      </c>
      <c r="P153" s="8" t="s">
        <v>1071</v>
      </c>
    </row>
    <row r="154" spans="1:16" x14ac:dyDescent="0.25">
      <c r="A154" t="s">
        <v>1054</v>
      </c>
      <c r="B154" s="8">
        <v>2639</v>
      </c>
      <c r="C154" s="8" t="s">
        <v>1186</v>
      </c>
      <c r="D154" s="8">
        <v>489154</v>
      </c>
      <c r="E154" s="8">
        <v>3616870</v>
      </c>
      <c r="F154" s="8">
        <v>320</v>
      </c>
      <c r="G154" s="8" t="s">
        <v>1229</v>
      </c>
      <c r="H154" s="8" t="s">
        <v>1230</v>
      </c>
      <c r="I154" s="8">
        <v>13</v>
      </c>
      <c r="J154" s="8">
        <v>44</v>
      </c>
      <c r="K154" s="8" t="s">
        <v>1102</v>
      </c>
      <c r="L154" s="8" t="s">
        <v>168</v>
      </c>
      <c r="M154" s="8">
        <v>0</v>
      </c>
      <c r="N154" s="8">
        <v>21</v>
      </c>
      <c r="O154" s="8">
        <v>-283</v>
      </c>
      <c r="P154" s="8" t="s">
        <v>1069</v>
      </c>
    </row>
    <row r="155" spans="1:16" x14ac:dyDescent="0.25">
      <c r="A155" t="s">
        <v>1054</v>
      </c>
      <c r="B155" s="8">
        <v>2645</v>
      </c>
      <c r="C155" s="8" t="s">
        <v>1187</v>
      </c>
      <c r="D155" s="8">
        <v>488981</v>
      </c>
      <c r="E155" s="8">
        <v>3616881</v>
      </c>
      <c r="F155" s="8">
        <v>320</v>
      </c>
      <c r="G155" s="8" t="s">
        <v>1229</v>
      </c>
      <c r="H155" s="8" t="s">
        <v>1230</v>
      </c>
      <c r="I155" s="8">
        <v>323</v>
      </c>
      <c r="J155" s="8">
        <v>31</v>
      </c>
      <c r="K155" s="8" t="s">
        <v>1102</v>
      </c>
      <c r="L155" s="8" t="s">
        <v>168</v>
      </c>
      <c r="M155" s="8">
        <v>0</v>
      </c>
      <c r="N155" s="8">
        <v>21</v>
      </c>
      <c r="O155" s="8">
        <v>-233</v>
      </c>
      <c r="P155" s="8" t="s">
        <v>1091</v>
      </c>
    </row>
    <row r="156" spans="1:16" x14ac:dyDescent="0.25">
      <c r="A156" t="s">
        <v>1054</v>
      </c>
      <c r="B156" s="8">
        <v>2648</v>
      </c>
      <c r="C156" s="8" t="s">
        <v>1235</v>
      </c>
      <c r="D156" s="8">
        <v>489171</v>
      </c>
      <c r="E156" s="8">
        <v>3617041</v>
      </c>
      <c r="F156" s="8">
        <v>320</v>
      </c>
      <c r="G156" s="8" t="s">
        <v>1229</v>
      </c>
      <c r="H156" s="8" t="s">
        <v>1230</v>
      </c>
      <c r="I156" s="8">
        <v>337</v>
      </c>
      <c r="J156" s="8">
        <v>36</v>
      </c>
      <c r="K156" s="8" t="s">
        <v>1102</v>
      </c>
      <c r="L156" s="8" t="s">
        <v>168</v>
      </c>
      <c r="M156" s="8">
        <v>0</v>
      </c>
      <c r="N156" s="8">
        <v>21</v>
      </c>
      <c r="O156" s="8">
        <v>-247</v>
      </c>
      <c r="P156" s="8" t="s">
        <v>1150</v>
      </c>
    </row>
    <row r="157" spans="1:16" x14ac:dyDescent="0.25">
      <c r="A157" t="s">
        <v>1054</v>
      </c>
      <c r="B157" s="8">
        <v>2650</v>
      </c>
      <c r="C157" s="8" t="s">
        <v>1188</v>
      </c>
      <c r="D157" s="8">
        <v>489339</v>
      </c>
      <c r="E157" s="8">
        <v>3616887</v>
      </c>
      <c r="F157" s="8">
        <v>320</v>
      </c>
      <c r="G157" s="8" t="s">
        <v>1229</v>
      </c>
      <c r="H157" s="8" t="s">
        <v>1230</v>
      </c>
      <c r="I157" s="8">
        <v>345</v>
      </c>
      <c r="J157" s="8">
        <v>27</v>
      </c>
      <c r="K157" s="8" t="s">
        <v>1102</v>
      </c>
      <c r="L157" s="8" t="s">
        <v>168</v>
      </c>
      <c r="M157" s="8">
        <v>0</v>
      </c>
      <c r="N157" s="8">
        <v>21</v>
      </c>
      <c r="O157" s="8">
        <v>-255</v>
      </c>
      <c r="P157" s="8" t="s">
        <v>184</v>
      </c>
    </row>
    <row r="158" spans="1:16" x14ac:dyDescent="0.25">
      <c r="A158" t="s">
        <v>1054</v>
      </c>
      <c r="B158" s="8">
        <v>2653</v>
      </c>
      <c r="C158" s="8" t="s">
        <v>1189</v>
      </c>
      <c r="D158" s="8">
        <v>489527</v>
      </c>
      <c r="E158" s="8">
        <v>3617047</v>
      </c>
      <c r="F158" s="8">
        <v>320</v>
      </c>
      <c r="G158" s="8" t="s">
        <v>1229</v>
      </c>
      <c r="H158" s="8" t="s">
        <v>1230</v>
      </c>
      <c r="I158" s="8">
        <v>349</v>
      </c>
      <c r="J158" s="8">
        <v>20</v>
      </c>
      <c r="K158" s="8" t="s">
        <v>1102</v>
      </c>
      <c r="L158" s="8" t="s">
        <v>168</v>
      </c>
      <c r="M158" s="8">
        <v>0</v>
      </c>
      <c r="N158" s="8">
        <v>21</v>
      </c>
      <c r="O158" s="8">
        <v>-259</v>
      </c>
      <c r="P158" s="8" t="s">
        <v>220</v>
      </c>
    </row>
    <row r="159" spans="1:16" x14ac:dyDescent="0.25">
      <c r="A159" t="s">
        <v>1054</v>
      </c>
      <c r="B159" s="8">
        <v>2659</v>
      </c>
      <c r="C159" s="8" t="s">
        <v>1190</v>
      </c>
      <c r="D159" s="8">
        <v>487842</v>
      </c>
      <c r="E159" s="8">
        <v>3613945</v>
      </c>
      <c r="F159" s="8">
        <v>320</v>
      </c>
      <c r="G159" s="8" t="s">
        <v>1229</v>
      </c>
      <c r="H159" s="8" t="s">
        <v>1230</v>
      </c>
      <c r="I159" s="8">
        <v>348</v>
      </c>
      <c r="J159" s="8">
        <v>17</v>
      </c>
      <c r="K159" s="8" t="s">
        <v>1102</v>
      </c>
      <c r="L159" s="8" t="s">
        <v>168</v>
      </c>
      <c r="M159" s="8">
        <v>0</v>
      </c>
      <c r="N159" s="8">
        <v>21</v>
      </c>
      <c r="O159" s="8">
        <v>-258</v>
      </c>
      <c r="P159" s="8" t="s">
        <v>1141</v>
      </c>
    </row>
    <row r="160" spans="1:16" x14ac:dyDescent="0.25">
      <c r="A160" t="s">
        <v>1054</v>
      </c>
      <c r="B160" s="8">
        <v>2665</v>
      </c>
      <c r="C160" s="8" t="s">
        <v>1191</v>
      </c>
      <c r="D160" s="8">
        <v>488156</v>
      </c>
      <c r="E160" s="8">
        <v>3613935</v>
      </c>
      <c r="F160" s="8">
        <v>320</v>
      </c>
      <c r="G160" s="8" t="s">
        <v>1229</v>
      </c>
      <c r="H160" s="8" t="s">
        <v>1230</v>
      </c>
      <c r="I160" s="8">
        <v>0</v>
      </c>
      <c r="J160" s="8">
        <v>37</v>
      </c>
      <c r="K160" s="8" t="s">
        <v>1102</v>
      </c>
      <c r="L160" s="8" t="s">
        <v>168</v>
      </c>
      <c r="M160" s="8">
        <v>0</v>
      </c>
      <c r="N160" s="8">
        <v>21</v>
      </c>
      <c r="O160" s="8">
        <v>270</v>
      </c>
      <c r="P160" s="8" t="s">
        <v>1236</v>
      </c>
    </row>
    <row r="161" spans="1:16" x14ac:dyDescent="0.25">
      <c r="A161" t="s">
        <v>1054</v>
      </c>
      <c r="B161" s="8">
        <v>2668</v>
      </c>
      <c r="C161" s="8" t="s">
        <v>1192</v>
      </c>
      <c r="D161" s="8">
        <v>488354</v>
      </c>
      <c r="E161" s="8">
        <v>3613904</v>
      </c>
      <c r="F161" s="8">
        <v>320</v>
      </c>
      <c r="G161" s="8" t="s">
        <v>1229</v>
      </c>
      <c r="H161" s="8" t="s">
        <v>1230</v>
      </c>
      <c r="I161" s="8">
        <v>25</v>
      </c>
      <c r="J161" s="8">
        <v>26</v>
      </c>
      <c r="K161" s="8" t="s">
        <v>1102</v>
      </c>
      <c r="L161" s="8" t="s">
        <v>168</v>
      </c>
      <c r="M161" s="8">
        <v>0</v>
      </c>
      <c r="N161" s="8">
        <v>21</v>
      </c>
      <c r="O161" s="8">
        <v>-295</v>
      </c>
      <c r="P161" s="8" t="s">
        <v>1214</v>
      </c>
    </row>
    <row r="162" spans="1:16" x14ac:dyDescent="0.25">
      <c r="A162" t="s">
        <v>1054</v>
      </c>
      <c r="B162" s="8">
        <v>2671</v>
      </c>
      <c r="C162" s="8" t="s">
        <v>1193</v>
      </c>
      <c r="D162" s="8">
        <v>488465</v>
      </c>
      <c r="E162" s="8">
        <v>3613832</v>
      </c>
      <c r="F162" s="8">
        <v>320</v>
      </c>
      <c r="G162" s="8" t="s">
        <v>1229</v>
      </c>
      <c r="H162" s="8" t="s">
        <v>1230</v>
      </c>
      <c r="I162" s="8">
        <v>29</v>
      </c>
      <c r="J162" s="8">
        <v>28</v>
      </c>
      <c r="K162" s="8" t="s">
        <v>1102</v>
      </c>
      <c r="L162" s="8" t="s">
        <v>168</v>
      </c>
      <c r="M162" s="8">
        <v>0</v>
      </c>
      <c r="N162" s="8">
        <v>21</v>
      </c>
      <c r="O162" s="8">
        <v>-299</v>
      </c>
      <c r="P162" s="8" t="s">
        <v>1212</v>
      </c>
    </row>
    <row r="163" spans="1:16" x14ac:dyDescent="0.25">
      <c r="A163" t="s">
        <v>1054</v>
      </c>
      <c r="B163" s="8">
        <v>2675</v>
      </c>
      <c r="C163" s="8" t="s">
        <v>1194</v>
      </c>
      <c r="D163" s="8">
        <v>488356</v>
      </c>
      <c r="E163" s="8">
        <v>3613721</v>
      </c>
      <c r="F163" s="8">
        <v>320</v>
      </c>
      <c r="G163" s="8" t="s">
        <v>1229</v>
      </c>
      <c r="H163" s="8" t="s">
        <v>1230</v>
      </c>
      <c r="I163" s="8">
        <v>3</v>
      </c>
      <c r="J163" s="8">
        <v>37</v>
      </c>
      <c r="K163" s="8" t="s">
        <v>1102</v>
      </c>
      <c r="L163" s="8" t="s">
        <v>168</v>
      </c>
      <c r="M163" s="8">
        <v>0</v>
      </c>
      <c r="N163" s="8">
        <v>21</v>
      </c>
      <c r="O163" s="8">
        <v>-273</v>
      </c>
      <c r="P163" s="8" t="s">
        <v>1236</v>
      </c>
    </row>
    <row r="164" spans="1:16" x14ac:dyDescent="0.25">
      <c r="A164" t="s">
        <v>1054</v>
      </c>
      <c r="B164" s="8">
        <v>2680</v>
      </c>
      <c r="C164" s="8" t="s">
        <v>1195</v>
      </c>
      <c r="D164" s="8">
        <v>488340</v>
      </c>
      <c r="E164" s="8">
        <v>3613500</v>
      </c>
      <c r="F164" s="8">
        <v>320</v>
      </c>
      <c r="G164" s="8" t="s">
        <v>1229</v>
      </c>
      <c r="H164" s="8" t="s">
        <v>1230</v>
      </c>
      <c r="I164" s="8">
        <v>15</v>
      </c>
      <c r="J164" s="8">
        <v>26</v>
      </c>
      <c r="K164" s="8" t="s">
        <v>1102</v>
      </c>
      <c r="L164" s="8" t="s">
        <v>168</v>
      </c>
      <c r="M164" s="8">
        <v>0</v>
      </c>
      <c r="N164" s="8">
        <v>21</v>
      </c>
      <c r="O164" s="8">
        <v>-285</v>
      </c>
      <c r="P164" s="8" t="s">
        <v>1214</v>
      </c>
    </row>
    <row r="165" spans="1:16" x14ac:dyDescent="0.25">
      <c r="A165" t="s">
        <v>1054</v>
      </c>
      <c r="B165" s="8">
        <v>2683</v>
      </c>
      <c r="C165" s="8" t="s">
        <v>1196</v>
      </c>
      <c r="D165" s="8">
        <v>488482</v>
      </c>
      <c r="E165" s="8">
        <v>3613540</v>
      </c>
      <c r="F165" s="8">
        <v>320</v>
      </c>
      <c r="G165" s="8" t="s">
        <v>1229</v>
      </c>
      <c r="H165" s="8" t="s">
        <v>1230</v>
      </c>
      <c r="I165" s="8">
        <v>29</v>
      </c>
      <c r="J165" s="8">
        <v>34</v>
      </c>
      <c r="K165" s="8" t="s">
        <v>1102</v>
      </c>
      <c r="L165" s="8" t="s">
        <v>168</v>
      </c>
      <c r="M165" s="8">
        <v>0</v>
      </c>
      <c r="N165" s="8">
        <v>21</v>
      </c>
      <c r="O165" s="8">
        <v>-299</v>
      </c>
      <c r="P165" s="8" t="s">
        <v>1237</v>
      </c>
    </row>
    <row r="166" spans="1:16" x14ac:dyDescent="0.25">
      <c r="A166" t="s">
        <v>1054</v>
      </c>
      <c r="B166" s="8">
        <v>2686</v>
      </c>
      <c r="C166" s="8" t="s">
        <v>1197</v>
      </c>
      <c r="D166" s="8">
        <v>488703</v>
      </c>
      <c r="E166" s="8">
        <v>3613740</v>
      </c>
      <c r="F166" s="8">
        <v>320</v>
      </c>
      <c r="G166" s="8" t="s">
        <v>1229</v>
      </c>
      <c r="H166" s="8" t="s">
        <v>1230</v>
      </c>
      <c r="I166" s="8">
        <v>16</v>
      </c>
      <c r="J166" s="8">
        <v>33</v>
      </c>
      <c r="K166" s="8" t="s">
        <v>1102</v>
      </c>
      <c r="L166" s="8" t="s">
        <v>168</v>
      </c>
      <c r="M166" s="8">
        <v>0</v>
      </c>
      <c r="N166" s="8">
        <v>21</v>
      </c>
      <c r="O166" s="8">
        <v>-286</v>
      </c>
      <c r="P166" s="8" t="s">
        <v>1223</v>
      </c>
    </row>
    <row r="167" spans="1:16" x14ac:dyDescent="0.25">
      <c r="A167" t="s">
        <v>1054</v>
      </c>
      <c r="B167" s="8">
        <v>2689</v>
      </c>
      <c r="C167" s="8" t="s">
        <v>1198</v>
      </c>
      <c r="D167" s="8">
        <v>488788</v>
      </c>
      <c r="E167" s="8">
        <v>3613558</v>
      </c>
      <c r="F167" s="8">
        <v>320</v>
      </c>
      <c r="G167" s="8" t="s">
        <v>1229</v>
      </c>
      <c r="H167" s="8" t="s">
        <v>1230</v>
      </c>
      <c r="I167" s="8">
        <v>32</v>
      </c>
      <c r="J167" s="8">
        <v>38</v>
      </c>
      <c r="K167" s="8" t="s">
        <v>1102</v>
      </c>
      <c r="L167" s="8" t="s">
        <v>168</v>
      </c>
      <c r="M167" s="8">
        <v>0</v>
      </c>
      <c r="N167" s="8">
        <v>21</v>
      </c>
      <c r="O167" s="8">
        <v>-302</v>
      </c>
      <c r="P167" s="8" t="s">
        <v>1226</v>
      </c>
    </row>
    <row r="168" spans="1:16" x14ac:dyDescent="0.25">
      <c r="A168" t="s">
        <v>1054</v>
      </c>
      <c r="B168" s="8">
        <v>2692</v>
      </c>
      <c r="C168" s="8" t="s">
        <v>1199</v>
      </c>
      <c r="D168" s="8">
        <v>488935</v>
      </c>
      <c r="E168" s="8">
        <v>3613817</v>
      </c>
      <c r="F168" s="8">
        <v>320</v>
      </c>
      <c r="G168" s="8" t="s">
        <v>1229</v>
      </c>
      <c r="H168" s="8" t="s">
        <v>1230</v>
      </c>
      <c r="I168" s="8">
        <v>4</v>
      </c>
      <c r="J168" s="8">
        <v>32</v>
      </c>
      <c r="K168" s="8" t="s">
        <v>1102</v>
      </c>
      <c r="L168" s="8" t="s">
        <v>168</v>
      </c>
      <c r="M168" s="8">
        <v>0</v>
      </c>
      <c r="N168" s="8">
        <v>21</v>
      </c>
      <c r="O168" s="8">
        <v>-274</v>
      </c>
      <c r="P168" s="8" t="s">
        <v>1087</v>
      </c>
    </row>
    <row r="169" spans="1:16" x14ac:dyDescent="0.25">
      <c r="A169" t="s">
        <v>1054</v>
      </c>
      <c r="B169" s="8">
        <v>2695</v>
      </c>
      <c r="C169" s="8" t="s">
        <v>1200</v>
      </c>
      <c r="D169" s="8">
        <v>488899</v>
      </c>
      <c r="E169" s="8">
        <v>3613969</v>
      </c>
      <c r="F169" s="8">
        <v>320</v>
      </c>
      <c r="G169" s="8" t="s">
        <v>1229</v>
      </c>
      <c r="H169" s="8" t="s">
        <v>1230</v>
      </c>
      <c r="I169" s="8">
        <v>18</v>
      </c>
      <c r="J169" s="8">
        <v>37</v>
      </c>
      <c r="K169" s="8" t="s">
        <v>1102</v>
      </c>
      <c r="L169" s="8" t="s">
        <v>168</v>
      </c>
      <c r="M169" s="8">
        <v>0</v>
      </c>
      <c r="N169" s="8">
        <v>21</v>
      </c>
      <c r="O169" s="8">
        <v>-288</v>
      </c>
      <c r="P169" s="8" t="s">
        <v>1236</v>
      </c>
    </row>
    <row r="170" spans="1:16" x14ac:dyDescent="0.25">
      <c r="A170" t="s">
        <v>1054</v>
      </c>
      <c r="B170" s="8">
        <v>2698</v>
      </c>
      <c r="C170" s="8" t="s">
        <v>1201</v>
      </c>
      <c r="D170" s="8">
        <v>488739</v>
      </c>
      <c r="E170" s="8">
        <v>3613950</v>
      </c>
      <c r="F170" s="8">
        <v>320</v>
      </c>
      <c r="G170" s="8" t="s">
        <v>1229</v>
      </c>
      <c r="H170" s="8" t="s">
        <v>1230</v>
      </c>
      <c r="I170" s="8">
        <v>343</v>
      </c>
      <c r="J170" s="8">
        <v>20</v>
      </c>
      <c r="K170" s="8" t="s">
        <v>1102</v>
      </c>
      <c r="L170" s="8" t="s">
        <v>168</v>
      </c>
      <c r="M170" s="8">
        <v>0</v>
      </c>
      <c r="N170" s="8">
        <v>21</v>
      </c>
      <c r="O170" s="8">
        <v>-253</v>
      </c>
      <c r="P170" s="8" t="s">
        <v>220</v>
      </c>
    </row>
    <row r="171" spans="1:16" x14ac:dyDescent="0.25">
      <c r="A171" t="s">
        <v>1054</v>
      </c>
      <c r="B171" s="8">
        <v>2701</v>
      </c>
      <c r="C171" s="8" t="s">
        <v>1202</v>
      </c>
      <c r="D171" s="8">
        <v>488591</v>
      </c>
      <c r="E171" s="8">
        <v>3614130</v>
      </c>
      <c r="F171" s="8">
        <v>320</v>
      </c>
      <c r="G171" s="8" t="s">
        <v>1229</v>
      </c>
      <c r="H171" s="8" t="s">
        <v>1230</v>
      </c>
      <c r="I171" s="8">
        <v>354</v>
      </c>
      <c r="J171" s="8">
        <v>33</v>
      </c>
      <c r="K171" s="8" t="s">
        <v>1102</v>
      </c>
      <c r="L171" s="8" t="s">
        <v>168</v>
      </c>
      <c r="M171" s="8">
        <v>0</v>
      </c>
      <c r="N171" s="8">
        <v>21</v>
      </c>
      <c r="O171" s="8">
        <v>-264</v>
      </c>
      <c r="P171" s="8" t="s">
        <v>1223</v>
      </c>
    </row>
    <row r="172" spans="1:16" x14ac:dyDescent="0.25">
      <c r="A172" t="s">
        <v>1054</v>
      </c>
      <c r="B172" s="8">
        <v>2704</v>
      </c>
      <c r="C172" s="8" t="s">
        <v>1203</v>
      </c>
      <c r="D172" s="8">
        <v>488447</v>
      </c>
      <c r="E172" s="8">
        <v>3614348</v>
      </c>
      <c r="F172" s="8">
        <v>320</v>
      </c>
      <c r="G172" s="8" t="s">
        <v>1229</v>
      </c>
      <c r="H172" s="8" t="s">
        <v>1230</v>
      </c>
      <c r="I172" s="8">
        <v>357</v>
      </c>
      <c r="J172" s="8">
        <v>28</v>
      </c>
      <c r="K172" s="8" t="s">
        <v>1102</v>
      </c>
      <c r="L172" s="8" t="s">
        <v>168</v>
      </c>
      <c r="M172" s="8">
        <v>0</v>
      </c>
      <c r="N172" s="8">
        <v>21</v>
      </c>
      <c r="O172" s="8">
        <v>-267</v>
      </c>
      <c r="P172" s="8" t="s">
        <v>1212</v>
      </c>
    </row>
    <row r="173" spans="1:16" x14ac:dyDescent="0.25">
      <c r="A173" t="s">
        <v>1054</v>
      </c>
      <c r="B173" s="8">
        <v>2707</v>
      </c>
      <c r="C173" s="8" t="s">
        <v>1204</v>
      </c>
      <c r="D173" s="8">
        <v>488328</v>
      </c>
      <c r="E173" s="8">
        <v>3614360</v>
      </c>
      <c r="F173" s="8">
        <v>320</v>
      </c>
      <c r="G173" s="8" t="s">
        <v>1229</v>
      </c>
      <c r="H173" s="8" t="s">
        <v>1230</v>
      </c>
      <c r="I173" s="8">
        <v>10</v>
      </c>
      <c r="J173" s="8">
        <v>28</v>
      </c>
      <c r="K173" s="8" t="s">
        <v>1102</v>
      </c>
      <c r="L173" s="8" t="s">
        <v>168</v>
      </c>
      <c r="M173" s="8">
        <v>0</v>
      </c>
      <c r="N173" s="8">
        <v>21</v>
      </c>
      <c r="O173" s="8">
        <v>-280</v>
      </c>
      <c r="P173" s="8" t="s">
        <v>1212</v>
      </c>
    </row>
    <row r="174" spans="1:16" x14ac:dyDescent="0.25">
      <c r="A174" t="s">
        <v>1054</v>
      </c>
      <c r="B174" s="8">
        <v>2710</v>
      </c>
      <c r="C174" s="8" t="s">
        <v>1205</v>
      </c>
      <c r="D174" s="8">
        <v>488256</v>
      </c>
      <c r="E174" s="8">
        <v>3614336</v>
      </c>
      <c r="F174" s="8">
        <v>320</v>
      </c>
      <c r="G174" s="8" t="s">
        <v>1229</v>
      </c>
      <c r="H174" s="8" t="s">
        <v>1230</v>
      </c>
      <c r="I174" s="8">
        <v>32</v>
      </c>
      <c r="J174" s="8">
        <v>28</v>
      </c>
      <c r="K174" s="8" t="s">
        <v>1102</v>
      </c>
      <c r="L174" s="8" t="s">
        <v>168</v>
      </c>
      <c r="M174" s="8">
        <v>0</v>
      </c>
      <c r="N174" s="8">
        <v>21</v>
      </c>
      <c r="O174" s="8">
        <v>-302</v>
      </c>
      <c r="P174" s="8" t="s">
        <v>1212</v>
      </c>
    </row>
    <row r="175" spans="1:16" x14ac:dyDescent="0.25">
      <c r="A175" t="s">
        <v>1054</v>
      </c>
      <c r="B175" s="8">
        <v>2713</v>
      </c>
      <c r="C175" s="8" t="s">
        <v>1206</v>
      </c>
      <c r="D175" s="8">
        <v>488151</v>
      </c>
      <c r="E175" s="8">
        <v>3614314</v>
      </c>
      <c r="F175" s="8">
        <v>320</v>
      </c>
      <c r="G175" s="8" t="s">
        <v>1229</v>
      </c>
      <c r="H175" s="8" t="s">
        <v>1230</v>
      </c>
      <c r="I175" s="8">
        <v>29</v>
      </c>
      <c r="J175" s="8">
        <v>30</v>
      </c>
      <c r="K175" s="8" t="s">
        <v>1102</v>
      </c>
      <c r="L175" s="8" t="s">
        <v>168</v>
      </c>
      <c r="M175" s="8">
        <v>0</v>
      </c>
      <c r="N175" s="8">
        <v>21</v>
      </c>
      <c r="O175" s="8">
        <v>-299</v>
      </c>
      <c r="P175" s="8" t="s">
        <v>201</v>
      </c>
    </row>
    <row r="176" spans="1:16" x14ac:dyDescent="0.25">
      <c r="A176" t="s">
        <v>1042</v>
      </c>
      <c r="B176" s="8">
        <v>77</v>
      </c>
      <c r="C176" s="8" t="s">
        <v>1238</v>
      </c>
      <c r="D176" s="8">
        <v>486458.78125</v>
      </c>
      <c r="E176" s="8">
        <v>3623454.75</v>
      </c>
      <c r="F176" s="8">
        <v>561</v>
      </c>
      <c r="G176" s="8" t="s">
        <v>1239</v>
      </c>
      <c r="I176" s="8">
        <v>307</v>
      </c>
      <c r="J176" s="8">
        <v>85</v>
      </c>
      <c r="K176" s="8" t="s">
        <v>1045</v>
      </c>
      <c r="L176" s="8" t="s">
        <v>1240</v>
      </c>
      <c r="M176" s="8">
        <v>2122</v>
      </c>
      <c r="N176" s="8">
        <v>21</v>
      </c>
      <c r="O176" s="8">
        <v>323</v>
      </c>
      <c r="P176" s="8" t="s">
        <v>1241</v>
      </c>
    </row>
    <row r="177" spans="1:16" x14ac:dyDescent="0.25">
      <c r="A177" t="s">
        <v>1042</v>
      </c>
      <c r="B177" s="8">
        <v>78</v>
      </c>
      <c r="C177" s="8" t="s">
        <v>1043</v>
      </c>
      <c r="D177" s="8">
        <v>486405.875</v>
      </c>
      <c r="E177" s="8">
        <v>3623361.5</v>
      </c>
      <c r="F177" s="8">
        <v>561</v>
      </c>
      <c r="G177" s="8" t="s">
        <v>1239</v>
      </c>
      <c r="I177" s="8">
        <v>321</v>
      </c>
      <c r="J177" s="8">
        <v>68</v>
      </c>
      <c r="K177" s="8" t="s">
        <v>1045</v>
      </c>
      <c r="L177" s="89" t="s">
        <v>1046</v>
      </c>
      <c r="M177" s="8">
        <v>2122</v>
      </c>
      <c r="N177" s="8">
        <v>21</v>
      </c>
      <c r="O177" s="8">
        <v>309</v>
      </c>
      <c r="P177" s="8" t="s">
        <v>1242</v>
      </c>
    </row>
    <row r="178" spans="1:16" x14ac:dyDescent="0.25">
      <c r="A178" t="s">
        <v>1042</v>
      </c>
      <c r="B178" s="8">
        <v>80</v>
      </c>
      <c r="C178" s="8" t="s">
        <v>1047</v>
      </c>
      <c r="D178" s="8">
        <v>486384.625</v>
      </c>
      <c r="E178" s="8">
        <v>3623236.75</v>
      </c>
      <c r="F178" s="8">
        <v>561</v>
      </c>
      <c r="G178" s="8" t="s">
        <v>1239</v>
      </c>
      <c r="I178" s="8">
        <v>350</v>
      </c>
      <c r="J178" s="8">
        <v>52</v>
      </c>
      <c r="K178" s="8" t="s">
        <v>1045</v>
      </c>
      <c r="L178" s="8" t="s">
        <v>1243</v>
      </c>
      <c r="M178" s="8">
        <v>2122</v>
      </c>
      <c r="N178" s="8">
        <v>21</v>
      </c>
      <c r="O178" s="8">
        <v>280</v>
      </c>
      <c r="P178" s="8" t="s">
        <v>1244</v>
      </c>
    </row>
    <row r="179" spans="1:16" x14ac:dyDescent="0.25">
      <c r="A179" t="s">
        <v>1042</v>
      </c>
      <c r="B179" s="8">
        <v>94</v>
      </c>
      <c r="C179" s="8" t="s">
        <v>1065</v>
      </c>
      <c r="D179" s="8">
        <v>486748.09375</v>
      </c>
      <c r="E179" s="8">
        <v>3622601</v>
      </c>
      <c r="F179" s="8">
        <v>561</v>
      </c>
      <c r="G179" s="8" t="s">
        <v>1239</v>
      </c>
      <c r="I179" s="8">
        <v>331</v>
      </c>
      <c r="J179" s="8">
        <v>65</v>
      </c>
      <c r="K179" s="8" t="s">
        <v>1045</v>
      </c>
      <c r="L179" s="89" t="s">
        <v>1066</v>
      </c>
      <c r="M179" s="8">
        <v>2122</v>
      </c>
      <c r="N179" s="8">
        <v>21</v>
      </c>
      <c r="O179" s="8">
        <v>299</v>
      </c>
      <c r="P179" s="8" t="s">
        <v>1104</v>
      </c>
    </row>
    <row r="180" spans="1:16" x14ac:dyDescent="0.25">
      <c r="A180" t="s">
        <v>1049</v>
      </c>
      <c r="B180" s="8">
        <v>11</v>
      </c>
      <c r="C180" s="8" t="s">
        <v>1245</v>
      </c>
      <c r="D180" s="8">
        <v>486316.90625</v>
      </c>
      <c r="E180" s="8">
        <v>3621146.5</v>
      </c>
      <c r="F180" s="8">
        <v>561</v>
      </c>
      <c r="G180" s="8" t="s">
        <v>1239</v>
      </c>
      <c r="I180" s="8">
        <v>340</v>
      </c>
      <c r="J180" s="8">
        <v>65</v>
      </c>
      <c r="K180" s="8" t="s">
        <v>1045</v>
      </c>
      <c r="L180" s="8" t="s">
        <v>168</v>
      </c>
      <c r="M180" s="8">
        <v>2122</v>
      </c>
      <c r="N180" s="8">
        <v>21</v>
      </c>
      <c r="O180" s="8">
        <v>290</v>
      </c>
      <c r="P180" s="8" t="s">
        <v>1104</v>
      </c>
    </row>
    <row r="181" spans="1:16" x14ac:dyDescent="0.25">
      <c r="A181" t="s">
        <v>1049</v>
      </c>
      <c r="B181" s="8">
        <v>98</v>
      </c>
      <c r="C181" s="8" t="s">
        <v>1070</v>
      </c>
      <c r="D181" s="8">
        <v>486134.34375</v>
      </c>
      <c r="E181" s="8">
        <v>3620005.5</v>
      </c>
      <c r="F181" s="8">
        <v>561</v>
      </c>
      <c r="G181" s="8" t="s">
        <v>1239</v>
      </c>
      <c r="H181" s="8" t="s">
        <v>1246</v>
      </c>
      <c r="I181" s="8">
        <v>344</v>
      </c>
      <c r="J181" s="8">
        <v>52</v>
      </c>
      <c r="K181" s="8" t="s">
        <v>1045</v>
      </c>
      <c r="L181" s="8" t="s">
        <v>1247</v>
      </c>
      <c r="M181" s="8">
        <v>2122</v>
      </c>
      <c r="N181" s="8">
        <v>21</v>
      </c>
      <c r="O181" s="8">
        <v>286</v>
      </c>
      <c r="P181" s="8" t="s">
        <v>1244</v>
      </c>
    </row>
    <row r="182" spans="1:16" x14ac:dyDescent="0.25">
      <c r="A182" t="s">
        <v>1049</v>
      </c>
      <c r="B182" s="8">
        <v>1095</v>
      </c>
      <c r="C182" s="8" t="s">
        <v>1072</v>
      </c>
      <c r="D182" s="8">
        <v>486030.40625</v>
      </c>
      <c r="E182" s="8">
        <v>3620460.5</v>
      </c>
      <c r="F182" s="8">
        <v>561</v>
      </c>
      <c r="G182" s="8" t="s">
        <v>1239</v>
      </c>
      <c r="H182" s="8" t="s">
        <v>1246</v>
      </c>
      <c r="I182" s="8">
        <v>348</v>
      </c>
      <c r="J182" s="8">
        <v>51</v>
      </c>
      <c r="K182" s="8" t="s">
        <v>1045</v>
      </c>
      <c r="L182" s="8" t="s">
        <v>168</v>
      </c>
      <c r="M182" s="8">
        <v>2122</v>
      </c>
      <c r="N182" s="8">
        <v>21</v>
      </c>
      <c r="O182" s="8">
        <v>282</v>
      </c>
      <c r="P182" s="8" t="s">
        <v>205</v>
      </c>
    </row>
    <row r="183" spans="1:16" x14ac:dyDescent="0.25">
      <c r="A183" t="s">
        <v>1049</v>
      </c>
      <c r="B183" s="8">
        <v>1126</v>
      </c>
      <c r="C183" s="8" t="s">
        <v>1076</v>
      </c>
      <c r="D183" s="8">
        <v>486895.90625</v>
      </c>
      <c r="E183" s="8">
        <v>3619996.25</v>
      </c>
      <c r="F183" s="8">
        <v>561</v>
      </c>
      <c r="G183" s="8" t="s">
        <v>1239</v>
      </c>
      <c r="I183" s="8">
        <v>336</v>
      </c>
      <c r="J183" s="8">
        <v>43</v>
      </c>
      <c r="K183" s="8" t="s">
        <v>1045</v>
      </c>
      <c r="L183" s="8" t="s">
        <v>168</v>
      </c>
      <c r="M183" s="8">
        <v>2122</v>
      </c>
      <c r="N183" s="8">
        <v>21</v>
      </c>
      <c r="O183" s="8">
        <v>294</v>
      </c>
      <c r="P183" s="8" t="s">
        <v>1077</v>
      </c>
    </row>
    <row r="184" spans="1:16" x14ac:dyDescent="0.25">
      <c r="A184" t="s">
        <v>1049</v>
      </c>
      <c r="B184" s="8">
        <v>1128</v>
      </c>
      <c r="C184" s="8" t="s">
        <v>1078</v>
      </c>
      <c r="D184" s="8">
        <v>486841.84375</v>
      </c>
      <c r="E184" s="8">
        <v>3620159.75</v>
      </c>
      <c r="F184" s="8">
        <v>561</v>
      </c>
      <c r="G184" s="8" t="s">
        <v>1239</v>
      </c>
      <c r="I184" s="8">
        <v>327</v>
      </c>
      <c r="J184" s="8">
        <v>58</v>
      </c>
      <c r="K184" s="8" t="s">
        <v>1045</v>
      </c>
      <c r="L184" s="8" t="s">
        <v>168</v>
      </c>
      <c r="M184" s="8">
        <v>2122</v>
      </c>
      <c r="N184" s="8">
        <v>21</v>
      </c>
      <c r="O184" s="8">
        <v>303</v>
      </c>
      <c r="P184" s="8" t="s">
        <v>210</v>
      </c>
    </row>
    <row r="185" spans="1:16" x14ac:dyDescent="0.25">
      <c r="A185" t="s">
        <v>1049</v>
      </c>
      <c r="B185" s="8">
        <v>1136</v>
      </c>
      <c r="C185" s="8" t="s">
        <v>1080</v>
      </c>
      <c r="D185" s="8">
        <v>486718.71875</v>
      </c>
      <c r="E185" s="8">
        <v>3620182</v>
      </c>
      <c r="F185" s="8">
        <v>561</v>
      </c>
      <c r="G185" s="8" t="s">
        <v>1239</v>
      </c>
      <c r="I185" s="8">
        <v>334</v>
      </c>
      <c r="J185" s="8">
        <v>55</v>
      </c>
      <c r="K185" s="8" t="s">
        <v>1045</v>
      </c>
      <c r="L185" s="8" t="s">
        <v>168</v>
      </c>
      <c r="M185" s="8">
        <v>2122</v>
      </c>
      <c r="N185" s="8">
        <v>21</v>
      </c>
      <c r="O185" s="8">
        <v>296</v>
      </c>
      <c r="P185" s="8" t="s">
        <v>175</v>
      </c>
    </row>
    <row r="186" spans="1:16" x14ac:dyDescent="0.25">
      <c r="A186" t="s">
        <v>1049</v>
      </c>
      <c r="B186" s="8">
        <v>1142</v>
      </c>
      <c r="C186" s="8" t="s">
        <v>1050</v>
      </c>
      <c r="D186" s="8">
        <v>486878.53125</v>
      </c>
      <c r="E186" s="8">
        <v>3619769</v>
      </c>
      <c r="F186" s="8">
        <v>561</v>
      </c>
      <c r="G186" s="8" t="s">
        <v>1239</v>
      </c>
      <c r="I186" s="8">
        <v>344</v>
      </c>
      <c r="J186" s="8">
        <v>59</v>
      </c>
      <c r="K186" s="8" t="s">
        <v>1045</v>
      </c>
      <c r="L186" s="8" t="s">
        <v>168</v>
      </c>
      <c r="M186" s="8">
        <v>2122</v>
      </c>
      <c r="N186" s="8">
        <v>21</v>
      </c>
      <c r="O186" s="8">
        <v>286</v>
      </c>
      <c r="P186" s="8" t="s">
        <v>1248</v>
      </c>
    </row>
    <row r="187" spans="1:16" x14ac:dyDescent="0.25">
      <c r="A187" t="s">
        <v>1049</v>
      </c>
      <c r="B187" s="8">
        <v>1254</v>
      </c>
      <c r="C187" s="8" t="s">
        <v>1089</v>
      </c>
      <c r="D187" s="8">
        <v>484875.25</v>
      </c>
      <c r="E187" s="8">
        <v>3617160</v>
      </c>
      <c r="F187" s="8">
        <v>561</v>
      </c>
      <c r="G187" s="8" t="s">
        <v>1239</v>
      </c>
      <c r="I187" s="8">
        <v>358</v>
      </c>
      <c r="J187" s="8">
        <v>35</v>
      </c>
      <c r="K187" s="8" t="s">
        <v>1045</v>
      </c>
      <c r="L187" s="8" t="s">
        <v>168</v>
      </c>
      <c r="M187" s="8">
        <v>2122</v>
      </c>
      <c r="N187" s="8">
        <v>21</v>
      </c>
      <c r="O187" s="8">
        <v>272</v>
      </c>
      <c r="P187" s="8" t="s">
        <v>193</v>
      </c>
    </row>
    <row r="188" spans="1:16" x14ac:dyDescent="0.25">
      <c r="A188" t="s">
        <v>1049</v>
      </c>
      <c r="B188" s="8">
        <v>1272</v>
      </c>
      <c r="C188" s="8" t="s">
        <v>1097</v>
      </c>
      <c r="D188" s="8">
        <v>484998.84375</v>
      </c>
      <c r="E188" s="8">
        <v>3617750.5</v>
      </c>
      <c r="F188" s="8">
        <v>561</v>
      </c>
      <c r="G188" s="8" t="s">
        <v>1239</v>
      </c>
      <c r="I188" s="8">
        <v>8</v>
      </c>
      <c r="J188" s="8">
        <v>49</v>
      </c>
      <c r="K188" s="8" t="s">
        <v>1045</v>
      </c>
      <c r="L188" s="8" t="s">
        <v>1098</v>
      </c>
      <c r="M188" s="8">
        <v>2122</v>
      </c>
      <c r="N188" s="8">
        <v>21</v>
      </c>
      <c r="O188" s="8">
        <v>262</v>
      </c>
      <c r="P188" s="8" t="s">
        <v>1249</v>
      </c>
    </row>
    <row r="189" spans="1:16" x14ac:dyDescent="0.25">
      <c r="A189" t="s">
        <v>1054</v>
      </c>
      <c r="B189" s="8">
        <v>1420</v>
      </c>
      <c r="C189" s="8" t="s">
        <v>1108</v>
      </c>
      <c r="D189" s="8">
        <v>487428.71875</v>
      </c>
      <c r="E189" s="8">
        <v>3611642.75</v>
      </c>
      <c r="F189" s="8">
        <v>561</v>
      </c>
      <c r="G189" s="8" t="s">
        <v>1239</v>
      </c>
      <c r="H189" s="8" t="s">
        <v>1250</v>
      </c>
      <c r="I189" s="8">
        <v>335</v>
      </c>
      <c r="J189" s="8">
        <v>23</v>
      </c>
      <c r="K189" s="8" t="s">
        <v>1106</v>
      </c>
      <c r="M189" s="8">
        <v>2122</v>
      </c>
      <c r="N189" s="8">
        <v>21</v>
      </c>
      <c r="O189" s="8">
        <v>295</v>
      </c>
      <c r="P189" s="8" t="s">
        <v>171</v>
      </c>
    </row>
    <row r="190" spans="1:16" x14ac:dyDescent="0.25">
      <c r="A190" t="s">
        <v>1054</v>
      </c>
      <c r="B190" s="8">
        <v>1424</v>
      </c>
      <c r="C190" s="8" t="s">
        <v>1109</v>
      </c>
      <c r="D190" s="8">
        <v>487241.96875</v>
      </c>
      <c r="E190" s="8">
        <v>3611566.25</v>
      </c>
      <c r="F190" s="8">
        <v>561</v>
      </c>
      <c r="G190" s="8" t="s">
        <v>1239</v>
      </c>
      <c r="I190" s="8">
        <v>27</v>
      </c>
      <c r="J190" s="8">
        <v>23</v>
      </c>
      <c r="K190" s="8" t="s">
        <v>1106</v>
      </c>
      <c r="L190" s="8" t="s">
        <v>1251</v>
      </c>
      <c r="M190" s="8">
        <v>2122</v>
      </c>
      <c r="N190" s="8">
        <v>21</v>
      </c>
      <c r="O190" s="8">
        <v>243</v>
      </c>
      <c r="P190" s="8" t="s">
        <v>171</v>
      </c>
    </row>
    <row r="191" spans="1:16" x14ac:dyDescent="0.25">
      <c r="A191" t="s">
        <v>1054</v>
      </c>
      <c r="B191" s="8">
        <v>1430</v>
      </c>
      <c r="C191" s="8" t="s">
        <v>1111</v>
      </c>
      <c r="D191" s="8">
        <v>487122.40625</v>
      </c>
      <c r="E191" s="8">
        <v>3611695</v>
      </c>
      <c r="F191" s="8">
        <v>561</v>
      </c>
      <c r="G191" s="8" t="s">
        <v>1239</v>
      </c>
      <c r="I191" s="8">
        <v>3</v>
      </c>
      <c r="J191" s="8">
        <v>28</v>
      </c>
      <c r="K191" s="8" t="s">
        <v>1045</v>
      </c>
      <c r="L191" s="8" t="s">
        <v>1112</v>
      </c>
      <c r="M191" s="8">
        <v>2122</v>
      </c>
      <c r="N191" s="8">
        <v>21</v>
      </c>
      <c r="O191" s="8">
        <v>267</v>
      </c>
      <c r="P191" s="8" t="s">
        <v>1212</v>
      </c>
    </row>
    <row r="192" spans="1:16" x14ac:dyDescent="0.25">
      <c r="A192" t="s">
        <v>1054</v>
      </c>
      <c r="B192" s="8">
        <v>1434</v>
      </c>
      <c r="C192" s="8" t="s">
        <v>1113</v>
      </c>
      <c r="D192" s="8">
        <v>487219.375</v>
      </c>
      <c r="E192" s="8">
        <v>3611974.75</v>
      </c>
      <c r="F192" s="8">
        <v>561</v>
      </c>
      <c r="G192" s="8" t="s">
        <v>1239</v>
      </c>
      <c r="H192" s="8" t="s">
        <v>1250</v>
      </c>
      <c r="I192" s="8">
        <v>345</v>
      </c>
      <c r="J192" s="8">
        <v>22</v>
      </c>
      <c r="K192" s="8" t="s">
        <v>1106</v>
      </c>
      <c r="L192" s="8" t="s">
        <v>1252</v>
      </c>
      <c r="M192" s="8">
        <v>2122</v>
      </c>
      <c r="N192" s="8">
        <v>21</v>
      </c>
      <c r="O192" s="8">
        <v>285</v>
      </c>
      <c r="P192" s="8" t="s">
        <v>218</v>
      </c>
    </row>
    <row r="193" spans="1:16" x14ac:dyDescent="0.25">
      <c r="A193" t="s">
        <v>1054</v>
      </c>
      <c r="B193" s="8">
        <v>1444</v>
      </c>
      <c r="C193" s="8" t="s">
        <v>1115</v>
      </c>
      <c r="D193" s="8">
        <v>487364.6875</v>
      </c>
      <c r="E193" s="8">
        <v>3612315.5</v>
      </c>
      <c r="F193" s="8">
        <v>561</v>
      </c>
      <c r="G193" s="8" t="s">
        <v>1239</v>
      </c>
      <c r="H193" s="8" t="s">
        <v>1250</v>
      </c>
      <c r="I193" s="8">
        <v>40</v>
      </c>
      <c r="J193" s="8">
        <v>14</v>
      </c>
      <c r="K193" s="8" t="s">
        <v>1106</v>
      </c>
      <c r="M193" s="8">
        <v>2122</v>
      </c>
      <c r="N193" s="8">
        <v>21</v>
      </c>
      <c r="O193" s="8">
        <v>230</v>
      </c>
      <c r="P193" s="8" t="s">
        <v>174</v>
      </c>
    </row>
    <row r="194" spans="1:16" x14ac:dyDescent="0.25">
      <c r="A194" t="s">
        <v>1054</v>
      </c>
      <c r="B194" s="8">
        <v>1447</v>
      </c>
      <c r="C194" s="8" t="s">
        <v>1117</v>
      </c>
      <c r="D194" s="8">
        <v>487467.0625</v>
      </c>
      <c r="E194" s="8">
        <v>3612514</v>
      </c>
      <c r="F194" s="8">
        <v>561</v>
      </c>
      <c r="G194" s="8" t="s">
        <v>1239</v>
      </c>
      <c r="H194" s="8" t="s">
        <v>1250</v>
      </c>
      <c r="I194" s="8">
        <v>24</v>
      </c>
      <c r="J194" s="8">
        <v>37</v>
      </c>
      <c r="K194" s="8" t="s">
        <v>1106</v>
      </c>
      <c r="L194" s="8" t="s">
        <v>1253</v>
      </c>
      <c r="M194" s="8">
        <v>2122</v>
      </c>
      <c r="N194" s="8">
        <v>21</v>
      </c>
      <c r="O194" s="8">
        <v>246</v>
      </c>
      <c r="P194" s="8" t="s">
        <v>1236</v>
      </c>
    </row>
    <row r="195" spans="1:16" x14ac:dyDescent="0.25">
      <c r="A195" t="s">
        <v>1054</v>
      </c>
      <c r="B195" s="8">
        <v>1454</v>
      </c>
      <c r="C195" s="8" t="s">
        <v>1118</v>
      </c>
      <c r="D195" s="8">
        <v>487763</v>
      </c>
      <c r="E195" s="8">
        <v>3613437</v>
      </c>
      <c r="F195" s="8">
        <v>561</v>
      </c>
      <c r="G195" s="8" t="s">
        <v>1239</v>
      </c>
      <c r="H195" s="8" t="s">
        <v>1250</v>
      </c>
      <c r="I195" s="8">
        <v>41</v>
      </c>
      <c r="J195" s="8">
        <v>12</v>
      </c>
      <c r="K195" s="8" t="s">
        <v>1045</v>
      </c>
      <c r="L195" s="8" t="s">
        <v>1254</v>
      </c>
      <c r="M195" s="8">
        <v>2122</v>
      </c>
      <c r="N195" s="8">
        <v>21</v>
      </c>
      <c r="O195" s="8">
        <v>229</v>
      </c>
      <c r="P195" s="8" t="s">
        <v>173</v>
      </c>
    </row>
    <row r="196" spans="1:16" x14ac:dyDescent="0.25">
      <c r="A196" t="s">
        <v>1054</v>
      </c>
      <c r="B196" s="8">
        <v>1459</v>
      </c>
      <c r="C196" s="8" t="s">
        <v>1120</v>
      </c>
      <c r="D196" s="8">
        <v>487893.71875</v>
      </c>
      <c r="E196" s="8">
        <v>3613375.75</v>
      </c>
      <c r="F196" s="8">
        <v>561</v>
      </c>
      <c r="G196" s="8" t="s">
        <v>1239</v>
      </c>
      <c r="I196" s="8">
        <v>40</v>
      </c>
      <c r="J196" s="8">
        <v>29</v>
      </c>
      <c r="K196" s="8" t="s">
        <v>1106</v>
      </c>
      <c r="M196" s="8">
        <v>2122</v>
      </c>
      <c r="N196" s="8">
        <v>21</v>
      </c>
      <c r="O196" s="8">
        <v>230</v>
      </c>
      <c r="P196" s="8" t="s">
        <v>1233</v>
      </c>
    </row>
    <row r="197" spans="1:16" x14ac:dyDescent="0.25">
      <c r="A197" t="s">
        <v>1054</v>
      </c>
      <c r="B197" s="8">
        <v>1474</v>
      </c>
      <c r="C197" s="8" t="s">
        <v>1126</v>
      </c>
      <c r="D197" s="8">
        <v>489223.125</v>
      </c>
      <c r="E197" s="8">
        <v>3617429.75</v>
      </c>
      <c r="F197" s="8">
        <v>561</v>
      </c>
      <c r="G197" s="8" t="s">
        <v>1239</v>
      </c>
      <c r="I197" s="8">
        <v>336</v>
      </c>
      <c r="J197" s="8">
        <v>27</v>
      </c>
      <c r="K197" s="8" t="s">
        <v>1127</v>
      </c>
      <c r="L197" s="8" t="s">
        <v>168</v>
      </c>
      <c r="M197" s="8">
        <v>2122</v>
      </c>
      <c r="N197" s="8">
        <v>21</v>
      </c>
      <c r="O197" s="8">
        <v>294</v>
      </c>
      <c r="P197" s="8" t="s">
        <v>184</v>
      </c>
    </row>
    <row r="198" spans="1:16" x14ac:dyDescent="0.25">
      <c r="A198" t="s">
        <v>1054</v>
      </c>
      <c r="B198" s="8">
        <v>1482</v>
      </c>
      <c r="C198" s="8" t="s">
        <v>1128</v>
      </c>
      <c r="D198" s="8">
        <v>489135.3125</v>
      </c>
      <c r="E198" s="8">
        <v>3617589.25</v>
      </c>
      <c r="F198" s="8">
        <v>561</v>
      </c>
      <c r="G198" s="8" t="s">
        <v>1239</v>
      </c>
      <c r="I198" s="8">
        <v>27</v>
      </c>
      <c r="J198" s="8">
        <v>70</v>
      </c>
      <c r="K198" s="8" t="s">
        <v>1127</v>
      </c>
      <c r="L198" s="8" t="s">
        <v>168</v>
      </c>
      <c r="M198" s="8">
        <v>2122</v>
      </c>
      <c r="N198" s="8">
        <v>21</v>
      </c>
      <c r="O198" s="8">
        <v>243</v>
      </c>
      <c r="P198" s="8" t="s">
        <v>1255</v>
      </c>
    </row>
    <row r="199" spans="1:16" x14ac:dyDescent="0.25">
      <c r="A199" t="s">
        <v>1054</v>
      </c>
      <c r="B199" s="8">
        <v>1486</v>
      </c>
      <c r="C199" s="8" t="s">
        <v>1130</v>
      </c>
      <c r="D199" s="8">
        <v>489028</v>
      </c>
      <c r="E199" s="8">
        <v>3617408.5</v>
      </c>
      <c r="F199" s="8">
        <v>561</v>
      </c>
      <c r="G199" s="8" t="s">
        <v>1239</v>
      </c>
      <c r="I199" s="8">
        <v>25</v>
      </c>
      <c r="J199" s="8">
        <v>31</v>
      </c>
      <c r="K199" s="8" t="s">
        <v>1127</v>
      </c>
      <c r="L199" s="8" t="s">
        <v>168</v>
      </c>
      <c r="M199" s="8">
        <v>2122</v>
      </c>
      <c r="N199" s="8">
        <v>21</v>
      </c>
      <c r="O199" s="8">
        <v>245</v>
      </c>
      <c r="P199" s="8" t="s">
        <v>1091</v>
      </c>
    </row>
    <row r="200" spans="1:16" x14ac:dyDescent="0.25">
      <c r="A200" t="s">
        <v>1054</v>
      </c>
      <c r="B200" s="8">
        <v>1502</v>
      </c>
      <c r="C200" s="8" t="s">
        <v>1256</v>
      </c>
      <c r="D200" s="8">
        <v>488995.59375</v>
      </c>
      <c r="E200" s="8">
        <v>3617200.5</v>
      </c>
      <c r="F200" s="8">
        <v>561</v>
      </c>
      <c r="G200" s="8" t="s">
        <v>1239</v>
      </c>
      <c r="I200" s="8">
        <v>358</v>
      </c>
      <c r="J200" s="8">
        <v>29</v>
      </c>
      <c r="K200" s="8" t="s">
        <v>1127</v>
      </c>
      <c r="L200" s="8" t="s">
        <v>1257</v>
      </c>
      <c r="M200" s="8">
        <v>2122</v>
      </c>
      <c r="N200" s="8">
        <v>21</v>
      </c>
      <c r="O200" s="8">
        <v>272</v>
      </c>
      <c r="P200" s="8" t="s">
        <v>1233</v>
      </c>
    </row>
    <row r="201" spans="1:16" x14ac:dyDescent="0.25">
      <c r="A201" t="s">
        <v>1054</v>
      </c>
      <c r="B201" s="8">
        <v>2226</v>
      </c>
      <c r="C201" s="8" t="s">
        <v>1144</v>
      </c>
      <c r="D201" s="8">
        <v>489687.0625</v>
      </c>
      <c r="E201" s="8">
        <v>3616776.25</v>
      </c>
      <c r="F201" s="8">
        <v>561</v>
      </c>
      <c r="G201" s="8" t="s">
        <v>1239</v>
      </c>
      <c r="I201" s="8">
        <v>334</v>
      </c>
      <c r="J201" s="8">
        <v>16</v>
      </c>
      <c r="K201" s="8" t="s">
        <v>1045</v>
      </c>
      <c r="L201" s="8" t="s">
        <v>168</v>
      </c>
      <c r="M201" s="8">
        <v>2122</v>
      </c>
      <c r="N201" s="8">
        <v>21</v>
      </c>
      <c r="O201" s="8">
        <v>296</v>
      </c>
      <c r="P201" s="8" t="s">
        <v>199</v>
      </c>
    </row>
    <row r="202" spans="1:16" x14ac:dyDescent="0.25">
      <c r="A202" t="s">
        <v>1054</v>
      </c>
      <c r="B202" s="8">
        <v>2294</v>
      </c>
      <c r="C202" s="8" t="s">
        <v>1152</v>
      </c>
      <c r="D202" s="8">
        <v>488991.21875</v>
      </c>
      <c r="E202" s="8">
        <v>3615512.25</v>
      </c>
      <c r="F202" s="8">
        <v>561</v>
      </c>
      <c r="G202" s="8" t="s">
        <v>1239</v>
      </c>
      <c r="H202" s="8" t="s">
        <v>1258</v>
      </c>
      <c r="I202" s="8">
        <v>25</v>
      </c>
      <c r="J202" s="8">
        <v>34</v>
      </c>
      <c r="K202" s="8" t="s">
        <v>1045</v>
      </c>
      <c r="L202" s="8" t="s">
        <v>168</v>
      </c>
      <c r="M202" s="8">
        <v>2122</v>
      </c>
      <c r="N202" s="8">
        <v>21</v>
      </c>
      <c r="O202" s="8">
        <v>245</v>
      </c>
      <c r="P202" s="8" t="s">
        <v>1237</v>
      </c>
    </row>
    <row r="203" spans="1:16" x14ac:dyDescent="0.25">
      <c r="A203" t="s">
        <v>1054</v>
      </c>
      <c r="B203" s="8">
        <v>2296</v>
      </c>
      <c r="C203" s="8" t="s">
        <v>1153</v>
      </c>
      <c r="D203" s="8">
        <v>489115.34375</v>
      </c>
      <c r="E203" s="8">
        <v>3615422.75</v>
      </c>
      <c r="F203" s="8">
        <v>561</v>
      </c>
      <c r="G203" s="8" t="s">
        <v>1239</v>
      </c>
      <c r="H203" s="8" t="s">
        <v>1250</v>
      </c>
      <c r="I203" s="8">
        <v>31</v>
      </c>
      <c r="J203" s="8">
        <v>40</v>
      </c>
      <c r="K203" s="8" t="s">
        <v>1045</v>
      </c>
      <c r="L203" s="8" t="s">
        <v>168</v>
      </c>
      <c r="M203" s="8">
        <v>2122</v>
      </c>
      <c r="N203" s="8">
        <v>21</v>
      </c>
      <c r="O203" s="8">
        <v>239</v>
      </c>
      <c r="P203" s="8" t="s">
        <v>1259</v>
      </c>
    </row>
    <row r="204" spans="1:16" x14ac:dyDescent="0.25">
      <c r="A204" t="s">
        <v>1054</v>
      </c>
      <c r="B204" s="8">
        <v>33061</v>
      </c>
      <c r="C204" s="8" t="s">
        <v>1224</v>
      </c>
      <c r="D204" s="8">
        <v>489935.78125</v>
      </c>
      <c r="E204" s="8">
        <v>3618049.75</v>
      </c>
      <c r="F204" s="8">
        <v>561</v>
      </c>
      <c r="G204" s="8" t="s">
        <v>1239</v>
      </c>
      <c r="H204" s="8" t="s">
        <v>1258</v>
      </c>
      <c r="I204" s="8">
        <v>339</v>
      </c>
      <c r="J204" s="8">
        <v>38</v>
      </c>
      <c r="K204" s="8" t="s">
        <v>1060</v>
      </c>
      <c r="M204" s="8">
        <v>2122</v>
      </c>
      <c r="N204" s="8">
        <v>21</v>
      </c>
      <c r="O204" s="8">
        <v>111</v>
      </c>
      <c r="P204" s="8" t="s">
        <v>1226</v>
      </c>
    </row>
    <row r="205" spans="1:16" x14ac:dyDescent="0.25">
      <c r="A205" t="s">
        <v>1054</v>
      </c>
      <c r="B205" s="8">
        <v>33063</v>
      </c>
      <c r="C205" s="8" t="s">
        <v>1227</v>
      </c>
      <c r="D205" s="8">
        <v>489750.625</v>
      </c>
      <c r="E205" s="8">
        <v>3617947.75</v>
      </c>
      <c r="F205" s="8">
        <v>561</v>
      </c>
      <c r="G205" s="8" t="s">
        <v>1239</v>
      </c>
      <c r="H205" s="8" t="s">
        <v>1258</v>
      </c>
      <c r="I205" s="8">
        <v>334</v>
      </c>
      <c r="J205" s="8">
        <v>30</v>
      </c>
      <c r="K205" s="8" t="s">
        <v>1060</v>
      </c>
      <c r="L205" s="8" t="s">
        <v>1260</v>
      </c>
      <c r="M205" s="8">
        <v>2122</v>
      </c>
      <c r="N205" s="8">
        <v>21</v>
      </c>
      <c r="O205" s="8">
        <v>116</v>
      </c>
      <c r="P205" s="8" t="s">
        <v>201</v>
      </c>
    </row>
    <row r="206" spans="1:16" x14ac:dyDescent="0.25">
      <c r="A206" t="s">
        <v>1042</v>
      </c>
      <c r="B206" s="8">
        <v>84</v>
      </c>
      <c r="C206" s="8" t="s">
        <v>1261</v>
      </c>
      <c r="D206" s="8">
        <v>486559.125</v>
      </c>
      <c r="E206" s="8">
        <v>3622957</v>
      </c>
      <c r="F206" s="8">
        <v>560</v>
      </c>
      <c r="G206" s="8" t="s">
        <v>1262</v>
      </c>
      <c r="I206" s="8">
        <v>359</v>
      </c>
      <c r="J206" s="8">
        <v>54</v>
      </c>
      <c r="K206" s="8" t="s">
        <v>1045</v>
      </c>
      <c r="L206" s="8" t="s">
        <v>1263</v>
      </c>
      <c r="M206" s="8">
        <v>2120</v>
      </c>
      <c r="N206" s="8">
        <v>21</v>
      </c>
      <c r="O206" s="8">
        <v>271</v>
      </c>
      <c r="P206" s="8" t="s">
        <v>208</v>
      </c>
    </row>
    <row r="207" spans="1:16" x14ac:dyDescent="0.25">
      <c r="A207" t="s">
        <v>1042</v>
      </c>
      <c r="B207" s="8">
        <v>85</v>
      </c>
      <c r="C207" s="8" t="s">
        <v>1264</v>
      </c>
      <c r="D207" s="8">
        <v>486642.9375</v>
      </c>
      <c r="E207" s="8">
        <v>3622883</v>
      </c>
      <c r="F207" s="8">
        <v>560</v>
      </c>
      <c r="G207" s="8" t="s">
        <v>1262</v>
      </c>
      <c r="I207" s="8">
        <v>334</v>
      </c>
      <c r="J207" s="8">
        <v>45</v>
      </c>
      <c r="K207" s="8" t="s">
        <v>1045</v>
      </c>
      <c r="L207" s="8" t="s">
        <v>1265</v>
      </c>
      <c r="M207" s="8">
        <v>2120</v>
      </c>
      <c r="N207" s="8">
        <v>21</v>
      </c>
      <c r="O207" s="8">
        <v>296</v>
      </c>
      <c r="P207" s="8" t="s">
        <v>1073</v>
      </c>
    </row>
    <row r="208" spans="1:16" x14ac:dyDescent="0.25">
      <c r="A208" t="s">
        <v>1049</v>
      </c>
      <c r="B208" s="8">
        <v>1132</v>
      </c>
      <c r="C208" s="8" t="s">
        <v>1079</v>
      </c>
      <c r="D208" s="8">
        <v>486820.21875</v>
      </c>
      <c r="E208" s="8">
        <v>3620158</v>
      </c>
      <c r="F208" s="8">
        <v>560</v>
      </c>
      <c r="G208" s="8" t="s">
        <v>1262</v>
      </c>
      <c r="I208" s="8">
        <v>335</v>
      </c>
      <c r="J208" s="8">
        <v>53</v>
      </c>
      <c r="K208" s="8" t="s">
        <v>1045</v>
      </c>
      <c r="L208" s="8" t="s">
        <v>168</v>
      </c>
      <c r="M208" s="8">
        <v>2120</v>
      </c>
      <c r="N208" s="8">
        <v>21</v>
      </c>
      <c r="O208" s="8">
        <v>295</v>
      </c>
      <c r="P208" s="8" t="s">
        <v>1081</v>
      </c>
    </row>
    <row r="209" spans="1:16" x14ac:dyDescent="0.25">
      <c r="A209" t="s">
        <v>1042</v>
      </c>
      <c r="B209" s="8">
        <v>65</v>
      </c>
      <c r="C209" s="8" t="s">
        <v>1266</v>
      </c>
      <c r="D209" s="8">
        <v>487368.0625</v>
      </c>
      <c r="E209" s="8">
        <v>3622041.25</v>
      </c>
      <c r="F209" s="8">
        <v>824</v>
      </c>
      <c r="G209" s="8" t="s">
        <v>1267</v>
      </c>
      <c r="I209" s="8">
        <v>345</v>
      </c>
      <c r="J209" s="8">
        <v>63</v>
      </c>
      <c r="K209" s="8" t="s">
        <v>1045</v>
      </c>
      <c r="L209" s="8" t="s">
        <v>1268</v>
      </c>
      <c r="M209" s="8">
        <v>2122</v>
      </c>
      <c r="N209" s="8">
        <v>21</v>
      </c>
      <c r="O209" s="8">
        <v>285</v>
      </c>
      <c r="P209" s="8" t="s">
        <v>179</v>
      </c>
    </row>
    <row r="210" spans="1:16" x14ac:dyDescent="0.25">
      <c r="A210" t="s">
        <v>1042</v>
      </c>
      <c r="B210" s="8">
        <v>1036</v>
      </c>
      <c r="C210" s="8" t="s">
        <v>1269</v>
      </c>
      <c r="D210" s="8">
        <v>487045.28125</v>
      </c>
      <c r="E210" s="8">
        <v>3621582</v>
      </c>
      <c r="F210" s="8">
        <v>824</v>
      </c>
      <c r="G210" s="8" t="s">
        <v>1267</v>
      </c>
      <c r="I210" s="8">
        <v>350</v>
      </c>
      <c r="J210" s="8">
        <v>43</v>
      </c>
      <c r="K210" s="8" t="s">
        <v>1045</v>
      </c>
      <c r="L210" s="8" t="s">
        <v>1270</v>
      </c>
      <c r="M210" s="8">
        <v>2122</v>
      </c>
      <c r="N210" s="8">
        <v>21</v>
      </c>
      <c r="O210" s="8">
        <v>280</v>
      </c>
      <c r="P210" s="8" t="s">
        <v>1077</v>
      </c>
    </row>
    <row r="211" spans="1:16" x14ac:dyDescent="0.25">
      <c r="A211" t="s">
        <v>1042</v>
      </c>
      <c r="B211" s="8">
        <v>1038</v>
      </c>
      <c r="C211" s="8" t="s">
        <v>1271</v>
      </c>
      <c r="D211" s="8">
        <v>487185.34375</v>
      </c>
      <c r="E211" s="8">
        <v>3621828.5</v>
      </c>
      <c r="F211" s="8">
        <v>824</v>
      </c>
      <c r="G211" s="8" t="s">
        <v>1267</v>
      </c>
      <c r="I211" s="8">
        <v>342</v>
      </c>
      <c r="J211" s="8">
        <v>41</v>
      </c>
      <c r="K211" s="8" t="s">
        <v>1045</v>
      </c>
      <c r="L211" s="8" t="s">
        <v>168</v>
      </c>
      <c r="M211" s="8">
        <v>2122</v>
      </c>
      <c r="N211" s="8">
        <v>21</v>
      </c>
      <c r="O211" s="8">
        <v>288</v>
      </c>
      <c r="P211" s="8" t="s">
        <v>1099</v>
      </c>
    </row>
    <row r="212" spans="1:16" x14ac:dyDescent="0.25">
      <c r="A212" t="s">
        <v>1049</v>
      </c>
      <c r="B212" s="8">
        <v>13</v>
      </c>
      <c r="C212" s="8" t="s">
        <v>1272</v>
      </c>
      <c r="D212" s="8">
        <v>486150</v>
      </c>
      <c r="E212" s="8">
        <v>3621143.75</v>
      </c>
      <c r="F212" s="8">
        <v>824</v>
      </c>
      <c r="G212" s="8" t="s">
        <v>1267</v>
      </c>
      <c r="I212" s="8">
        <v>346</v>
      </c>
      <c r="J212" s="8">
        <v>53</v>
      </c>
      <c r="K212" s="8" t="s">
        <v>1045</v>
      </c>
      <c r="L212" s="8" t="s">
        <v>168</v>
      </c>
      <c r="M212" s="8">
        <v>2122</v>
      </c>
      <c r="N212" s="8">
        <v>21</v>
      </c>
      <c r="O212" s="8">
        <v>284</v>
      </c>
      <c r="P212" s="8" t="s">
        <v>1081</v>
      </c>
    </row>
    <row r="213" spans="1:16" x14ac:dyDescent="0.25">
      <c r="A213" t="s">
        <v>1049</v>
      </c>
      <c r="B213" s="8">
        <v>15</v>
      </c>
      <c r="C213" s="8" t="s">
        <v>1273</v>
      </c>
      <c r="D213" s="8">
        <v>486003.625</v>
      </c>
      <c r="E213" s="8">
        <v>3621056.5</v>
      </c>
      <c r="F213" s="8">
        <v>824</v>
      </c>
      <c r="G213" s="8" t="s">
        <v>1267</v>
      </c>
      <c r="I213" s="8">
        <v>355</v>
      </c>
      <c r="J213" s="8">
        <v>47</v>
      </c>
      <c r="K213" s="8" t="s">
        <v>1045</v>
      </c>
      <c r="L213" s="8" t="s">
        <v>1274</v>
      </c>
      <c r="M213" s="8">
        <v>2122</v>
      </c>
      <c r="N213" s="8">
        <v>21</v>
      </c>
      <c r="O213" s="8">
        <v>275</v>
      </c>
      <c r="P213" s="8" t="s">
        <v>1093</v>
      </c>
    </row>
    <row r="214" spans="1:16" x14ac:dyDescent="0.25">
      <c r="A214" t="s">
        <v>1049</v>
      </c>
      <c r="B214" s="8">
        <v>26</v>
      </c>
      <c r="C214" s="8" t="s">
        <v>1275</v>
      </c>
      <c r="D214" s="8">
        <v>485816.625</v>
      </c>
      <c r="E214" s="8">
        <v>3621044.25</v>
      </c>
      <c r="F214" s="8">
        <v>824</v>
      </c>
      <c r="G214" s="8" t="s">
        <v>1267</v>
      </c>
      <c r="I214" s="8">
        <v>358</v>
      </c>
      <c r="J214" s="8">
        <v>45</v>
      </c>
      <c r="K214" s="8" t="s">
        <v>1045</v>
      </c>
      <c r="L214" s="89" t="s">
        <v>1276</v>
      </c>
      <c r="M214" s="8">
        <v>2122</v>
      </c>
      <c r="N214" s="8">
        <v>21</v>
      </c>
      <c r="O214" s="8">
        <v>272</v>
      </c>
      <c r="P214" s="8" t="s">
        <v>1073</v>
      </c>
    </row>
    <row r="215" spans="1:16" x14ac:dyDescent="0.25">
      <c r="A215" t="s">
        <v>1049</v>
      </c>
      <c r="B215" s="8">
        <v>36</v>
      </c>
      <c r="C215" s="8" t="s">
        <v>1277</v>
      </c>
      <c r="D215" s="8">
        <v>485390.6875</v>
      </c>
      <c r="E215" s="8">
        <v>3621254.25</v>
      </c>
      <c r="F215" s="8">
        <v>824</v>
      </c>
      <c r="G215" s="8" t="s">
        <v>1267</v>
      </c>
      <c r="I215" s="8">
        <v>312</v>
      </c>
      <c r="J215" s="8">
        <v>33</v>
      </c>
      <c r="K215" s="8" t="s">
        <v>1045</v>
      </c>
      <c r="L215" s="8" t="s">
        <v>168</v>
      </c>
      <c r="M215" s="8">
        <v>2122</v>
      </c>
      <c r="N215" s="8">
        <v>21</v>
      </c>
      <c r="O215" s="8">
        <v>318</v>
      </c>
      <c r="P215" s="8" t="s">
        <v>1223</v>
      </c>
    </row>
    <row r="216" spans="1:16" x14ac:dyDescent="0.25">
      <c r="A216" t="s">
        <v>1049</v>
      </c>
      <c r="B216" s="8">
        <v>39</v>
      </c>
      <c r="C216" s="8" t="s">
        <v>1278</v>
      </c>
      <c r="D216" s="8">
        <v>485331.78125</v>
      </c>
      <c r="E216" s="8">
        <v>3621193.75</v>
      </c>
      <c r="F216" s="8">
        <v>824</v>
      </c>
      <c r="G216" s="8" t="s">
        <v>1267</v>
      </c>
      <c r="I216" s="8">
        <v>336</v>
      </c>
      <c r="J216" s="8">
        <v>31</v>
      </c>
      <c r="K216" s="8" t="s">
        <v>1045</v>
      </c>
      <c r="L216" s="8" t="s">
        <v>1279</v>
      </c>
      <c r="M216" s="8">
        <v>2122</v>
      </c>
      <c r="N216" s="8">
        <v>21</v>
      </c>
      <c r="O216" s="8">
        <v>294</v>
      </c>
      <c r="P216" s="8" t="s">
        <v>1091</v>
      </c>
    </row>
    <row r="217" spans="1:16" x14ac:dyDescent="0.25">
      <c r="A217" t="s">
        <v>1049</v>
      </c>
      <c r="B217" s="8">
        <v>1058</v>
      </c>
      <c r="C217" s="8" t="s">
        <v>1280</v>
      </c>
      <c r="D217" s="8">
        <v>485689.71875</v>
      </c>
      <c r="E217" s="8">
        <v>3619488.75</v>
      </c>
      <c r="F217" s="8">
        <v>824</v>
      </c>
      <c r="G217" s="8" t="s">
        <v>1267</v>
      </c>
      <c r="I217" s="8">
        <v>312</v>
      </c>
      <c r="J217" s="8">
        <v>45</v>
      </c>
      <c r="K217" s="8" t="s">
        <v>1045</v>
      </c>
      <c r="L217" s="8" t="s">
        <v>1281</v>
      </c>
      <c r="M217" s="8">
        <v>2122</v>
      </c>
      <c r="N217" s="8">
        <v>21</v>
      </c>
      <c r="O217" s="8">
        <v>318</v>
      </c>
      <c r="P217" s="8" t="s">
        <v>1073</v>
      </c>
    </row>
    <row r="218" spans="1:16" x14ac:dyDescent="0.25">
      <c r="A218" t="s">
        <v>1049</v>
      </c>
      <c r="B218" s="8">
        <v>1082</v>
      </c>
      <c r="C218" s="8" t="s">
        <v>1282</v>
      </c>
      <c r="D218" s="8">
        <v>485390</v>
      </c>
      <c r="E218" s="8">
        <v>3620233</v>
      </c>
      <c r="F218" s="8">
        <v>824</v>
      </c>
      <c r="G218" s="8" t="s">
        <v>1267</v>
      </c>
      <c r="I218" s="8">
        <v>337</v>
      </c>
      <c r="J218" s="8">
        <v>70</v>
      </c>
      <c r="K218" s="8" t="s">
        <v>1045</v>
      </c>
      <c r="L218" s="8" t="s">
        <v>168</v>
      </c>
      <c r="M218" s="8">
        <v>2122</v>
      </c>
      <c r="N218" s="8">
        <v>21</v>
      </c>
      <c r="O218" s="8">
        <v>293</v>
      </c>
      <c r="P218" s="8" t="s">
        <v>1255</v>
      </c>
    </row>
    <row r="219" spans="1:16" x14ac:dyDescent="0.25">
      <c r="A219" t="s">
        <v>1049</v>
      </c>
      <c r="B219" s="8">
        <v>1087</v>
      </c>
      <c r="C219" s="8" t="s">
        <v>1283</v>
      </c>
      <c r="D219" s="8">
        <v>485856.3125</v>
      </c>
      <c r="E219" s="8">
        <v>3620333</v>
      </c>
      <c r="F219" s="8">
        <v>824</v>
      </c>
      <c r="G219" s="8" t="s">
        <v>1267</v>
      </c>
      <c r="I219" s="8">
        <v>352</v>
      </c>
      <c r="J219" s="8">
        <v>38</v>
      </c>
      <c r="K219" s="8" t="s">
        <v>1045</v>
      </c>
      <c r="L219" s="8" t="s">
        <v>1284</v>
      </c>
      <c r="M219" s="8">
        <v>2122</v>
      </c>
      <c r="N219" s="8">
        <v>21</v>
      </c>
      <c r="O219" s="8">
        <v>278</v>
      </c>
      <c r="P219" s="8" t="s">
        <v>1226</v>
      </c>
    </row>
    <row r="220" spans="1:16" x14ac:dyDescent="0.25">
      <c r="A220" t="s">
        <v>1049</v>
      </c>
      <c r="B220" s="8">
        <v>1103</v>
      </c>
      <c r="C220" s="8" t="s">
        <v>1285</v>
      </c>
      <c r="D220" s="8">
        <v>486327.625</v>
      </c>
      <c r="E220" s="8">
        <v>3620538</v>
      </c>
      <c r="F220" s="8">
        <v>824</v>
      </c>
      <c r="G220" s="8" t="s">
        <v>1267</v>
      </c>
      <c r="H220" s="8" t="s">
        <v>1286</v>
      </c>
      <c r="I220" s="8">
        <v>346</v>
      </c>
      <c r="J220" s="8">
        <v>55</v>
      </c>
      <c r="K220" s="8" t="s">
        <v>1045</v>
      </c>
      <c r="L220" s="8" t="s">
        <v>1287</v>
      </c>
      <c r="M220" s="8">
        <v>2122</v>
      </c>
      <c r="N220" s="8">
        <v>21</v>
      </c>
      <c r="O220" s="8">
        <v>284</v>
      </c>
      <c r="P220" s="8" t="s">
        <v>175</v>
      </c>
    </row>
    <row r="221" spans="1:16" x14ac:dyDescent="0.25">
      <c r="A221" t="s">
        <v>1049</v>
      </c>
      <c r="B221" s="8">
        <v>1107</v>
      </c>
      <c r="C221" s="8" t="s">
        <v>1074</v>
      </c>
      <c r="D221" s="8">
        <v>486557.96875</v>
      </c>
      <c r="E221" s="8">
        <v>3620256</v>
      </c>
      <c r="F221" s="8">
        <v>824</v>
      </c>
      <c r="G221" s="8" t="s">
        <v>1267</v>
      </c>
      <c r="H221" s="8" t="s">
        <v>1288</v>
      </c>
      <c r="I221" s="8">
        <v>352</v>
      </c>
      <c r="J221" s="8">
        <v>40</v>
      </c>
      <c r="K221" s="8" t="s">
        <v>1045</v>
      </c>
      <c r="L221" s="8" t="s">
        <v>168</v>
      </c>
      <c r="M221" s="8">
        <v>2122</v>
      </c>
      <c r="N221" s="8">
        <v>21</v>
      </c>
      <c r="O221" s="8">
        <v>278</v>
      </c>
      <c r="P221" s="8" t="s">
        <v>1259</v>
      </c>
    </row>
    <row r="222" spans="1:16" x14ac:dyDescent="0.25">
      <c r="A222" t="s">
        <v>1049</v>
      </c>
      <c r="B222" s="8">
        <v>1110</v>
      </c>
      <c r="C222" s="8" t="s">
        <v>1074</v>
      </c>
      <c r="D222" s="8">
        <v>486557.96875</v>
      </c>
      <c r="E222" s="8">
        <v>3620256</v>
      </c>
      <c r="F222" s="8">
        <v>824</v>
      </c>
      <c r="G222" s="8" t="s">
        <v>1267</v>
      </c>
      <c r="I222" s="8">
        <v>340</v>
      </c>
      <c r="J222" s="8">
        <v>40</v>
      </c>
      <c r="K222" s="8" t="s">
        <v>1045</v>
      </c>
      <c r="L222" s="8" t="s">
        <v>168</v>
      </c>
      <c r="M222" s="8">
        <v>2122</v>
      </c>
      <c r="N222" s="8">
        <v>21</v>
      </c>
      <c r="O222" s="8">
        <v>290</v>
      </c>
      <c r="P222" s="8" t="s">
        <v>1259</v>
      </c>
    </row>
    <row r="223" spans="1:16" x14ac:dyDescent="0.25">
      <c r="A223" t="s">
        <v>1049</v>
      </c>
      <c r="B223" s="8">
        <v>1117</v>
      </c>
      <c r="C223" s="8" t="s">
        <v>1289</v>
      </c>
      <c r="D223" s="8">
        <v>486181.5625</v>
      </c>
      <c r="E223" s="8">
        <v>3619988.25</v>
      </c>
      <c r="F223" s="8">
        <v>824</v>
      </c>
      <c r="G223" s="8" t="s">
        <v>1267</v>
      </c>
      <c r="H223" s="8" t="s">
        <v>1286</v>
      </c>
      <c r="I223" s="8">
        <v>2</v>
      </c>
      <c r="J223" s="8">
        <v>46</v>
      </c>
      <c r="K223" s="8" t="s">
        <v>1045</v>
      </c>
      <c r="L223" s="8" t="s">
        <v>168</v>
      </c>
      <c r="M223" s="8">
        <v>2122</v>
      </c>
      <c r="N223" s="8">
        <v>21</v>
      </c>
      <c r="O223" s="8">
        <v>268</v>
      </c>
      <c r="P223" s="8" t="s">
        <v>1290</v>
      </c>
    </row>
    <row r="224" spans="1:16" x14ac:dyDescent="0.25">
      <c r="A224" t="s">
        <v>1049</v>
      </c>
      <c r="B224" s="8">
        <v>1149</v>
      </c>
      <c r="C224" s="8" t="s">
        <v>1291</v>
      </c>
      <c r="D224" s="8">
        <v>486485.21875</v>
      </c>
      <c r="E224" s="8">
        <v>3619633.5</v>
      </c>
      <c r="F224" s="8">
        <v>824</v>
      </c>
      <c r="G224" s="8" t="s">
        <v>1267</v>
      </c>
      <c r="H224" s="8" t="s">
        <v>1286</v>
      </c>
      <c r="I224" s="8">
        <v>0</v>
      </c>
      <c r="J224" s="8">
        <v>50</v>
      </c>
      <c r="K224" s="8" t="s">
        <v>1045</v>
      </c>
      <c r="L224" s="8" t="s">
        <v>1292</v>
      </c>
      <c r="M224" s="8">
        <v>2122</v>
      </c>
      <c r="N224" s="8">
        <v>21</v>
      </c>
      <c r="O224" s="8">
        <v>270</v>
      </c>
      <c r="P224" s="8" t="s">
        <v>1293</v>
      </c>
    </row>
    <row r="225" spans="1:16" x14ac:dyDescent="0.25">
      <c r="A225" t="s">
        <v>1049</v>
      </c>
      <c r="B225" s="8">
        <v>1160</v>
      </c>
      <c r="C225" s="8" t="s">
        <v>1082</v>
      </c>
      <c r="D225" s="8">
        <v>486036.9375</v>
      </c>
      <c r="E225" s="8">
        <v>3619027.5</v>
      </c>
      <c r="F225" s="8">
        <v>824</v>
      </c>
      <c r="G225" s="8" t="s">
        <v>1267</v>
      </c>
      <c r="I225" s="8">
        <v>10</v>
      </c>
      <c r="J225" s="8">
        <v>37</v>
      </c>
      <c r="K225" s="8" t="s">
        <v>1045</v>
      </c>
      <c r="L225" s="8" t="s">
        <v>168</v>
      </c>
      <c r="M225" s="8">
        <v>2122</v>
      </c>
      <c r="N225" s="8">
        <v>21</v>
      </c>
      <c r="O225" s="8">
        <v>260</v>
      </c>
      <c r="P225" s="8" t="s">
        <v>1236</v>
      </c>
    </row>
    <row r="226" spans="1:16" x14ac:dyDescent="0.25">
      <c r="A226" t="s">
        <v>1049</v>
      </c>
      <c r="B226" s="8">
        <v>1279</v>
      </c>
      <c r="C226" s="8" t="s">
        <v>1100</v>
      </c>
      <c r="D226" s="8">
        <v>485410.5625</v>
      </c>
      <c r="E226" s="8">
        <v>3618038.25</v>
      </c>
      <c r="F226" s="8">
        <v>824</v>
      </c>
      <c r="G226" s="8" t="s">
        <v>1267</v>
      </c>
      <c r="H226" s="8" t="s">
        <v>1294</v>
      </c>
      <c r="I226" s="8">
        <v>350</v>
      </c>
      <c r="J226" s="8">
        <v>33</v>
      </c>
      <c r="K226" s="8" t="s">
        <v>1045</v>
      </c>
      <c r="L226" s="8" t="s">
        <v>1295</v>
      </c>
      <c r="M226" s="8">
        <v>2122</v>
      </c>
      <c r="N226" s="8">
        <v>21</v>
      </c>
      <c r="O226" s="8">
        <v>280</v>
      </c>
      <c r="P226" s="8" t="s">
        <v>1223</v>
      </c>
    </row>
    <row r="227" spans="1:16" x14ac:dyDescent="0.25">
      <c r="A227" t="s">
        <v>1054</v>
      </c>
      <c r="B227" s="8">
        <v>2287</v>
      </c>
      <c r="C227" s="8" t="s">
        <v>1296</v>
      </c>
      <c r="D227" s="8">
        <v>488723</v>
      </c>
      <c r="E227" s="8">
        <v>3615818.25</v>
      </c>
      <c r="F227" s="8">
        <v>824</v>
      </c>
      <c r="G227" s="8" t="s">
        <v>1267</v>
      </c>
      <c r="H227" s="8" t="s">
        <v>1286</v>
      </c>
      <c r="I227" s="8">
        <v>47</v>
      </c>
      <c r="J227" s="8">
        <v>57</v>
      </c>
      <c r="K227" s="8" t="s">
        <v>1045</v>
      </c>
      <c r="L227" s="8" t="s">
        <v>1297</v>
      </c>
      <c r="M227" s="8">
        <v>2122</v>
      </c>
      <c r="N227" s="8">
        <v>21</v>
      </c>
      <c r="O227" s="8">
        <v>223</v>
      </c>
      <c r="P227" s="8" t="s">
        <v>1096</v>
      </c>
    </row>
    <row r="228" spans="1:16" x14ac:dyDescent="0.25">
      <c r="A228" t="s">
        <v>1042</v>
      </c>
      <c r="B228" s="8">
        <v>75</v>
      </c>
      <c r="C228" s="8" t="s">
        <v>1298</v>
      </c>
      <c r="D228" s="8">
        <v>486465</v>
      </c>
      <c r="E228" s="8">
        <v>3623589.75</v>
      </c>
      <c r="F228" s="8">
        <v>559</v>
      </c>
      <c r="G228" s="8" t="s">
        <v>1299</v>
      </c>
      <c r="I228" s="8">
        <v>330</v>
      </c>
      <c r="J228" s="8">
        <v>60</v>
      </c>
      <c r="K228" s="8" t="s">
        <v>1045</v>
      </c>
      <c r="L228" s="8" t="s">
        <v>1300</v>
      </c>
      <c r="M228" s="8">
        <v>2120</v>
      </c>
      <c r="N228" s="8">
        <v>21</v>
      </c>
      <c r="O228" s="8">
        <v>300</v>
      </c>
      <c r="P228" s="8" t="s">
        <v>178</v>
      </c>
    </row>
    <row r="229" spans="1:16" x14ac:dyDescent="0.25">
      <c r="A229" t="s">
        <v>1042</v>
      </c>
      <c r="B229" s="8">
        <v>83</v>
      </c>
      <c r="C229" s="8" t="s">
        <v>1301</v>
      </c>
      <c r="D229" s="8">
        <v>486583.75</v>
      </c>
      <c r="E229" s="8">
        <v>3622959.75</v>
      </c>
      <c r="F229" s="8">
        <v>559</v>
      </c>
      <c r="G229" s="8" t="s">
        <v>1299</v>
      </c>
      <c r="I229" s="8">
        <v>326</v>
      </c>
      <c r="J229" s="8">
        <v>65</v>
      </c>
      <c r="K229" s="8" t="s">
        <v>1045</v>
      </c>
      <c r="M229" s="8">
        <v>2120</v>
      </c>
      <c r="N229" s="8">
        <v>21</v>
      </c>
      <c r="O229" s="8">
        <v>304</v>
      </c>
      <c r="P229" s="8" t="s">
        <v>1104</v>
      </c>
    </row>
    <row r="230" spans="1:16" x14ac:dyDescent="0.25">
      <c r="A230" t="s">
        <v>1049</v>
      </c>
      <c r="B230" s="8">
        <v>1</v>
      </c>
      <c r="C230" s="8" t="s">
        <v>1068</v>
      </c>
      <c r="D230" s="8">
        <v>486415.875</v>
      </c>
      <c r="E230" s="8">
        <v>3621128.5</v>
      </c>
      <c r="F230" s="8">
        <v>559</v>
      </c>
      <c r="G230" s="8" t="s">
        <v>1299</v>
      </c>
      <c r="I230" s="8">
        <v>354</v>
      </c>
      <c r="J230" s="8">
        <v>35</v>
      </c>
      <c r="K230" s="8" t="s">
        <v>1045</v>
      </c>
      <c r="L230" s="8" t="s">
        <v>168</v>
      </c>
      <c r="M230" s="8">
        <v>2120</v>
      </c>
      <c r="N230" s="8">
        <v>21</v>
      </c>
      <c r="O230" s="8">
        <v>276</v>
      </c>
      <c r="P230" s="8" t="s">
        <v>193</v>
      </c>
    </row>
    <row r="231" spans="1:16" x14ac:dyDescent="0.25">
      <c r="A231" t="s">
        <v>1049</v>
      </c>
      <c r="B231" s="8">
        <v>27</v>
      </c>
      <c r="C231" s="8" t="s">
        <v>1302</v>
      </c>
      <c r="D231" s="8">
        <v>485816.1875</v>
      </c>
      <c r="E231" s="8">
        <v>3621102</v>
      </c>
      <c r="F231" s="8">
        <v>559</v>
      </c>
      <c r="G231" s="8" t="s">
        <v>1299</v>
      </c>
      <c r="I231" s="8">
        <v>328</v>
      </c>
      <c r="J231" s="8">
        <v>51</v>
      </c>
      <c r="K231" s="8" t="s">
        <v>1045</v>
      </c>
      <c r="L231" s="8" t="s">
        <v>1303</v>
      </c>
      <c r="M231" s="8">
        <v>2120</v>
      </c>
      <c r="N231" s="8">
        <v>21</v>
      </c>
      <c r="O231" s="8">
        <v>302</v>
      </c>
      <c r="P231" s="8" t="s">
        <v>205</v>
      </c>
    </row>
    <row r="232" spans="1:16" x14ac:dyDescent="0.25">
      <c r="A232" t="s">
        <v>1049</v>
      </c>
      <c r="B232" s="8">
        <v>1220</v>
      </c>
      <c r="C232" s="8" t="s">
        <v>1084</v>
      </c>
      <c r="D232" s="8">
        <v>485623.71875</v>
      </c>
      <c r="E232" s="8">
        <v>3617665.75</v>
      </c>
      <c r="F232" s="8">
        <v>559</v>
      </c>
      <c r="G232" s="8" t="s">
        <v>1299</v>
      </c>
      <c r="I232" s="8">
        <v>11</v>
      </c>
      <c r="J232" s="8">
        <v>38</v>
      </c>
      <c r="K232" s="8" t="s">
        <v>1045</v>
      </c>
      <c r="L232" s="8" t="s">
        <v>168</v>
      </c>
      <c r="M232" s="8">
        <v>2120</v>
      </c>
      <c r="N232" s="8">
        <v>21</v>
      </c>
      <c r="O232" s="8">
        <v>259</v>
      </c>
      <c r="P232" s="8" t="s">
        <v>1226</v>
      </c>
    </row>
    <row r="233" spans="1:16" x14ac:dyDescent="0.25">
      <c r="A233" t="s">
        <v>1049</v>
      </c>
      <c r="B233" s="8">
        <v>1223</v>
      </c>
      <c r="C233" s="8" t="s">
        <v>1086</v>
      </c>
      <c r="D233" s="8">
        <v>485628.625</v>
      </c>
      <c r="E233" s="8">
        <v>3617583.5</v>
      </c>
      <c r="F233" s="8">
        <v>559</v>
      </c>
      <c r="G233" s="8" t="s">
        <v>1299</v>
      </c>
      <c r="I233" s="8">
        <v>10</v>
      </c>
      <c r="J233" s="8">
        <v>45</v>
      </c>
      <c r="K233" s="8" t="s">
        <v>1045</v>
      </c>
      <c r="L233" s="8" t="s">
        <v>168</v>
      </c>
      <c r="M233" s="8">
        <v>2120</v>
      </c>
      <c r="N233" s="8">
        <v>21</v>
      </c>
      <c r="O233" s="8">
        <v>260</v>
      </c>
      <c r="P233" s="8" t="s">
        <v>1073</v>
      </c>
    </row>
    <row r="234" spans="1:16" x14ac:dyDescent="0.25">
      <c r="A234" t="s">
        <v>1049</v>
      </c>
      <c r="B234" s="8">
        <v>1229</v>
      </c>
      <c r="C234" s="8" t="s">
        <v>1088</v>
      </c>
      <c r="D234" s="8">
        <v>485527.875</v>
      </c>
      <c r="E234" s="8">
        <v>3617468.25</v>
      </c>
      <c r="F234" s="8">
        <v>559</v>
      </c>
      <c r="G234" s="8" t="s">
        <v>1299</v>
      </c>
      <c r="I234" s="8">
        <v>50</v>
      </c>
      <c r="J234" s="8">
        <v>55</v>
      </c>
      <c r="K234" s="8" t="s">
        <v>1045</v>
      </c>
      <c r="L234" s="8" t="s">
        <v>168</v>
      </c>
      <c r="M234" s="8">
        <v>2120</v>
      </c>
      <c r="N234" s="8">
        <v>21</v>
      </c>
      <c r="O234" s="8">
        <v>220</v>
      </c>
      <c r="P234" s="8" t="s">
        <v>175</v>
      </c>
    </row>
    <row r="235" spans="1:16" x14ac:dyDescent="0.25">
      <c r="A235" t="s">
        <v>1049</v>
      </c>
      <c r="B235" s="8">
        <v>1259</v>
      </c>
      <c r="C235" s="8" t="s">
        <v>1092</v>
      </c>
      <c r="D235" s="8">
        <v>484808.90625</v>
      </c>
      <c r="E235" s="8">
        <v>3617176.25</v>
      </c>
      <c r="F235" s="8">
        <v>559</v>
      </c>
      <c r="G235" s="8" t="s">
        <v>1299</v>
      </c>
      <c r="I235" s="8">
        <v>336</v>
      </c>
      <c r="J235" s="8">
        <v>48</v>
      </c>
      <c r="K235" s="8" t="s">
        <v>1045</v>
      </c>
      <c r="L235" s="8" t="s">
        <v>168</v>
      </c>
      <c r="M235" s="8">
        <v>2120</v>
      </c>
      <c r="N235" s="8">
        <v>21</v>
      </c>
      <c r="O235" s="8">
        <v>294</v>
      </c>
      <c r="P235" s="8" t="s">
        <v>1071</v>
      </c>
    </row>
    <row r="236" spans="1:16" x14ac:dyDescent="0.25">
      <c r="A236" t="s">
        <v>1049</v>
      </c>
      <c r="B236" s="8">
        <v>1269</v>
      </c>
      <c r="C236" s="8" t="s">
        <v>1094</v>
      </c>
      <c r="D236" s="8">
        <v>484868.96875</v>
      </c>
      <c r="E236" s="8">
        <v>3617319.5</v>
      </c>
      <c r="F236" s="8">
        <v>559</v>
      </c>
      <c r="G236" s="8" t="s">
        <v>1299</v>
      </c>
      <c r="I236" s="8">
        <v>352</v>
      </c>
      <c r="J236" s="8">
        <v>60</v>
      </c>
      <c r="K236" s="8" t="s">
        <v>1045</v>
      </c>
      <c r="L236" s="8" t="s">
        <v>1095</v>
      </c>
      <c r="M236" s="8">
        <v>2120</v>
      </c>
      <c r="N236" s="8">
        <v>21</v>
      </c>
      <c r="O236" s="8">
        <v>278</v>
      </c>
      <c r="P236" s="8" t="s">
        <v>178</v>
      </c>
    </row>
    <row r="237" spans="1:16" x14ac:dyDescent="0.25">
      <c r="A237" t="s">
        <v>1054</v>
      </c>
      <c r="B237" s="8">
        <v>62</v>
      </c>
      <c r="C237" s="8" t="s">
        <v>1103</v>
      </c>
      <c r="D237" s="8">
        <v>489606.125</v>
      </c>
      <c r="E237" s="8">
        <v>3614393</v>
      </c>
      <c r="F237" s="8">
        <v>559</v>
      </c>
      <c r="G237" s="8" t="s">
        <v>1299</v>
      </c>
      <c r="I237" s="8">
        <v>23</v>
      </c>
      <c r="J237" s="8">
        <v>30</v>
      </c>
      <c r="K237" s="8" t="s">
        <v>1045</v>
      </c>
      <c r="L237" s="8" t="s">
        <v>1304</v>
      </c>
      <c r="M237" s="8">
        <v>2120</v>
      </c>
      <c r="N237" s="8">
        <v>21</v>
      </c>
      <c r="O237" s="8">
        <v>247</v>
      </c>
      <c r="P237" s="8" t="s">
        <v>201</v>
      </c>
    </row>
    <row r="238" spans="1:16" x14ac:dyDescent="0.25">
      <c r="A238" t="s">
        <v>1054</v>
      </c>
      <c r="B238" s="8">
        <v>1405</v>
      </c>
      <c r="C238" s="8" t="s">
        <v>1305</v>
      </c>
      <c r="D238" s="8">
        <v>487878.90625</v>
      </c>
      <c r="E238" s="8">
        <v>3611955</v>
      </c>
      <c r="F238" s="8">
        <v>559</v>
      </c>
      <c r="G238" s="8" t="s">
        <v>1299</v>
      </c>
      <c r="H238" s="8" t="s">
        <v>1250</v>
      </c>
      <c r="I238" s="8">
        <v>9</v>
      </c>
      <c r="J238" s="8">
        <v>40</v>
      </c>
      <c r="K238" s="8" t="s">
        <v>1106</v>
      </c>
      <c r="L238" s="8" t="s">
        <v>1306</v>
      </c>
      <c r="M238" s="8">
        <v>2120</v>
      </c>
      <c r="N238" s="8">
        <v>21</v>
      </c>
      <c r="O238" s="8">
        <v>261</v>
      </c>
      <c r="P238" s="8" t="s">
        <v>1259</v>
      </c>
    </row>
    <row r="239" spans="1:16" x14ac:dyDescent="0.25">
      <c r="A239" t="s">
        <v>1054</v>
      </c>
      <c r="B239" s="8">
        <v>1411</v>
      </c>
      <c r="C239" s="8" t="s">
        <v>1105</v>
      </c>
      <c r="D239" s="8">
        <v>487757.59375</v>
      </c>
      <c r="E239" s="8">
        <v>3611895</v>
      </c>
      <c r="F239" s="8">
        <v>559</v>
      </c>
      <c r="G239" s="8" t="s">
        <v>1299</v>
      </c>
      <c r="H239" s="8" t="s">
        <v>1250</v>
      </c>
      <c r="I239" s="8">
        <v>356</v>
      </c>
      <c r="J239" s="8">
        <v>32</v>
      </c>
      <c r="K239" s="8" t="s">
        <v>1106</v>
      </c>
      <c r="L239" s="8" t="s">
        <v>1107</v>
      </c>
      <c r="M239" s="8">
        <v>2120</v>
      </c>
      <c r="N239" s="8">
        <v>21</v>
      </c>
      <c r="O239" s="8">
        <v>274</v>
      </c>
      <c r="P239" s="8" t="s">
        <v>1087</v>
      </c>
    </row>
    <row r="240" spans="1:16" x14ac:dyDescent="0.25">
      <c r="A240" t="s">
        <v>1054</v>
      </c>
      <c r="B240" s="8">
        <v>1418</v>
      </c>
      <c r="C240" s="8" t="s">
        <v>1055</v>
      </c>
      <c r="D240" s="8">
        <v>487576.6875</v>
      </c>
      <c r="E240" s="8">
        <v>3611670</v>
      </c>
      <c r="F240" s="8">
        <v>559</v>
      </c>
      <c r="G240" s="8" t="s">
        <v>1299</v>
      </c>
      <c r="I240" s="8">
        <v>357</v>
      </c>
      <c r="J240" s="8">
        <v>38</v>
      </c>
      <c r="K240" s="8" t="s">
        <v>1045</v>
      </c>
      <c r="L240" s="8" t="s">
        <v>1307</v>
      </c>
      <c r="M240" s="8">
        <v>2120</v>
      </c>
      <c r="N240" s="8">
        <v>21</v>
      </c>
      <c r="O240" s="8">
        <v>273</v>
      </c>
      <c r="P240" s="8" t="s">
        <v>1226</v>
      </c>
    </row>
    <row r="241" spans="1:16" x14ac:dyDescent="0.25">
      <c r="A241" t="s">
        <v>1054</v>
      </c>
      <c r="B241" s="8">
        <v>1438</v>
      </c>
      <c r="C241" s="8" t="s">
        <v>1308</v>
      </c>
      <c r="D241" s="8">
        <v>486995.84375</v>
      </c>
      <c r="E241" s="8">
        <v>3611482.75</v>
      </c>
      <c r="F241" s="8">
        <v>559</v>
      </c>
      <c r="G241" s="8" t="s">
        <v>1299</v>
      </c>
      <c r="H241" s="8" t="s">
        <v>1309</v>
      </c>
      <c r="I241" s="8">
        <v>346</v>
      </c>
      <c r="J241" s="8">
        <v>38</v>
      </c>
      <c r="K241" s="8" t="s">
        <v>1106</v>
      </c>
      <c r="L241" s="8" t="s">
        <v>168</v>
      </c>
      <c r="M241" s="8">
        <v>2120</v>
      </c>
      <c r="N241" s="8">
        <v>21</v>
      </c>
      <c r="O241" s="8">
        <v>284</v>
      </c>
      <c r="P241" s="8" t="s">
        <v>1226</v>
      </c>
    </row>
    <row r="242" spans="1:16" x14ac:dyDescent="0.25">
      <c r="A242" t="s">
        <v>1054</v>
      </c>
      <c r="B242" s="8">
        <v>1464</v>
      </c>
      <c r="C242" s="8" t="s">
        <v>1122</v>
      </c>
      <c r="D242" s="8">
        <v>487991.375</v>
      </c>
      <c r="E242" s="8">
        <v>3613429</v>
      </c>
      <c r="F242" s="8">
        <v>559</v>
      </c>
      <c r="G242" s="8" t="s">
        <v>1299</v>
      </c>
      <c r="H242" s="8" t="s">
        <v>1309</v>
      </c>
      <c r="I242" s="8">
        <v>334</v>
      </c>
      <c r="J242" s="8">
        <v>16</v>
      </c>
      <c r="K242" s="8" t="s">
        <v>1106</v>
      </c>
      <c r="L242" s="8" t="s">
        <v>1310</v>
      </c>
      <c r="M242" s="8">
        <v>2120</v>
      </c>
      <c r="N242" s="8">
        <v>21</v>
      </c>
      <c r="O242" s="8">
        <v>296</v>
      </c>
      <c r="P242" s="8" t="s">
        <v>199</v>
      </c>
    </row>
    <row r="243" spans="1:16" x14ac:dyDescent="0.25">
      <c r="A243" t="s">
        <v>1054</v>
      </c>
      <c r="B243" s="8">
        <v>1468</v>
      </c>
      <c r="C243" s="8" t="s">
        <v>1124</v>
      </c>
      <c r="D243" s="8">
        <v>488039.5625</v>
      </c>
      <c r="E243" s="8">
        <v>3613332.75</v>
      </c>
      <c r="F243" s="8">
        <v>559</v>
      </c>
      <c r="G243" s="8" t="s">
        <v>1299</v>
      </c>
      <c r="H243" s="8" t="s">
        <v>1309</v>
      </c>
      <c r="I243" s="8">
        <v>57</v>
      </c>
      <c r="J243" s="8">
        <v>24</v>
      </c>
      <c r="K243" s="8" t="s">
        <v>1045</v>
      </c>
      <c r="M243" s="8">
        <v>2120</v>
      </c>
      <c r="N243" s="8">
        <v>21</v>
      </c>
      <c r="O243" s="8">
        <v>213</v>
      </c>
      <c r="P243" s="8" t="s">
        <v>1232</v>
      </c>
    </row>
    <row r="244" spans="1:16" x14ac:dyDescent="0.25">
      <c r="A244" t="s">
        <v>1054</v>
      </c>
      <c r="B244" s="8">
        <v>1472</v>
      </c>
      <c r="C244" s="8" t="s">
        <v>1125</v>
      </c>
      <c r="D244" s="8">
        <v>487759.59375</v>
      </c>
      <c r="E244" s="8">
        <v>3613110.5</v>
      </c>
      <c r="F244" s="8">
        <v>559</v>
      </c>
      <c r="G244" s="8" t="s">
        <v>1299</v>
      </c>
      <c r="H244" s="8" t="s">
        <v>1309</v>
      </c>
      <c r="I244" s="8">
        <v>29</v>
      </c>
      <c r="J244" s="8">
        <v>14</v>
      </c>
      <c r="K244" s="8" t="s">
        <v>1045</v>
      </c>
      <c r="M244" s="8">
        <v>2120</v>
      </c>
      <c r="N244" s="8">
        <v>21</v>
      </c>
      <c r="O244" s="8">
        <v>241</v>
      </c>
      <c r="P244" s="8" t="s">
        <v>174</v>
      </c>
    </row>
    <row r="245" spans="1:16" x14ac:dyDescent="0.25">
      <c r="A245" t="s">
        <v>1054</v>
      </c>
      <c r="B245" s="8">
        <v>2173</v>
      </c>
      <c r="C245" s="8" t="s">
        <v>1134</v>
      </c>
      <c r="D245" s="8">
        <v>490330.875</v>
      </c>
      <c r="E245" s="8">
        <v>3615374.5</v>
      </c>
      <c r="F245" s="8">
        <v>559</v>
      </c>
      <c r="G245" s="8" t="s">
        <v>1299</v>
      </c>
      <c r="H245" s="8" t="s">
        <v>1311</v>
      </c>
      <c r="I245" s="8">
        <v>34</v>
      </c>
      <c r="J245" s="8">
        <v>43</v>
      </c>
      <c r="K245" s="8" t="s">
        <v>1045</v>
      </c>
      <c r="L245" s="8" t="s">
        <v>1312</v>
      </c>
      <c r="M245" s="8">
        <v>2120</v>
      </c>
      <c r="N245" s="8">
        <v>21</v>
      </c>
      <c r="O245" s="8">
        <v>236</v>
      </c>
      <c r="P245" s="8" t="s">
        <v>1077</v>
      </c>
    </row>
    <row r="246" spans="1:16" x14ac:dyDescent="0.25">
      <c r="A246" t="s">
        <v>1054</v>
      </c>
      <c r="B246" s="8">
        <v>2176</v>
      </c>
      <c r="C246" s="8" t="s">
        <v>1136</v>
      </c>
      <c r="D246" s="8">
        <v>490134.75</v>
      </c>
      <c r="E246" s="8">
        <v>3615406.25</v>
      </c>
      <c r="F246" s="8">
        <v>559</v>
      </c>
      <c r="G246" s="8" t="s">
        <v>1299</v>
      </c>
      <c r="I246" s="8">
        <v>15</v>
      </c>
      <c r="J246" s="8">
        <v>20</v>
      </c>
      <c r="K246" s="8" t="s">
        <v>1045</v>
      </c>
      <c r="L246" s="8" t="s">
        <v>168</v>
      </c>
      <c r="M246" s="8">
        <v>2120</v>
      </c>
      <c r="N246" s="8">
        <v>21</v>
      </c>
      <c r="O246" s="8">
        <v>255</v>
      </c>
      <c r="P246" s="8" t="s">
        <v>220</v>
      </c>
    </row>
    <row r="247" spans="1:16" x14ac:dyDescent="0.25">
      <c r="A247" t="s">
        <v>1054</v>
      </c>
      <c r="B247" s="8">
        <v>2290</v>
      </c>
      <c r="C247" s="8" t="s">
        <v>1149</v>
      </c>
      <c r="D247" s="8">
        <v>488793.1875</v>
      </c>
      <c r="E247" s="8">
        <v>3615636</v>
      </c>
      <c r="F247" s="8">
        <v>559</v>
      </c>
      <c r="G247" s="8" t="s">
        <v>1299</v>
      </c>
      <c r="H247" s="8" t="s">
        <v>1313</v>
      </c>
      <c r="I247" s="8">
        <v>14</v>
      </c>
      <c r="J247" s="8">
        <v>42</v>
      </c>
      <c r="K247" s="8" t="s">
        <v>1045</v>
      </c>
      <c r="L247" s="8" t="s">
        <v>168</v>
      </c>
      <c r="M247" s="8">
        <v>2120</v>
      </c>
      <c r="N247" s="8">
        <v>21</v>
      </c>
      <c r="O247" s="8">
        <v>256</v>
      </c>
      <c r="P247" s="8" t="s">
        <v>1234</v>
      </c>
    </row>
    <row r="248" spans="1:16" x14ac:dyDescent="0.25">
      <c r="A248" t="s">
        <v>1054</v>
      </c>
      <c r="B248" s="8">
        <v>33017</v>
      </c>
      <c r="C248" s="8" t="s">
        <v>1211</v>
      </c>
      <c r="D248" s="8">
        <v>488489.3125</v>
      </c>
      <c r="E248" s="8">
        <v>3615097</v>
      </c>
      <c r="F248" s="8">
        <v>559</v>
      </c>
      <c r="G248" s="8" t="s">
        <v>1299</v>
      </c>
      <c r="H248" s="8" t="s">
        <v>1314</v>
      </c>
      <c r="I248" s="8">
        <v>8</v>
      </c>
      <c r="J248" s="8">
        <v>32</v>
      </c>
      <c r="K248" s="8" t="s">
        <v>1060</v>
      </c>
      <c r="L248" s="8" t="s">
        <v>1315</v>
      </c>
      <c r="M248" s="8">
        <v>2120</v>
      </c>
      <c r="N248" s="8">
        <v>21</v>
      </c>
      <c r="O248" s="8">
        <v>82</v>
      </c>
      <c r="P248" s="8" t="s">
        <v>1087</v>
      </c>
    </row>
    <row r="249" spans="1:16" x14ac:dyDescent="0.25">
      <c r="A249" t="s">
        <v>1054</v>
      </c>
      <c r="B249" s="8">
        <v>33019</v>
      </c>
      <c r="C249" s="8" t="s">
        <v>1213</v>
      </c>
      <c r="D249" s="8">
        <v>488537.84375</v>
      </c>
      <c r="E249" s="8">
        <v>3614883</v>
      </c>
      <c r="F249" s="8">
        <v>559</v>
      </c>
      <c r="G249" s="8" t="s">
        <v>1299</v>
      </c>
      <c r="H249" s="8" t="s">
        <v>1314</v>
      </c>
      <c r="I249" s="8">
        <v>353</v>
      </c>
      <c r="J249" s="8">
        <v>27</v>
      </c>
      <c r="K249" s="8" t="s">
        <v>1060</v>
      </c>
      <c r="L249" s="8" t="s">
        <v>1316</v>
      </c>
      <c r="M249" s="8">
        <v>2120</v>
      </c>
      <c r="N249" s="8">
        <v>21</v>
      </c>
      <c r="O249" s="8">
        <v>97</v>
      </c>
      <c r="P249" s="8" t="s">
        <v>184</v>
      </c>
    </row>
    <row r="250" spans="1:16" x14ac:dyDescent="0.25">
      <c r="A250" t="s">
        <v>1054</v>
      </c>
      <c r="B250" s="8">
        <v>33032</v>
      </c>
      <c r="C250" s="8" t="s">
        <v>1222</v>
      </c>
      <c r="D250" s="8">
        <v>488372.90625</v>
      </c>
      <c r="E250" s="8">
        <v>3614497.25</v>
      </c>
      <c r="F250" s="8">
        <v>559</v>
      </c>
      <c r="G250" s="8" t="s">
        <v>1299</v>
      </c>
      <c r="H250" s="8" t="s">
        <v>1314</v>
      </c>
      <c r="I250" s="8">
        <v>5</v>
      </c>
      <c r="J250" s="8">
        <v>35</v>
      </c>
      <c r="K250" s="8" t="s">
        <v>1060</v>
      </c>
      <c r="L250" s="8" t="s">
        <v>1317</v>
      </c>
      <c r="M250" s="8">
        <v>2120</v>
      </c>
      <c r="N250" s="8">
        <v>21</v>
      </c>
      <c r="O250" s="8">
        <v>85</v>
      </c>
      <c r="P250" s="8" t="s">
        <v>193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25323-956A-4C6D-B4F7-22B6CA0C9071}">
  <sheetPr>
    <tabColor rgb="FF00B050"/>
  </sheetPr>
  <dimension ref="A1:U548"/>
  <sheetViews>
    <sheetView workbookViewId="0">
      <selection activeCell="W19" sqref="W19"/>
    </sheetView>
  </sheetViews>
  <sheetFormatPr defaultColWidth="9.140625" defaultRowHeight="15" x14ac:dyDescent="0.25"/>
  <cols>
    <col min="1" max="2" width="11.28515625" style="1" customWidth="1"/>
    <col min="3" max="3" width="13.140625" style="15" customWidth="1"/>
    <col min="4" max="4" width="14.140625" style="15" customWidth="1"/>
    <col min="5" max="5" width="10.140625" style="88" customWidth="1"/>
    <col min="6" max="6" width="9.7109375" style="88" customWidth="1"/>
    <col min="7" max="7" width="9.5703125" style="1" bestFit="1" customWidth="1"/>
    <col min="8" max="8" width="13.7109375" style="1" customWidth="1"/>
    <col min="9" max="9" width="31.7109375" style="31" customWidth="1"/>
    <col min="10" max="10" width="14.28515625" style="1" customWidth="1"/>
    <col min="11" max="12" width="13.28515625" style="1" customWidth="1"/>
    <col min="13" max="14" width="10.7109375" style="1" customWidth="1"/>
    <col min="15" max="15" width="34.7109375" style="1" customWidth="1"/>
    <col min="16" max="16" width="36.140625" style="1" customWidth="1"/>
    <col min="17" max="17" width="13.42578125" style="1" customWidth="1"/>
    <col min="18" max="18" width="13.140625" style="1" customWidth="1"/>
    <col min="19" max="16384" width="9.140625" style="1"/>
  </cols>
  <sheetData>
    <row r="1" spans="1:18" customFormat="1" ht="60.75" thickBot="1" x14ac:dyDescent="0.3">
      <c r="A1" s="2" t="s">
        <v>5</v>
      </c>
      <c r="B1" s="2" t="s">
        <v>877</v>
      </c>
      <c r="C1" s="48" t="s">
        <v>10</v>
      </c>
      <c r="D1" s="48" t="s">
        <v>11</v>
      </c>
      <c r="E1" s="76" t="s">
        <v>2</v>
      </c>
      <c r="F1" s="76" t="s">
        <v>3</v>
      </c>
      <c r="G1" s="2" t="s">
        <v>12</v>
      </c>
      <c r="H1" s="2" t="s">
        <v>0</v>
      </c>
      <c r="I1" s="29" t="s">
        <v>120</v>
      </c>
      <c r="J1" s="23" t="s">
        <v>265</v>
      </c>
      <c r="K1" s="23" t="s">
        <v>266</v>
      </c>
      <c r="L1" s="111" t="s">
        <v>1005</v>
      </c>
      <c r="M1" s="23" t="s">
        <v>267</v>
      </c>
      <c r="N1" s="23" t="s">
        <v>1004</v>
      </c>
      <c r="O1" s="23" t="s">
        <v>8</v>
      </c>
      <c r="P1" s="23" t="s">
        <v>268</v>
      </c>
      <c r="Q1" s="23" t="s">
        <v>269</v>
      </c>
      <c r="R1" s="156" t="s">
        <v>1003</v>
      </c>
    </row>
    <row r="2" spans="1:18" ht="15.75" thickTop="1" x14ac:dyDescent="0.25">
      <c r="A2" t="s">
        <v>432</v>
      </c>
      <c r="B2" s="46" t="s">
        <v>432</v>
      </c>
      <c r="C2" s="49">
        <v>32.306016586699997</v>
      </c>
      <c r="D2" s="49">
        <v>-110.7479109895</v>
      </c>
      <c r="E2" s="77">
        <v>3574384.0449999999</v>
      </c>
      <c r="F2" s="77">
        <v>523731.76299999998</v>
      </c>
      <c r="H2" s="12">
        <v>38380</v>
      </c>
      <c r="I2" s="30" t="s">
        <v>897</v>
      </c>
      <c r="J2" t="s">
        <v>432</v>
      </c>
      <c r="K2">
        <v>247</v>
      </c>
      <c r="L2">
        <f t="shared" ref="L2:L23" si="0">K2-180</f>
        <v>67</v>
      </c>
      <c r="M2">
        <v>10</v>
      </c>
      <c r="N2" s="1">
        <f t="shared" ref="N2:N23" si="1">M2</f>
        <v>10</v>
      </c>
      <c r="O2" t="s">
        <v>286</v>
      </c>
      <c r="Q2" t="s">
        <v>804</v>
      </c>
      <c r="R2" s="155">
        <v>-2190.7547976956284</v>
      </c>
    </row>
    <row r="3" spans="1:18" x14ac:dyDescent="0.25">
      <c r="A3" s="1" t="s">
        <v>738</v>
      </c>
      <c r="B3" s="46" t="s">
        <v>738</v>
      </c>
      <c r="C3" s="49">
        <v>32.3055495097</v>
      </c>
      <c r="D3" s="49">
        <v>-110.7444493668</v>
      </c>
      <c r="E3" s="77">
        <v>3574333.0419999999</v>
      </c>
      <c r="F3" s="77">
        <v>524057.766</v>
      </c>
      <c r="H3" s="28">
        <v>38096</v>
      </c>
      <c r="I3" s="31" t="s">
        <v>892</v>
      </c>
      <c r="J3" s="1" t="s">
        <v>738</v>
      </c>
      <c r="K3" s="1">
        <v>250</v>
      </c>
      <c r="L3">
        <f t="shared" si="0"/>
        <v>70</v>
      </c>
      <c r="M3" s="1">
        <v>18</v>
      </c>
      <c r="N3" s="1">
        <f t="shared" si="1"/>
        <v>18</v>
      </c>
      <c r="O3" s="1" t="s">
        <v>796</v>
      </c>
      <c r="Q3" s="1" t="s">
        <v>804</v>
      </c>
      <c r="R3" s="155">
        <v>-2187.0541070948102</v>
      </c>
    </row>
    <row r="4" spans="1:18" x14ac:dyDescent="0.25">
      <c r="A4" t="s">
        <v>410</v>
      </c>
      <c r="B4" s="46" t="s">
        <v>410</v>
      </c>
      <c r="C4" s="49">
        <v>32.307325295799998</v>
      </c>
      <c r="D4" s="49">
        <v>-110.7527619345</v>
      </c>
      <c r="E4" s="77">
        <v>3574528.05</v>
      </c>
      <c r="F4" s="77">
        <v>523274.75799999997</v>
      </c>
      <c r="H4" s="12">
        <v>38380</v>
      </c>
      <c r="I4" s="30" t="s">
        <v>897</v>
      </c>
      <c r="J4" t="s">
        <v>410</v>
      </c>
      <c r="K4">
        <v>244</v>
      </c>
      <c r="L4">
        <f t="shared" si="0"/>
        <v>64</v>
      </c>
      <c r="M4">
        <v>9</v>
      </c>
      <c r="N4" s="1">
        <f t="shared" si="1"/>
        <v>9</v>
      </c>
      <c r="O4" t="s">
        <v>286</v>
      </c>
      <c r="Q4" t="s">
        <v>804</v>
      </c>
      <c r="R4" s="155">
        <v>-2123.435779490499</v>
      </c>
    </row>
    <row r="5" spans="1:18" x14ac:dyDescent="0.25">
      <c r="A5" s="145" t="s">
        <v>730</v>
      </c>
      <c r="B5" s="146" t="s">
        <v>730</v>
      </c>
      <c r="C5" s="147">
        <v>32.308571471699999</v>
      </c>
      <c r="D5" s="147">
        <v>-110.73994754660001</v>
      </c>
      <c r="E5" s="148">
        <v>3574669.0410000002</v>
      </c>
      <c r="F5" s="148">
        <v>524480.76</v>
      </c>
      <c r="G5" s="145"/>
      <c r="H5" s="151">
        <v>38096</v>
      </c>
      <c r="I5" s="153" t="s">
        <v>892</v>
      </c>
      <c r="J5" s="145" t="s">
        <v>730</v>
      </c>
      <c r="K5" s="145">
        <v>243</v>
      </c>
      <c r="L5">
        <f t="shared" si="0"/>
        <v>63</v>
      </c>
      <c r="M5" s="145">
        <v>9</v>
      </c>
      <c r="N5" s="1">
        <f t="shared" si="1"/>
        <v>9</v>
      </c>
      <c r="O5" s="145" t="s">
        <v>796</v>
      </c>
      <c r="P5" s="145"/>
      <c r="Q5" s="145" t="s">
        <v>804</v>
      </c>
      <c r="R5" s="155">
        <v>-1780.0762114953523</v>
      </c>
    </row>
    <row r="6" spans="1:18" x14ac:dyDescent="0.25">
      <c r="A6" s="145" t="s">
        <v>727</v>
      </c>
      <c r="B6" s="146" t="s">
        <v>727</v>
      </c>
      <c r="C6" s="147">
        <v>32.3087918624</v>
      </c>
      <c r="D6" s="147">
        <v>-110.7374718148</v>
      </c>
      <c r="E6" s="148">
        <v>3574694.0389999999</v>
      </c>
      <c r="F6" s="148">
        <v>524713.76100000006</v>
      </c>
      <c r="G6" s="145"/>
      <c r="H6" s="151">
        <v>38096</v>
      </c>
      <c r="I6" s="153" t="s">
        <v>892</v>
      </c>
      <c r="J6" s="145" t="s">
        <v>727</v>
      </c>
      <c r="K6" s="145">
        <v>246</v>
      </c>
      <c r="L6">
        <f t="shared" si="0"/>
        <v>66</v>
      </c>
      <c r="M6" s="145">
        <v>10</v>
      </c>
      <c r="N6" s="1">
        <f t="shared" si="1"/>
        <v>10</v>
      </c>
      <c r="O6" s="145" t="s">
        <v>796</v>
      </c>
      <c r="P6" s="145"/>
      <c r="Q6" s="145" t="s">
        <v>804</v>
      </c>
      <c r="R6" s="155">
        <v>-1715.9803669553269</v>
      </c>
    </row>
    <row r="7" spans="1:18" x14ac:dyDescent="0.25">
      <c r="A7" t="s">
        <v>578</v>
      </c>
      <c r="B7" s="46" t="s">
        <v>578</v>
      </c>
      <c r="C7" s="49">
        <v>32.306033082600003</v>
      </c>
      <c r="D7" s="49">
        <v>-110.71350473379999</v>
      </c>
      <c r="E7" s="77">
        <v>3574394.01</v>
      </c>
      <c r="F7" s="77">
        <v>526970.78799999994</v>
      </c>
      <c r="H7" s="12">
        <v>38301</v>
      </c>
      <c r="I7" s="152" t="s">
        <v>657</v>
      </c>
      <c r="J7" t="s">
        <v>578</v>
      </c>
      <c r="K7">
        <v>237</v>
      </c>
      <c r="L7">
        <f t="shared" si="0"/>
        <v>57</v>
      </c>
      <c r="M7">
        <v>4</v>
      </c>
      <c r="N7" s="1">
        <f t="shared" si="1"/>
        <v>4</v>
      </c>
      <c r="O7" t="s">
        <v>286</v>
      </c>
      <c r="Q7" t="s">
        <v>804</v>
      </c>
      <c r="R7" s="155">
        <v>-1637.2775556354832</v>
      </c>
    </row>
    <row r="8" spans="1:18" x14ac:dyDescent="0.25">
      <c r="A8" s="27" t="s">
        <v>412</v>
      </c>
      <c r="B8" s="54" t="s">
        <v>412</v>
      </c>
      <c r="C8" s="55">
        <v>32.312539528499997</v>
      </c>
      <c r="D8" s="55">
        <v>-110.7526948137</v>
      </c>
      <c r="E8" s="79">
        <v>3575106.0529999998</v>
      </c>
      <c r="F8" s="79">
        <v>523279.74300000002</v>
      </c>
      <c r="G8" s="33"/>
      <c r="H8" s="60">
        <v>38380</v>
      </c>
      <c r="I8" s="63" t="s">
        <v>897</v>
      </c>
      <c r="J8" s="27" t="s">
        <v>412</v>
      </c>
      <c r="K8" s="27">
        <v>243</v>
      </c>
      <c r="L8">
        <f t="shared" si="0"/>
        <v>63</v>
      </c>
      <c r="M8" s="27">
        <v>9</v>
      </c>
      <c r="N8" s="1">
        <f t="shared" si="1"/>
        <v>9</v>
      </c>
      <c r="O8" s="27" t="s">
        <v>286</v>
      </c>
      <c r="P8" s="33"/>
      <c r="Q8" s="27" t="s">
        <v>804</v>
      </c>
      <c r="R8" s="155">
        <v>-1544.5962905696731</v>
      </c>
    </row>
    <row r="9" spans="1:18" x14ac:dyDescent="0.25">
      <c r="A9" t="s">
        <v>378</v>
      </c>
      <c r="B9" s="46" t="s">
        <v>378</v>
      </c>
      <c r="C9" s="49">
        <v>32.320681378099998</v>
      </c>
      <c r="D9" s="49">
        <v>-110.8068348811</v>
      </c>
      <c r="E9" s="77">
        <v>3575998.0920000002</v>
      </c>
      <c r="F9" s="77">
        <v>518181.70400000003</v>
      </c>
      <c r="H9" s="12">
        <v>38386</v>
      </c>
      <c r="I9" s="30" t="s">
        <v>659</v>
      </c>
      <c r="J9" t="s">
        <v>378</v>
      </c>
      <c r="K9" s="36">
        <v>240</v>
      </c>
      <c r="L9">
        <f t="shared" si="0"/>
        <v>60</v>
      </c>
      <c r="M9" s="36">
        <v>18</v>
      </c>
      <c r="N9" s="1">
        <f t="shared" si="1"/>
        <v>18</v>
      </c>
      <c r="O9" t="s">
        <v>284</v>
      </c>
      <c r="Q9" t="s">
        <v>804</v>
      </c>
      <c r="R9" s="155">
        <v>-1508.0142898209126</v>
      </c>
    </row>
    <row r="10" spans="1:18" x14ac:dyDescent="0.25">
      <c r="A10" t="s">
        <v>380</v>
      </c>
      <c r="B10" s="46" t="s">
        <v>380</v>
      </c>
      <c r="C10" s="49">
        <v>32.3215199423</v>
      </c>
      <c r="D10" s="49">
        <v>-110.8065568984</v>
      </c>
      <c r="E10" s="77">
        <v>3576091.0929999999</v>
      </c>
      <c r="F10" s="77">
        <v>518207.701</v>
      </c>
      <c r="H10" s="12">
        <v>38386</v>
      </c>
      <c r="I10" s="30" t="s">
        <v>659</v>
      </c>
      <c r="J10" t="s">
        <v>380</v>
      </c>
      <c r="K10" s="36">
        <v>243</v>
      </c>
      <c r="L10">
        <f t="shared" si="0"/>
        <v>63</v>
      </c>
      <c r="M10" s="36">
        <v>14</v>
      </c>
      <c r="N10" s="1">
        <f t="shared" si="1"/>
        <v>14</v>
      </c>
      <c r="O10" t="s">
        <v>286</v>
      </c>
      <c r="Q10" t="s">
        <v>804</v>
      </c>
      <c r="R10" s="155">
        <v>-1410.6509623440174</v>
      </c>
    </row>
    <row r="11" spans="1:18" x14ac:dyDescent="0.25">
      <c r="A11" s="1" t="s">
        <v>754</v>
      </c>
      <c r="B11" s="46" t="s">
        <v>754</v>
      </c>
      <c r="C11" s="49">
        <v>32.309328346999997</v>
      </c>
      <c r="D11" s="49">
        <v>-110.7185827986</v>
      </c>
      <c r="E11" s="77">
        <v>3574758.0189999999</v>
      </c>
      <c r="F11" s="77">
        <v>526491.777</v>
      </c>
      <c r="H11" s="28">
        <v>38100</v>
      </c>
      <c r="I11" s="31" t="s">
        <v>928</v>
      </c>
      <c r="J11" s="1" t="s">
        <v>754</v>
      </c>
      <c r="K11" s="1">
        <v>245</v>
      </c>
      <c r="L11">
        <f t="shared" si="0"/>
        <v>65</v>
      </c>
      <c r="M11" s="1">
        <v>2</v>
      </c>
      <c r="N11" s="1">
        <f t="shared" si="1"/>
        <v>2</v>
      </c>
      <c r="O11" s="1" t="s">
        <v>798</v>
      </c>
      <c r="Q11" s="1" t="s">
        <v>804</v>
      </c>
      <c r="R11" s="155">
        <v>-1353.6471703671573</v>
      </c>
    </row>
    <row r="12" spans="1:18" x14ac:dyDescent="0.25">
      <c r="A12" t="s">
        <v>574</v>
      </c>
      <c r="B12" s="46" t="s">
        <v>574</v>
      </c>
      <c r="C12" s="49">
        <v>32.308209509900003</v>
      </c>
      <c r="D12" s="49">
        <v>-110.71055545439999</v>
      </c>
      <c r="E12" s="77">
        <v>3574636.0090000001</v>
      </c>
      <c r="F12" s="77">
        <v>527247.78500000003</v>
      </c>
      <c r="H12" s="12">
        <v>38301</v>
      </c>
      <c r="I12" s="30" t="s">
        <v>657</v>
      </c>
      <c r="J12" t="s">
        <v>574</v>
      </c>
      <c r="K12">
        <v>243</v>
      </c>
      <c r="L12">
        <f t="shared" si="0"/>
        <v>63</v>
      </c>
      <c r="M12">
        <v>2</v>
      </c>
      <c r="N12" s="1">
        <f t="shared" si="1"/>
        <v>2</v>
      </c>
      <c r="O12" t="s">
        <v>286</v>
      </c>
      <c r="Q12" t="s">
        <v>804</v>
      </c>
      <c r="R12" s="155">
        <v>-1348.7981300398169</v>
      </c>
    </row>
    <row r="13" spans="1:18" x14ac:dyDescent="0.25">
      <c r="A13" t="s">
        <v>575</v>
      </c>
      <c r="B13" s="46" t="s">
        <v>575</v>
      </c>
      <c r="C13" s="49">
        <v>32.308308793599998</v>
      </c>
      <c r="D13" s="49">
        <v>-110.710576387</v>
      </c>
      <c r="E13" s="77">
        <v>3574647.0090000001</v>
      </c>
      <c r="F13" s="77">
        <v>527245.78399999999</v>
      </c>
      <c r="H13" s="12">
        <v>38301</v>
      </c>
      <c r="I13" s="30" t="s">
        <v>657</v>
      </c>
      <c r="J13" t="s">
        <v>575</v>
      </c>
      <c r="K13">
        <v>244</v>
      </c>
      <c r="L13">
        <f t="shared" si="0"/>
        <v>64</v>
      </c>
      <c r="M13">
        <v>7</v>
      </c>
      <c r="N13" s="1">
        <f t="shared" si="1"/>
        <v>7</v>
      </c>
      <c r="O13" t="s">
        <v>286</v>
      </c>
      <c r="Q13" t="s">
        <v>804</v>
      </c>
      <c r="R13" s="155">
        <v>-1338.1339002164559</v>
      </c>
    </row>
    <row r="14" spans="1:18" x14ac:dyDescent="0.25">
      <c r="A14" s="145" t="s">
        <v>751</v>
      </c>
      <c r="B14" s="146" t="s">
        <v>751</v>
      </c>
      <c r="C14" s="147">
        <v>32.310813604099998</v>
      </c>
      <c r="D14" s="147">
        <v>-110.7252495629</v>
      </c>
      <c r="E14" s="148">
        <v>3574921.0290000001</v>
      </c>
      <c r="F14" s="148">
        <v>525863.76300000004</v>
      </c>
      <c r="G14" s="145"/>
      <c r="H14" s="151">
        <v>38100</v>
      </c>
      <c r="I14" s="153" t="s">
        <v>928</v>
      </c>
      <c r="J14" s="145" t="s">
        <v>751</v>
      </c>
      <c r="K14" s="145">
        <v>247</v>
      </c>
      <c r="L14">
        <f t="shared" si="0"/>
        <v>67</v>
      </c>
      <c r="M14" s="145">
        <v>11</v>
      </c>
      <c r="N14" s="1">
        <f t="shared" si="1"/>
        <v>11</v>
      </c>
      <c r="O14" s="145" t="s">
        <v>796</v>
      </c>
      <c r="P14" s="145"/>
      <c r="Q14" s="145" t="s">
        <v>804</v>
      </c>
      <c r="R14" s="155">
        <v>-1296.018665472769</v>
      </c>
    </row>
    <row r="15" spans="1:18" x14ac:dyDescent="0.25">
      <c r="A15" s="144" t="s">
        <v>457</v>
      </c>
      <c r="B15" s="146" t="s">
        <v>457</v>
      </c>
      <c r="C15" s="147">
        <v>32.310131579699998</v>
      </c>
      <c r="D15" s="147">
        <v>-110.7187290593</v>
      </c>
      <c r="E15" s="148">
        <v>3574847.02</v>
      </c>
      <c r="F15" s="148">
        <v>526477.77399999998</v>
      </c>
      <c r="G15" s="145"/>
      <c r="H15" s="150">
        <v>38377</v>
      </c>
      <c r="I15" s="152" t="s">
        <v>896</v>
      </c>
      <c r="J15" s="144" t="s">
        <v>457</v>
      </c>
      <c r="K15" s="144">
        <v>242</v>
      </c>
      <c r="L15">
        <f t="shared" si="0"/>
        <v>62</v>
      </c>
      <c r="M15" s="144">
        <v>9</v>
      </c>
      <c r="N15" s="1">
        <f t="shared" si="1"/>
        <v>9</v>
      </c>
      <c r="O15" s="144" t="s">
        <v>286</v>
      </c>
      <c r="P15" s="145"/>
      <c r="Q15" s="144" t="s">
        <v>804</v>
      </c>
      <c r="R15" s="155">
        <v>-1266.9958903986646</v>
      </c>
    </row>
    <row r="16" spans="1:18" x14ac:dyDescent="0.25">
      <c r="A16" s="1" t="s">
        <v>743</v>
      </c>
      <c r="B16" s="46" t="s">
        <v>743</v>
      </c>
      <c r="C16" s="49">
        <v>32.3106682206</v>
      </c>
      <c r="D16" s="49">
        <v>-110.7206926728</v>
      </c>
      <c r="E16" s="77">
        <v>3574906.0219999999</v>
      </c>
      <c r="F16" s="77">
        <v>526292.772</v>
      </c>
      <c r="H16" s="28">
        <v>38100</v>
      </c>
      <c r="I16" s="31" t="s">
        <v>928</v>
      </c>
      <c r="J16" s="1" t="s">
        <v>743</v>
      </c>
      <c r="K16" s="1">
        <v>245</v>
      </c>
      <c r="L16">
        <f t="shared" si="0"/>
        <v>65</v>
      </c>
      <c r="M16" s="1">
        <v>22</v>
      </c>
      <c r="N16" s="1">
        <f t="shared" si="1"/>
        <v>22</v>
      </c>
      <c r="O16" s="1" t="s">
        <v>796</v>
      </c>
      <c r="Q16" s="1" t="s">
        <v>804</v>
      </c>
      <c r="R16" s="155">
        <v>-1239.03744572969</v>
      </c>
    </row>
    <row r="17" spans="1:18" x14ac:dyDescent="0.25">
      <c r="A17" t="s">
        <v>455</v>
      </c>
      <c r="B17" s="46" t="s">
        <v>455</v>
      </c>
      <c r="C17" s="49">
        <v>32.3123843674</v>
      </c>
      <c r="D17" s="49">
        <v>-110.71758547890001</v>
      </c>
      <c r="E17" s="77">
        <v>3575097.0210000002</v>
      </c>
      <c r="F17" s="77">
        <v>526584.76899999997</v>
      </c>
      <c r="H17" s="12">
        <v>38377</v>
      </c>
      <c r="I17" s="30" t="s">
        <v>896</v>
      </c>
      <c r="J17" t="s">
        <v>455</v>
      </c>
      <c r="K17">
        <v>245</v>
      </c>
      <c r="L17">
        <f t="shared" si="0"/>
        <v>65</v>
      </c>
      <c r="M17">
        <v>8</v>
      </c>
      <c r="N17" s="1">
        <f t="shared" si="1"/>
        <v>8</v>
      </c>
      <c r="O17" t="s">
        <v>284</v>
      </c>
      <c r="Q17" t="s">
        <v>804</v>
      </c>
      <c r="R17" s="155">
        <v>-999.04100231821758</v>
      </c>
    </row>
    <row r="18" spans="1:18" x14ac:dyDescent="0.25">
      <c r="A18" s="1" t="s">
        <v>759</v>
      </c>
      <c r="B18" s="46" t="s">
        <v>759</v>
      </c>
      <c r="C18" s="49">
        <v>32.312137380099998</v>
      </c>
      <c r="D18" s="49">
        <v>-110.71210467980001</v>
      </c>
      <c r="E18" s="77">
        <v>3575071.0150000001</v>
      </c>
      <c r="F18" s="77">
        <v>527100.77300000004</v>
      </c>
      <c r="H18" s="28">
        <v>38100</v>
      </c>
      <c r="I18" s="31" t="s">
        <v>928</v>
      </c>
      <c r="J18" s="1" t="s">
        <v>759</v>
      </c>
      <c r="K18" s="1">
        <v>250</v>
      </c>
      <c r="L18">
        <f t="shared" si="0"/>
        <v>70</v>
      </c>
      <c r="M18" s="1">
        <v>2</v>
      </c>
      <c r="N18" s="1">
        <f t="shared" si="1"/>
        <v>2</v>
      </c>
      <c r="O18" s="1" t="s">
        <v>796</v>
      </c>
      <c r="P18" s="1" t="s">
        <v>806</v>
      </c>
      <c r="Q18" s="1" t="s">
        <v>804</v>
      </c>
      <c r="R18" s="155">
        <v>-938.46091824910604</v>
      </c>
    </row>
    <row r="19" spans="1:18" x14ac:dyDescent="0.25">
      <c r="A19" t="s">
        <v>485</v>
      </c>
      <c r="B19" s="46" t="s">
        <v>485</v>
      </c>
      <c r="C19" s="49">
        <v>32.316749215400002</v>
      </c>
      <c r="D19" s="49">
        <v>-110.7420704173</v>
      </c>
      <c r="E19" s="77">
        <v>3575575.048</v>
      </c>
      <c r="F19" s="77">
        <v>524278.73599999998</v>
      </c>
      <c r="H19" s="12">
        <v>38351</v>
      </c>
      <c r="I19" s="30" t="s">
        <v>661</v>
      </c>
      <c r="J19" t="s">
        <v>485</v>
      </c>
      <c r="K19">
        <v>237</v>
      </c>
      <c r="L19">
        <f t="shared" si="0"/>
        <v>57</v>
      </c>
      <c r="M19">
        <v>3</v>
      </c>
      <c r="N19" s="1">
        <f t="shared" si="1"/>
        <v>3</v>
      </c>
      <c r="O19" t="s">
        <v>284</v>
      </c>
      <c r="Q19" t="s">
        <v>804</v>
      </c>
      <c r="R19" s="155">
        <v>-907.96907864389755</v>
      </c>
    </row>
    <row r="20" spans="1:18" x14ac:dyDescent="0.25">
      <c r="A20" t="s">
        <v>566</v>
      </c>
      <c r="B20" s="46" t="s">
        <v>566</v>
      </c>
      <c r="C20" s="49">
        <v>32.312148257200001</v>
      </c>
      <c r="D20" s="49">
        <v>-110.7089920566</v>
      </c>
      <c r="E20" s="77">
        <v>3575073.0120000001</v>
      </c>
      <c r="F20" s="77">
        <v>527393.77500000002</v>
      </c>
      <c r="H20" s="12">
        <v>38301</v>
      </c>
      <c r="I20" s="30" t="s">
        <v>657</v>
      </c>
      <c r="J20" t="s">
        <v>566</v>
      </c>
      <c r="K20">
        <v>251</v>
      </c>
      <c r="L20">
        <f t="shared" si="0"/>
        <v>71</v>
      </c>
      <c r="M20">
        <v>10</v>
      </c>
      <c r="N20" s="1">
        <f t="shared" si="1"/>
        <v>10</v>
      </c>
      <c r="O20" t="s">
        <v>284</v>
      </c>
      <c r="Q20" t="s">
        <v>804</v>
      </c>
      <c r="R20" s="155">
        <v>-887.29783464430011</v>
      </c>
    </row>
    <row r="21" spans="1:18" x14ac:dyDescent="0.25">
      <c r="A21" t="s">
        <v>383</v>
      </c>
      <c r="B21" s="46" t="s">
        <v>383</v>
      </c>
      <c r="C21" s="49">
        <v>32.325522823900002</v>
      </c>
      <c r="D21" s="49">
        <v>-110.7991537517</v>
      </c>
      <c r="E21" s="77">
        <v>3576536.088</v>
      </c>
      <c r="F21" s="77">
        <v>518903.68699999998</v>
      </c>
      <c r="H21" s="12">
        <v>38386</v>
      </c>
      <c r="I21" s="30" t="s">
        <v>659</v>
      </c>
      <c r="J21" t="s">
        <v>383</v>
      </c>
      <c r="K21" s="36">
        <v>246</v>
      </c>
      <c r="L21">
        <f t="shared" si="0"/>
        <v>66</v>
      </c>
      <c r="M21" s="36">
        <v>18</v>
      </c>
      <c r="N21" s="1">
        <f t="shared" si="1"/>
        <v>18</v>
      </c>
      <c r="O21" t="s">
        <v>286</v>
      </c>
      <c r="Q21" t="s">
        <v>804</v>
      </c>
      <c r="R21" s="155">
        <v>-848.86868490623033</v>
      </c>
    </row>
    <row r="22" spans="1:18" x14ac:dyDescent="0.25">
      <c r="A22" t="s">
        <v>483</v>
      </c>
      <c r="B22" s="46" t="s">
        <v>483</v>
      </c>
      <c r="C22" s="49">
        <v>32.314540061300001</v>
      </c>
      <c r="D22" s="49">
        <v>-110.71739825260001</v>
      </c>
      <c r="E22" s="77">
        <v>3575336.023</v>
      </c>
      <c r="F22" s="77">
        <v>526601.76399999997</v>
      </c>
      <c r="H22" s="12">
        <v>38352</v>
      </c>
      <c r="I22" s="30" t="s">
        <v>661</v>
      </c>
      <c r="J22" t="s">
        <v>483</v>
      </c>
      <c r="K22">
        <v>246</v>
      </c>
      <c r="L22">
        <f t="shared" si="0"/>
        <v>66</v>
      </c>
      <c r="M22">
        <v>12</v>
      </c>
      <c r="N22" s="1">
        <f t="shared" si="1"/>
        <v>12</v>
      </c>
      <c r="O22" t="s">
        <v>284</v>
      </c>
      <c r="Q22" t="s">
        <v>804</v>
      </c>
      <c r="R22" s="155">
        <v>-757.18722113302579</v>
      </c>
    </row>
    <row r="23" spans="1:18" x14ac:dyDescent="0.25">
      <c r="A23" t="s">
        <v>454</v>
      </c>
      <c r="B23" s="46" t="s">
        <v>454</v>
      </c>
      <c r="C23" s="49">
        <v>32.314848479699997</v>
      </c>
      <c r="D23" s="49">
        <v>-110.718151572</v>
      </c>
      <c r="E23" s="77">
        <v>3575370.0240000002</v>
      </c>
      <c r="F23" s="77">
        <v>526530.76199999999</v>
      </c>
      <c r="H23" s="12">
        <v>38377</v>
      </c>
      <c r="I23" s="30" t="s">
        <v>896</v>
      </c>
      <c r="J23" t="s">
        <v>454</v>
      </c>
      <c r="K23">
        <v>246</v>
      </c>
      <c r="L23">
        <f t="shared" si="0"/>
        <v>66</v>
      </c>
      <c r="M23">
        <v>8</v>
      </c>
      <c r="N23" s="1">
        <f t="shared" si="1"/>
        <v>8</v>
      </c>
      <c r="O23" t="s">
        <v>284</v>
      </c>
      <c r="Q23" t="s">
        <v>804</v>
      </c>
      <c r="R23" s="155">
        <v>-735.10044106347482</v>
      </c>
    </row>
    <row r="24" spans="1:18" x14ac:dyDescent="0.25">
      <c r="A24" s="144" t="s">
        <v>562</v>
      </c>
      <c r="B24" s="146" t="s">
        <v>562</v>
      </c>
      <c r="C24" s="147">
        <v>32.313790386400001</v>
      </c>
      <c r="D24" s="147">
        <v>-110.7090930855</v>
      </c>
      <c r="E24" s="148">
        <v>3575255.014</v>
      </c>
      <c r="F24" s="148">
        <v>527383.77099999995</v>
      </c>
      <c r="G24" s="145"/>
      <c r="H24" s="150">
        <v>38301</v>
      </c>
      <c r="I24" s="152" t="s">
        <v>657</v>
      </c>
      <c r="J24" s="144" t="s">
        <v>562</v>
      </c>
      <c r="K24" s="144">
        <v>60</v>
      </c>
      <c r="L24">
        <f>K24</f>
        <v>60</v>
      </c>
      <c r="M24" s="144">
        <v>8</v>
      </c>
      <c r="N24" s="1">
        <f>(-1)*M24</f>
        <v>-8</v>
      </c>
      <c r="O24" s="144" t="s">
        <v>286</v>
      </c>
      <c r="P24" s="145"/>
      <c r="Q24" s="144" t="s">
        <v>804</v>
      </c>
      <c r="R24" s="155">
        <v>-706.97451772641853</v>
      </c>
    </row>
    <row r="25" spans="1:18" x14ac:dyDescent="0.25">
      <c r="A25" s="144" t="s">
        <v>453</v>
      </c>
      <c r="B25" s="146" t="s">
        <v>453</v>
      </c>
      <c r="C25" s="147">
        <v>32.315152364900001</v>
      </c>
      <c r="D25" s="147">
        <v>-110.7168864393</v>
      </c>
      <c r="E25" s="148">
        <v>3575404.023</v>
      </c>
      <c r="F25" s="148">
        <v>526649.76199999999</v>
      </c>
      <c r="G25" s="145"/>
      <c r="H25" s="150">
        <v>38377</v>
      </c>
      <c r="I25" s="152" t="s">
        <v>896</v>
      </c>
      <c r="J25" s="144" t="s">
        <v>453</v>
      </c>
      <c r="K25" s="144">
        <v>252</v>
      </c>
      <c r="L25" s="144">
        <f t="shared" ref="L25:L31" si="2">K25-180</f>
        <v>72</v>
      </c>
      <c r="M25" s="144">
        <v>11</v>
      </c>
      <c r="N25" s="145">
        <f t="shared" ref="N25:N31" si="3">M25</f>
        <v>11</v>
      </c>
      <c r="O25" s="144" t="s">
        <v>286</v>
      </c>
      <c r="P25" s="145"/>
      <c r="Q25" s="144" t="s">
        <v>804</v>
      </c>
      <c r="R25" s="190">
        <v>-681.13309972475577</v>
      </c>
    </row>
    <row r="26" spans="1:18" x14ac:dyDescent="0.25">
      <c r="A26" s="144" t="s">
        <v>561</v>
      </c>
      <c r="B26" s="146" t="s">
        <v>561</v>
      </c>
      <c r="C26" s="147">
        <v>32.314890694399999</v>
      </c>
      <c r="D26" s="147">
        <v>-110.7089621173</v>
      </c>
      <c r="E26" s="148">
        <v>3575377.0150000001</v>
      </c>
      <c r="F26" s="148">
        <v>527395.76800000004</v>
      </c>
      <c r="G26" s="145"/>
      <c r="H26" s="150">
        <v>38301</v>
      </c>
      <c r="I26" s="152" t="s">
        <v>657</v>
      </c>
      <c r="J26" s="144" t="s">
        <v>561</v>
      </c>
      <c r="K26" s="144">
        <v>245</v>
      </c>
      <c r="L26">
        <f t="shared" si="2"/>
        <v>65</v>
      </c>
      <c r="M26" s="144">
        <v>2</v>
      </c>
      <c r="N26" s="1">
        <f t="shared" si="3"/>
        <v>2</v>
      </c>
      <c r="O26" s="144" t="s">
        <v>286</v>
      </c>
      <c r="P26" s="145"/>
      <c r="Q26" s="144" t="s">
        <v>804</v>
      </c>
      <c r="R26" s="155">
        <v>-582.96040687714185</v>
      </c>
    </row>
    <row r="27" spans="1:18" x14ac:dyDescent="0.25">
      <c r="A27" s="1" t="s">
        <v>762</v>
      </c>
      <c r="B27" s="46" t="s">
        <v>762</v>
      </c>
      <c r="C27" s="49">
        <v>32.315715974</v>
      </c>
      <c r="D27" s="49">
        <v>-110.71083987670001</v>
      </c>
      <c r="E27" s="77">
        <v>3575468.0180000002</v>
      </c>
      <c r="F27" s="77">
        <v>527218.76500000001</v>
      </c>
      <c r="H27" s="28">
        <v>38100</v>
      </c>
      <c r="I27" s="31" t="s">
        <v>928</v>
      </c>
      <c r="J27" s="1" t="s">
        <v>762</v>
      </c>
      <c r="K27" s="1">
        <v>246</v>
      </c>
      <c r="L27">
        <f t="shared" si="2"/>
        <v>66</v>
      </c>
      <c r="M27" s="1">
        <v>8</v>
      </c>
      <c r="N27" s="1">
        <f t="shared" si="3"/>
        <v>8</v>
      </c>
      <c r="O27" s="1" t="s">
        <v>796</v>
      </c>
      <c r="Q27" s="1" t="s">
        <v>804</v>
      </c>
      <c r="R27" s="155">
        <v>-521.65872050742564</v>
      </c>
    </row>
    <row r="28" spans="1:18" x14ac:dyDescent="0.25">
      <c r="A28" s="145" t="s">
        <v>761</v>
      </c>
      <c r="B28" s="146" t="s">
        <v>761</v>
      </c>
      <c r="C28" s="147">
        <v>32.315789170000002</v>
      </c>
      <c r="D28" s="147">
        <v>-110.7112858374</v>
      </c>
      <c r="E28" s="148">
        <v>3575476.0180000002</v>
      </c>
      <c r="F28" s="148">
        <v>527176.76399999997</v>
      </c>
      <c r="G28" s="145"/>
      <c r="H28" s="151">
        <v>38100</v>
      </c>
      <c r="I28" s="153" t="s">
        <v>928</v>
      </c>
      <c r="J28" s="145" t="s">
        <v>761</v>
      </c>
      <c r="K28" s="145">
        <v>246</v>
      </c>
      <c r="L28">
        <f t="shared" si="2"/>
        <v>66</v>
      </c>
      <c r="M28" s="145">
        <v>12</v>
      </c>
      <c r="N28" s="1">
        <f t="shared" si="3"/>
        <v>12</v>
      </c>
      <c r="O28" s="145" t="s">
        <v>798</v>
      </c>
      <c r="P28" s="145" t="s">
        <v>808</v>
      </c>
      <c r="Q28" s="145" t="s">
        <v>804</v>
      </c>
      <c r="R28" s="155">
        <v>-520.70653819293284</v>
      </c>
    </row>
    <row r="29" spans="1:18" x14ac:dyDescent="0.25">
      <c r="A29" t="s">
        <v>560</v>
      </c>
      <c r="B29" s="46" t="s">
        <v>560</v>
      </c>
      <c r="C29" s="49">
        <v>32.316253210500001</v>
      </c>
      <c r="D29" s="49">
        <v>-110.709085282</v>
      </c>
      <c r="E29" s="77">
        <v>3575528.0159999998</v>
      </c>
      <c r="F29" s="77">
        <v>527383.76399999997</v>
      </c>
      <c r="H29" s="12">
        <v>38301</v>
      </c>
      <c r="I29" s="30" t="s">
        <v>657</v>
      </c>
      <c r="J29" t="s">
        <v>560</v>
      </c>
      <c r="K29">
        <v>248</v>
      </c>
      <c r="L29">
        <f t="shared" si="2"/>
        <v>68</v>
      </c>
      <c r="M29">
        <v>6</v>
      </c>
      <c r="N29" s="1">
        <f t="shared" si="3"/>
        <v>6</v>
      </c>
      <c r="O29" t="s">
        <v>286</v>
      </c>
      <c r="Q29" t="s">
        <v>804</v>
      </c>
      <c r="R29" s="155">
        <v>-433.97369233486734</v>
      </c>
    </row>
    <row r="30" spans="1:18" s="33" customFormat="1" x14ac:dyDescent="0.25">
      <c r="A30" s="27" t="s">
        <v>448</v>
      </c>
      <c r="B30" s="54" t="s">
        <v>448</v>
      </c>
      <c r="C30" s="55">
        <v>32.317628163599998</v>
      </c>
      <c r="D30" s="55">
        <v>-110.7146371817</v>
      </c>
      <c r="E30" s="79">
        <v>3575679.023</v>
      </c>
      <c r="F30" s="79">
        <v>526860.75699999998</v>
      </c>
      <c r="H30" s="60">
        <v>38377</v>
      </c>
      <c r="I30" s="63" t="s">
        <v>896</v>
      </c>
      <c r="J30" s="27" t="s">
        <v>448</v>
      </c>
      <c r="K30" s="27">
        <v>248</v>
      </c>
      <c r="L30">
        <f t="shared" si="2"/>
        <v>68</v>
      </c>
      <c r="M30" s="27">
        <v>0</v>
      </c>
      <c r="N30" s="1">
        <f t="shared" si="3"/>
        <v>0</v>
      </c>
      <c r="O30" s="27" t="s">
        <v>284</v>
      </c>
      <c r="Q30" s="27" t="s">
        <v>804</v>
      </c>
      <c r="R30" s="155">
        <v>-370.72788812141516</v>
      </c>
    </row>
    <row r="31" spans="1:18" x14ac:dyDescent="0.25">
      <c r="A31" t="s">
        <v>450</v>
      </c>
      <c r="B31" s="46" t="s">
        <v>450</v>
      </c>
      <c r="C31" s="49">
        <v>32.317635519200003</v>
      </c>
      <c r="D31" s="49">
        <v>-110.71390411519999</v>
      </c>
      <c r="E31" s="77">
        <v>3575680.0219999999</v>
      </c>
      <c r="F31" s="77">
        <v>526929.75800000003</v>
      </c>
      <c r="H31" s="12">
        <v>38377</v>
      </c>
      <c r="I31" s="30" t="s">
        <v>896</v>
      </c>
      <c r="J31" t="s">
        <v>450</v>
      </c>
      <c r="K31">
        <v>252</v>
      </c>
      <c r="L31">
        <f t="shared" si="2"/>
        <v>72</v>
      </c>
      <c r="M31">
        <v>7</v>
      </c>
      <c r="N31" s="1">
        <f t="shared" si="3"/>
        <v>7</v>
      </c>
      <c r="O31" t="s">
        <v>284</v>
      </c>
      <c r="Q31" t="s">
        <v>802</v>
      </c>
      <c r="R31" s="155">
        <v>-358.15043836758559</v>
      </c>
    </row>
    <row r="32" spans="1:18" x14ac:dyDescent="0.25">
      <c r="A32" s="144" t="s">
        <v>466</v>
      </c>
      <c r="B32" s="146" t="s">
        <v>466</v>
      </c>
      <c r="C32" s="147">
        <v>32.3252006321</v>
      </c>
      <c r="D32" s="147">
        <v>-110.75950312320001</v>
      </c>
      <c r="E32" s="148">
        <v>3576508.0589999999</v>
      </c>
      <c r="F32" s="148">
        <v>522635.7</v>
      </c>
      <c r="G32" s="145"/>
      <c r="H32" s="150">
        <v>38372</v>
      </c>
      <c r="I32" s="152" t="s">
        <v>922</v>
      </c>
      <c r="J32" s="144" t="s">
        <v>466</v>
      </c>
      <c r="K32" s="144">
        <v>63</v>
      </c>
      <c r="L32">
        <f>K32</f>
        <v>63</v>
      </c>
      <c r="M32" s="144">
        <v>3</v>
      </c>
      <c r="N32" s="1">
        <f>(-1)*M32</f>
        <v>-3</v>
      </c>
      <c r="O32" s="144" t="s">
        <v>284</v>
      </c>
      <c r="P32" s="145"/>
      <c r="Q32" s="144" t="s">
        <v>804</v>
      </c>
      <c r="R32" s="155">
        <v>-250.66147091347261</v>
      </c>
    </row>
    <row r="33" spans="1:19" x14ac:dyDescent="0.25">
      <c r="A33" t="s">
        <v>467</v>
      </c>
      <c r="B33" s="46" t="s">
        <v>467</v>
      </c>
      <c r="C33" s="49">
        <v>32.325199431599998</v>
      </c>
      <c r="D33" s="49">
        <v>-110.758876269</v>
      </c>
      <c r="E33" s="77">
        <v>3576508.0589999999</v>
      </c>
      <c r="F33" s="77">
        <v>522694.701</v>
      </c>
      <c r="H33" s="12">
        <v>38372</v>
      </c>
      <c r="I33" s="30" t="s">
        <v>922</v>
      </c>
      <c r="J33" t="s">
        <v>467</v>
      </c>
      <c r="K33">
        <v>239</v>
      </c>
      <c r="L33">
        <f>K33-180</f>
        <v>59</v>
      </c>
      <c r="M33">
        <v>3</v>
      </c>
      <c r="N33" s="1">
        <f>M33</f>
        <v>3</v>
      </c>
      <c r="O33" t="s">
        <v>284</v>
      </c>
      <c r="Q33" t="s">
        <v>804</v>
      </c>
      <c r="R33" s="155">
        <v>-240.76103303670607</v>
      </c>
    </row>
    <row r="34" spans="1:19" x14ac:dyDescent="0.25">
      <c r="A34" t="s">
        <v>355</v>
      </c>
      <c r="B34" s="46" t="s">
        <v>355</v>
      </c>
      <c r="C34" s="49">
        <v>32.331353754699997</v>
      </c>
      <c r="D34" s="49">
        <v>-110.8011067879</v>
      </c>
      <c r="E34" s="77">
        <v>3577182.0950000002</v>
      </c>
      <c r="F34" s="77">
        <v>518718.66700000002</v>
      </c>
      <c r="H34" s="12">
        <v>38410</v>
      </c>
      <c r="I34" s="30" t="s">
        <v>660</v>
      </c>
      <c r="J34" t="s">
        <v>355</v>
      </c>
      <c r="K34">
        <v>245</v>
      </c>
      <c r="L34">
        <f>K34-180</f>
        <v>65</v>
      </c>
      <c r="M34">
        <v>9</v>
      </c>
      <c r="N34" s="1">
        <f>M34</f>
        <v>9</v>
      </c>
      <c r="O34" t="s">
        <v>286</v>
      </c>
      <c r="Q34" t="s">
        <v>804</v>
      </c>
      <c r="R34" s="155">
        <v>-233.90826065827775</v>
      </c>
    </row>
    <row r="35" spans="1:19" x14ac:dyDescent="0.25">
      <c r="A35" s="27" t="s">
        <v>501</v>
      </c>
      <c r="B35" s="54" t="s">
        <v>501</v>
      </c>
      <c r="C35" s="55">
        <v>32.324813048499998</v>
      </c>
      <c r="D35" s="55">
        <v>-110.74588331530001</v>
      </c>
      <c r="E35" s="79">
        <v>3576468.0550000002</v>
      </c>
      <c r="F35" s="79">
        <v>523917.71</v>
      </c>
      <c r="G35" s="33"/>
      <c r="H35" s="60">
        <v>38348</v>
      </c>
      <c r="I35" s="63" t="s">
        <v>923</v>
      </c>
      <c r="J35" s="27" t="s">
        <v>501</v>
      </c>
      <c r="K35" s="27">
        <v>247</v>
      </c>
      <c r="L35">
        <f>K35-180</f>
        <v>67</v>
      </c>
      <c r="M35" s="27">
        <v>7</v>
      </c>
      <c r="N35" s="1">
        <f>M35</f>
        <v>7</v>
      </c>
      <c r="O35" s="27" t="s">
        <v>284</v>
      </c>
      <c r="P35" s="33"/>
      <c r="Q35" s="27" t="s">
        <v>804</v>
      </c>
      <c r="R35" s="155">
        <v>-75.542670242090708</v>
      </c>
    </row>
    <row r="36" spans="1:19" x14ac:dyDescent="0.25">
      <c r="A36" t="s">
        <v>470</v>
      </c>
      <c r="B36" s="46" t="s">
        <v>470</v>
      </c>
      <c r="C36" s="49">
        <v>32.327526845400001</v>
      </c>
      <c r="D36" s="49">
        <v>-110.7588276787</v>
      </c>
      <c r="E36" s="77">
        <v>3576766.0589999999</v>
      </c>
      <c r="F36" s="77">
        <v>522698.69300000003</v>
      </c>
      <c r="H36" s="12">
        <v>38372</v>
      </c>
      <c r="I36" s="122" t="s">
        <v>922</v>
      </c>
      <c r="J36" t="s">
        <v>470</v>
      </c>
      <c r="K36">
        <v>243</v>
      </c>
      <c r="L36">
        <f>K36-180</f>
        <v>63</v>
      </c>
      <c r="M36">
        <v>2</v>
      </c>
      <c r="N36" s="1">
        <f>M36</f>
        <v>2</v>
      </c>
      <c r="O36" t="s">
        <v>284</v>
      </c>
      <c r="Q36" t="s">
        <v>804</v>
      </c>
      <c r="R36" s="193">
        <v>17.90882930468365</v>
      </c>
      <c r="S36" s="1" t="s">
        <v>1336</v>
      </c>
    </row>
    <row r="37" spans="1:19" x14ac:dyDescent="0.25">
      <c r="A37" t="s">
        <v>443</v>
      </c>
      <c r="B37" s="46" t="s">
        <v>443</v>
      </c>
      <c r="C37" s="49">
        <v>32.3219590446</v>
      </c>
      <c r="D37" s="49">
        <v>-110.7189159542</v>
      </c>
      <c r="E37" s="77">
        <v>3576158.031</v>
      </c>
      <c r="F37" s="77">
        <v>526456.74199999997</v>
      </c>
      <c r="H37" s="12">
        <v>38377</v>
      </c>
      <c r="I37" s="30" t="s">
        <v>896</v>
      </c>
      <c r="J37" t="s">
        <v>443</v>
      </c>
      <c r="K37">
        <v>246</v>
      </c>
      <c r="L37">
        <f>K37-180</f>
        <v>66</v>
      </c>
      <c r="M37">
        <v>6</v>
      </c>
      <c r="N37" s="1">
        <f>M37</f>
        <v>6</v>
      </c>
      <c r="O37" t="s">
        <v>286</v>
      </c>
      <c r="Q37" t="s">
        <v>804</v>
      </c>
      <c r="R37" s="193">
        <v>40.485915021111623</v>
      </c>
    </row>
    <row r="38" spans="1:19" x14ac:dyDescent="0.25">
      <c r="A38" s="1" t="s">
        <v>781</v>
      </c>
      <c r="B38" s="46" t="s">
        <v>781</v>
      </c>
      <c r="C38" s="49">
        <v>32.322001649900002</v>
      </c>
      <c r="D38" s="49">
        <v>-110.70598601019999</v>
      </c>
      <c r="E38" s="77">
        <v>3576166.02</v>
      </c>
      <c r="F38" s="77">
        <v>527673.75100000005</v>
      </c>
      <c r="H38" s="28">
        <v>38105</v>
      </c>
      <c r="I38" s="31" t="s">
        <v>927</v>
      </c>
      <c r="J38" s="1" t="s">
        <v>781</v>
      </c>
      <c r="K38" s="1">
        <v>56</v>
      </c>
      <c r="L38">
        <f>K38</f>
        <v>56</v>
      </c>
      <c r="M38" s="1">
        <v>11</v>
      </c>
      <c r="N38" s="1">
        <f>(-1)*M38</f>
        <v>-11</v>
      </c>
      <c r="O38" s="1" t="s">
        <v>796</v>
      </c>
      <c r="Q38" s="1" t="s">
        <v>802</v>
      </c>
      <c r="R38" s="193">
        <v>252.69047068919053</v>
      </c>
    </row>
    <row r="39" spans="1:19" x14ac:dyDescent="0.25">
      <c r="A39" t="s">
        <v>444</v>
      </c>
      <c r="B39" s="46" t="s">
        <v>444</v>
      </c>
      <c r="C39" s="49">
        <v>32.323096954500002</v>
      </c>
      <c r="D39" s="49">
        <v>-110.7114859708</v>
      </c>
      <c r="E39" s="77">
        <v>3576286.0260000001</v>
      </c>
      <c r="F39" s="77">
        <v>527155.745</v>
      </c>
      <c r="H39" s="12">
        <v>38377</v>
      </c>
      <c r="I39" s="30" t="s">
        <v>896</v>
      </c>
      <c r="J39" t="s">
        <v>444</v>
      </c>
      <c r="K39">
        <v>241</v>
      </c>
      <c r="L39">
        <f>K39-180</f>
        <v>61</v>
      </c>
      <c r="M39">
        <v>4</v>
      </c>
      <c r="N39" s="1">
        <f>M39</f>
        <v>4</v>
      </c>
      <c r="O39" t="s">
        <v>284</v>
      </c>
      <c r="Q39" t="s">
        <v>804</v>
      </c>
      <c r="R39" s="193">
        <v>285.77444864226368</v>
      </c>
    </row>
    <row r="40" spans="1:19" x14ac:dyDescent="0.25">
      <c r="A40" s="1" t="s">
        <v>769</v>
      </c>
      <c r="B40" s="46" t="s">
        <v>769</v>
      </c>
      <c r="C40" s="49">
        <v>32.322760681399998</v>
      </c>
      <c r="D40" s="49">
        <v>-110.7065147994</v>
      </c>
      <c r="E40" s="77">
        <v>3576250.0210000002</v>
      </c>
      <c r="F40" s="77">
        <v>527623.74899999995</v>
      </c>
      <c r="H40" s="28">
        <v>38100</v>
      </c>
      <c r="I40" s="31" t="s">
        <v>928</v>
      </c>
      <c r="J40" s="1" t="s">
        <v>769</v>
      </c>
      <c r="K40" s="1">
        <v>57</v>
      </c>
      <c r="L40">
        <f t="shared" ref="L40:L85" si="4">K40</f>
        <v>57</v>
      </c>
      <c r="M40" s="1">
        <v>5</v>
      </c>
      <c r="N40" s="1">
        <f t="shared" ref="N40:N56" si="5">(-1)*M40</f>
        <v>-5</v>
      </c>
      <c r="O40" s="1" t="s">
        <v>796</v>
      </c>
      <c r="Q40" s="1" t="s">
        <v>802</v>
      </c>
      <c r="R40" s="193">
        <v>328.30107570087785</v>
      </c>
    </row>
    <row r="41" spans="1:19" x14ac:dyDescent="0.25">
      <c r="A41" t="s">
        <v>473</v>
      </c>
      <c r="B41" s="46" t="s">
        <v>473</v>
      </c>
      <c r="C41" s="49">
        <v>32.329809511800001</v>
      </c>
      <c r="D41" s="49">
        <v>-110.7543059755</v>
      </c>
      <c r="E41" s="77">
        <v>3577020.057</v>
      </c>
      <c r="F41" s="77">
        <v>523123.68900000001</v>
      </c>
      <c r="H41" s="12">
        <v>38372</v>
      </c>
      <c r="I41" s="30" t="s">
        <v>922</v>
      </c>
      <c r="J41" t="s">
        <v>473</v>
      </c>
      <c r="K41">
        <v>64</v>
      </c>
      <c r="L41">
        <f t="shared" si="4"/>
        <v>64</v>
      </c>
      <c r="M41">
        <v>2</v>
      </c>
      <c r="N41" s="1">
        <f t="shared" si="5"/>
        <v>-2</v>
      </c>
      <c r="O41" t="s">
        <v>284</v>
      </c>
      <c r="Q41" t="s">
        <v>804</v>
      </c>
      <c r="R41" s="193">
        <v>343.22166288179324</v>
      </c>
    </row>
    <row r="42" spans="1:19" x14ac:dyDescent="0.25">
      <c r="A42" s="144" t="s">
        <v>496</v>
      </c>
      <c r="B42" s="146" t="s">
        <v>496</v>
      </c>
      <c r="C42" s="147">
        <v>32.328709933600003</v>
      </c>
      <c r="D42" s="147">
        <v>-110.7457450614</v>
      </c>
      <c r="E42" s="148">
        <v>3576900.05</v>
      </c>
      <c r="F42" s="148">
        <v>523929.69699999999</v>
      </c>
      <c r="G42" s="145"/>
      <c r="H42" s="150">
        <v>38348</v>
      </c>
      <c r="I42" s="152" t="s">
        <v>923</v>
      </c>
      <c r="J42" s="144" t="s">
        <v>496</v>
      </c>
      <c r="K42" s="144">
        <v>58</v>
      </c>
      <c r="L42">
        <f t="shared" si="4"/>
        <v>58</v>
      </c>
      <c r="M42" s="144">
        <v>1</v>
      </c>
      <c r="N42" s="1">
        <f t="shared" si="5"/>
        <v>-1</v>
      </c>
      <c r="O42" s="144" t="s">
        <v>286</v>
      </c>
      <c r="P42" s="145"/>
      <c r="Q42" s="144" t="s">
        <v>804</v>
      </c>
      <c r="R42" s="193">
        <v>358.46376259476961</v>
      </c>
    </row>
    <row r="43" spans="1:19" x14ac:dyDescent="0.25">
      <c r="A43" t="s">
        <v>497</v>
      </c>
      <c r="B43" s="46" t="s">
        <v>497</v>
      </c>
      <c r="C43" s="49">
        <v>32.328881381099997</v>
      </c>
      <c r="D43" s="49">
        <v>-110.7457658381</v>
      </c>
      <c r="E43" s="77">
        <v>3576919.05</v>
      </c>
      <c r="F43" s="77">
        <v>523927.69699999999</v>
      </c>
      <c r="H43" s="12">
        <v>38348</v>
      </c>
      <c r="I43" s="30" t="s">
        <v>923</v>
      </c>
      <c r="J43" t="s">
        <v>497</v>
      </c>
      <c r="K43">
        <v>63</v>
      </c>
      <c r="L43">
        <f t="shared" si="4"/>
        <v>63</v>
      </c>
      <c r="M43">
        <v>0</v>
      </c>
      <c r="N43" s="1">
        <f t="shared" si="5"/>
        <v>0</v>
      </c>
      <c r="O43" t="s">
        <v>286</v>
      </c>
      <c r="Q43" t="s">
        <v>802</v>
      </c>
      <c r="R43" s="193">
        <v>377.12816021932622</v>
      </c>
    </row>
    <row r="44" spans="1:19" x14ac:dyDescent="0.25">
      <c r="A44" t="s">
        <v>539</v>
      </c>
      <c r="B44" s="46" t="s">
        <v>539</v>
      </c>
      <c r="C44" s="49">
        <v>32.327437649399997</v>
      </c>
      <c r="D44" s="49">
        <v>-110.7325629775</v>
      </c>
      <c r="E44" s="77">
        <v>3576762.04</v>
      </c>
      <c r="F44" s="77">
        <v>525170.71100000001</v>
      </c>
      <c r="H44" s="12">
        <v>38334</v>
      </c>
      <c r="I44" s="30" t="s">
        <v>925</v>
      </c>
      <c r="J44" t="s">
        <v>539</v>
      </c>
      <c r="K44">
        <v>58</v>
      </c>
      <c r="L44">
        <f t="shared" si="4"/>
        <v>58</v>
      </c>
      <c r="M44">
        <v>8</v>
      </c>
      <c r="N44" s="1">
        <f t="shared" si="5"/>
        <v>-8</v>
      </c>
      <c r="O44" t="s">
        <v>284</v>
      </c>
      <c r="Q44" t="s">
        <v>804</v>
      </c>
      <c r="R44" s="193">
        <v>428.69738577426301</v>
      </c>
    </row>
    <row r="45" spans="1:19" x14ac:dyDescent="0.25">
      <c r="A45" s="1" t="s">
        <v>779</v>
      </c>
      <c r="B45" s="46" t="s">
        <v>779</v>
      </c>
      <c r="C45" s="49">
        <v>32.3240747121</v>
      </c>
      <c r="D45" s="49">
        <v>-110.7051931508</v>
      </c>
      <c r="E45" s="77">
        <v>3576396.0210000002</v>
      </c>
      <c r="F45" s="77">
        <v>527747.74699999997</v>
      </c>
      <c r="H45" s="28">
        <v>38105</v>
      </c>
      <c r="I45" s="31" t="s">
        <v>927</v>
      </c>
      <c r="J45" s="1" t="s">
        <v>779</v>
      </c>
      <c r="K45" s="1">
        <v>53</v>
      </c>
      <c r="L45">
        <f t="shared" si="4"/>
        <v>53</v>
      </c>
      <c r="M45" s="1">
        <v>10</v>
      </c>
      <c r="N45" s="1">
        <f t="shared" si="5"/>
        <v>-10</v>
      </c>
      <c r="O45" s="1" t="s">
        <v>796</v>
      </c>
      <c r="Q45" s="1" t="s">
        <v>802</v>
      </c>
      <c r="R45" s="193">
        <v>495.10808737599746</v>
      </c>
    </row>
    <row r="46" spans="1:19" x14ac:dyDescent="0.25">
      <c r="A46" t="s">
        <v>504</v>
      </c>
      <c r="B46" s="46" t="s">
        <v>504</v>
      </c>
      <c r="C46" s="49">
        <v>32.330421328900002</v>
      </c>
      <c r="D46" s="49">
        <v>-110.7444334195</v>
      </c>
      <c r="E46" s="77">
        <v>3577090.05</v>
      </c>
      <c r="F46" s="77">
        <v>524052.69300000003</v>
      </c>
      <c r="H46" s="12">
        <v>38348</v>
      </c>
      <c r="I46" s="152" t="s">
        <v>923</v>
      </c>
      <c r="J46" t="s">
        <v>504</v>
      </c>
      <c r="K46">
        <v>60</v>
      </c>
      <c r="L46">
        <f t="shared" si="4"/>
        <v>60</v>
      </c>
      <c r="M46">
        <v>1</v>
      </c>
      <c r="N46" s="1">
        <f t="shared" si="5"/>
        <v>-1</v>
      </c>
      <c r="O46" t="s">
        <v>286</v>
      </c>
      <c r="Q46" t="s">
        <v>802</v>
      </c>
      <c r="R46" s="193">
        <v>569.1026374797957</v>
      </c>
      <c r="S46" s="20" t="s">
        <v>1337</v>
      </c>
    </row>
    <row r="47" spans="1:19" x14ac:dyDescent="0.25">
      <c r="A47" s="145" t="s">
        <v>775</v>
      </c>
      <c r="B47" s="146" t="s">
        <v>775</v>
      </c>
      <c r="C47" s="147">
        <v>32.3250629108</v>
      </c>
      <c r="D47" s="147">
        <v>-110.703447535</v>
      </c>
      <c r="E47" s="148">
        <v>3576506.0150000001</v>
      </c>
      <c r="F47" s="148">
        <v>527911.74399999995</v>
      </c>
      <c r="G47" s="145"/>
      <c r="H47" s="151">
        <v>38105</v>
      </c>
      <c r="I47" s="153" t="s">
        <v>927</v>
      </c>
      <c r="J47" s="145" t="s">
        <v>775</v>
      </c>
      <c r="K47" s="145">
        <v>55</v>
      </c>
      <c r="L47">
        <f t="shared" si="4"/>
        <v>55</v>
      </c>
      <c r="M47" s="145">
        <v>13</v>
      </c>
      <c r="N47" s="1">
        <f t="shared" si="5"/>
        <v>-13</v>
      </c>
      <c r="O47" s="145" t="s">
        <v>796</v>
      </c>
      <c r="P47" s="145"/>
      <c r="Q47" s="145" t="s">
        <v>802</v>
      </c>
      <c r="R47" s="193">
        <v>632.62097875873769</v>
      </c>
    </row>
    <row r="48" spans="1:19" x14ac:dyDescent="0.25">
      <c r="A48" s="1" t="s">
        <v>774</v>
      </c>
      <c r="B48" s="46" t="s">
        <v>774</v>
      </c>
      <c r="C48" s="49">
        <v>32.325751005999997</v>
      </c>
      <c r="D48" s="49">
        <v>-110.704497163</v>
      </c>
      <c r="E48" s="77">
        <v>3576582.0159999998</v>
      </c>
      <c r="F48" s="77">
        <v>527812.74199999997</v>
      </c>
      <c r="H48" s="28">
        <v>38100</v>
      </c>
      <c r="I48" s="31" t="s">
        <v>928</v>
      </c>
      <c r="J48" s="1" t="s">
        <v>774</v>
      </c>
      <c r="K48" s="1">
        <v>62</v>
      </c>
      <c r="L48">
        <f t="shared" si="4"/>
        <v>62</v>
      </c>
      <c r="M48" s="1">
        <v>20</v>
      </c>
      <c r="N48" s="1">
        <f t="shared" si="5"/>
        <v>-20</v>
      </c>
      <c r="O48" s="1" t="s">
        <v>796</v>
      </c>
      <c r="Q48" s="1" t="s">
        <v>802</v>
      </c>
      <c r="R48" s="193">
        <v>692.00932557161514</v>
      </c>
    </row>
    <row r="49" spans="1:18" x14ac:dyDescent="0.25">
      <c r="A49" s="144" t="s">
        <v>505</v>
      </c>
      <c r="B49" s="146" t="s">
        <v>505</v>
      </c>
      <c r="C49" s="147">
        <v>32.331756716299999</v>
      </c>
      <c r="D49" s="147">
        <v>-110.74454659209999</v>
      </c>
      <c r="E49" s="148">
        <v>3577238.05</v>
      </c>
      <c r="F49" s="148">
        <v>524041.68900000001</v>
      </c>
      <c r="G49" s="145"/>
      <c r="H49" s="150">
        <v>38348</v>
      </c>
      <c r="I49" s="152" t="s">
        <v>923</v>
      </c>
      <c r="J49" s="144" t="s">
        <v>505</v>
      </c>
      <c r="K49" s="144">
        <v>60</v>
      </c>
      <c r="L49">
        <f t="shared" si="4"/>
        <v>60</v>
      </c>
      <c r="M49" s="144">
        <v>0</v>
      </c>
      <c r="N49" s="1">
        <f t="shared" si="5"/>
        <v>0</v>
      </c>
      <c r="O49" s="144" t="s">
        <v>286</v>
      </c>
      <c r="P49" s="145"/>
      <c r="Q49" s="144" t="s">
        <v>802</v>
      </c>
      <c r="R49" s="193">
        <v>715.25615321010355</v>
      </c>
    </row>
    <row r="50" spans="1:18" x14ac:dyDescent="0.25">
      <c r="A50" t="s">
        <v>543</v>
      </c>
      <c r="B50" s="46" t="s">
        <v>543</v>
      </c>
      <c r="C50" s="49">
        <v>32.330786429900002</v>
      </c>
      <c r="D50" s="49">
        <v>-110.7292168693</v>
      </c>
      <c r="E50" s="77">
        <v>3577134.0389999999</v>
      </c>
      <c r="F50" s="77">
        <v>525484.70299999998</v>
      </c>
      <c r="H50" s="12">
        <v>38334</v>
      </c>
      <c r="I50" s="30" t="s">
        <v>925</v>
      </c>
      <c r="J50" t="s">
        <v>543</v>
      </c>
      <c r="K50">
        <v>65</v>
      </c>
      <c r="L50">
        <f t="shared" si="4"/>
        <v>65</v>
      </c>
      <c r="M50">
        <v>10</v>
      </c>
      <c r="N50" s="1">
        <f t="shared" si="5"/>
        <v>-10</v>
      </c>
      <c r="O50" t="s">
        <v>286</v>
      </c>
      <c r="Q50" t="s">
        <v>802</v>
      </c>
      <c r="R50" s="193">
        <v>853.38461630920801</v>
      </c>
    </row>
    <row r="51" spans="1:18" x14ac:dyDescent="0.25">
      <c r="A51" t="s">
        <v>547</v>
      </c>
      <c r="B51" s="46" t="s">
        <v>547</v>
      </c>
      <c r="C51" s="49">
        <v>32.330602494399997</v>
      </c>
      <c r="D51" s="49">
        <v>-110.72759173110001</v>
      </c>
      <c r="E51" s="77">
        <v>3577114.037</v>
      </c>
      <c r="F51" s="77">
        <v>525637.70499999996</v>
      </c>
      <c r="H51" s="12">
        <v>38334</v>
      </c>
      <c r="I51" s="30" t="s">
        <v>925</v>
      </c>
      <c r="J51" t="s">
        <v>547</v>
      </c>
      <c r="K51">
        <v>61</v>
      </c>
      <c r="L51">
        <f t="shared" si="4"/>
        <v>61</v>
      </c>
      <c r="M51">
        <v>9</v>
      </c>
      <c r="N51" s="1">
        <f t="shared" si="5"/>
        <v>-9</v>
      </c>
      <c r="O51" t="s">
        <v>284</v>
      </c>
      <c r="Q51" t="s">
        <v>802</v>
      </c>
      <c r="R51" s="193">
        <v>859.05653363313877</v>
      </c>
    </row>
    <row r="52" spans="1:18" x14ac:dyDescent="0.25">
      <c r="A52" s="144" t="s">
        <v>545</v>
      </c>
      <c r="B52" s="146" t="s">
        <v>545</v>
      </c>
      <c r="C52" s="147">
        <v>32.330682326999998</v>
      </c>
      <c r="D52" s="147">
        <v>-110.7269645977</v>
      </c>
      <c r="E52" s="148">
        <v>3577123.037</v>
      </c>
      <c r="F52" s="148">
        <v>525696.70600000001</v>
      </c>
      <c r="G52" s="145"/>
      <c r="H52" s="150">
        <v>38334</v>
      </c>
      <c r="I52" s="152" t="s">
        <v>925</v>
      </c>
      <c r="J52" s="144" t="s">
        <v>545</v>
      </c>
      <c r="K52" s="144">
        <v>60</v>
      </c>
      <c r="L52">
        <f t="shared" si="4"/>
        <v>60</v>
      </c>
      <c r="M52" s="144">
        <v>9</v>
      </c>
      <c r="N52" s="1">
        <f t="shared" si="5"/>
        <v>-9</v>
      </c>
      <c r="O52" s="144" t="s">
        <v>286</v>
      </c>
      <c r="P52" s="145"/>
      <c r="Q52" s="144" t="s">
        <v>802</v>
      </c>
      <c r="R52" s="193">
        <v>877.95697150991509</v>
      </c>
    </row>
    <row r="53" spans="1:18" x14ac:dyDescent="0.25">
      <c r="A53" t="s">
        <v>548</v>
      </c>
      <c r="B53" s="46" t="s">
        <v>548</v>
      </c>
      <c r="C53" s="49">
        <v>32.331189751499998</v>
      </c>
      <c r="D53" s="49">
        <v>-110.72799375709999</v>
      </c>
      <c r="E53" s="77">
        <v>3577179.0380000002</v>
      </c>
      <c r="F53" s="77">
        <v>525599.70299999998</v>
      </c>
      <c r="H53" s="12">
        <v>38334</v>
      </c>
      <c r="I53" s="30" t="s">
        <v>925</v>
      </c>
      <c r="J53" t="s">
        <v>548</v>
      </c>
      <c r="K53">
        <v>59</v>
      </c>
      <c r="L53">
        <f t="shared" si="4"/>
        <v>59</v>
      </c>
      <c r="M53">
        <v>14</v>
      </c>
      <c r="N53" s="1">
        <f t="shared" si="5"/>
        <v>-14</v>
      </c>
      <c r="O53" t="s">
        <v>284</v>
      </c>
      <c r="Q53" t="s">
        <v>802</v>
      </c>
      <c r="R53" s="193">
        <v>917.68075289750595</v>
      </c>
    </row>
    <row r="54" spans="1:18" x14ac:dyDescent="0.25">
      <c r="A54" t="s">
        <v>544</v>
      </c>
      <c r="B54" s="46" t="s">
        <v>544</v>
      </c>
      <c r="C54" s="49">
        <v>32.331551062099997</v>
      </c>
      <c r="D54" s="49">
        <v>-110.7282051974</v>
      </c>
      <c r="E54" s="77">
        <v>3577219.0380000002</v>
      </c>
      <c r="F54" s="77">
        <v>525579.70200000005</v>
      </c>
      <c r="H54" s="12">
        <v>38334</v>
      </c>
      <c r="I54" s="30" t="s">
        <v>925</v>
      </c>
      <c r="J54" t="s">
        <v>544</v>
      </c>
      <c r="K54">
        <v>65</v>
      </c>
      <c r="L54">
        <f t="shared" si="4"/>
        <v>65</v>
      </c>
      <c r="M54">
        <v>14</v>
      </c>
      <c r="N54" s="1">
        <f t="shared" si="5"/>
        <v>-14</v>
      </c>
      <c r="O54" t="s">
        <v>286</v>
      </c>
      <c r="Q54" t="s">
        <v>802</v>
      </c>
      <c r="R54" s="193">
        <v>954.32456134189556</v>
      </c>
    </row>
    <row r="55" spans="1:18" x14ac:dyDescent="0.25">
      <c r="A55" s="1" t="s">
        <v>788</v>
      </c>
      <c r="B55" s="46" t="s">
        <v>788</v>
      </c>
      <c r="C55" s="49">
        <v>32.328074882000003</v>
      </c>
      <c r="D55" s="49">
        <v>-110.6991559099</v>
      </c>
      <c r="E55" s="77">
        <v>3576841.014</v>
      </c>
      <c r="F55" s="77">
        <v>528314.74</v>
      </c>
      <c r="H55" s="28">
        <v>38105</v>
      </c>
      <c r="I55" s="31" t="s">
        <v>927</v>
      </c>
      <c r="J55" s="1" t="s">
        <v>788</v>
      </c>
      <c r="K55" s="1">
        <v>64</v>
      </c>
      <c r="L55">
        <f t="shared" si="4"/>
        <v>64</v>
      </c>
      <c r="M55" s="1">
        <v>12</v>
      </c>
      <c r="N55" s="1">
        <f t="shared" si="5"/>
        <v>-12</v>
      </c>
      <c r="O55" s="1" t="s">
        <v>796</v>
      </c>
      <c r="Q55" s="1" t="s">
        <v>802</v>
      </c>
      <c r="R55" s="193">
        <v>1035.2431862056778</v>
      </c>
    </row>
    <row r="56" spans="1:18" x14ac:dyDescent="0.25">
      <c r="A56" t="s">
        <v>633</v>
      </c>
      <c r="B56" s="46" t="s">
        <v>633</v>
      </c>
      <c r="C56" s="49">
        <v>32.330960785199998</v>
      </c>
      <c r="D56" s="49">
        <v>-110.7182296375</v>
      </c>
      <c r="E56" s="77">
        <v>3577156.0320000001</v>
      </c>
      <c r="F56" s="77">
        <v>526518.71699999995</v>
      </c>
      <c r="H56" s="12">
        <v>38282</v>
      </c>
      <c r="I56" s="30" t="s">
        <v>926</v>
      </c>
      <c r="J56" t="s">
        <v>633</v>
      </c>
      <c r="K56">
        <v>59</v>
      </c>
      <c r="L56">
        <f t="shared" si="4"/>
        <v>59</v>
      </c>
      <c r="M56">
        <v>0</v>
      </c>
      <c r="N56" s="1">
        <f t="shared" si="5"/>
        <v>0</v>
      </c>
      <c r="O56" t="s">
        <v>284</v>
      </c>
      <c r="Q56" t="s">
        <v>802</v>
      </c>
      <c r="R56" s="193">
        <v>1048.8863936303244</v>
      </c>
    </row>
    <row r="57" spans="1:18" x14ac:dyDescent="0.25">
      <c r="A57" t="s">
        <v>552</v>
      </c>
      <c r="B57" s="46" t="s">
        <v>552</v>
      </c>
      <c r="C57" s="49">
        <v>32.3321542459</v>
      </c>
      <c r="D57" s="49">
        <v>-110.723485618</v>
      </c>
      <c r="E57" s="77">
        <v>3577287.037</v>
      </c>
      <c r="F57" s="77">
        <v>526023.70900000003</v>
      </c>
      <c r="H57" s="12">
        <v>38315</v>
      </c>
      <c r="I57" s="30" t="s">
        <v>925</v>
      </c>
      <c r="J57" t="s">
        <v>552</v>
      </c>
      <c r="K57">
        <v>59</v>
      </c>
      <c r="L57">
        <f t="shared" si="4"/>
        <v>59</v>
      </c>
      <c r="M57">
        <v>9</v>
      </c>
      <c r="N57" s="1">
        <v>-9</v>
      </c>
      <c r="O57" t="s">
        <v>286</v>
      </c>
      <c r="Q57" t="s">
        <v>802</v>
      </c>
      <c r="R57" s="193">
        <v>1096.8284632984805</v>
      </c>
    </row>
    <row r="58" spans="1:18" x14ac:dyDescent="0.25">
      <c r="A58" t="s">
        <v>551</v>
      </c>
      <c r="B58" s="46" t="s">
        <v>551</v>
      </c>
      <c r="C58" s="49">
        <v>32.332446310000002</v>
      </c>
      <c r="D58" s="49">
        <v>-110.7250361282</v>
      </c>
      <c r="E58" s="77">
        <v>3577319.037</v>
      </c>
      <c r="F58" s="77">
        <v>525877.70200000005</v>
      </c>
      <c r="H58" s="12">
        <v>38334</v>
      </c>
      <c r="I58" s="30" t="s">
        <v>925</v>
      </c>
      <c r="J58" t="s">
        <v>551</v>
      </c>
      <c r="K58">
        <v>50</v>
      </c>
      <c r="L58">
        <f t="shared" si="4"/>
        <v>50</v>
      </c>
      <c r="M58">
        <v>9</v>
      </c>
      <c r="N58" s="1">
        <f t="shared" ref="N58:N93" si="6">(-1)*M58</f>
        <v>-9</v>
      </c>
      <c r="O58" t="s">
        <v>284</v>
      </c>
      <c r="Q58" t="s">
        <v>802</v>
      </c>
      <c r="R58" s="193">
        <v>1104.3283152828003</v>
      </c>
    </row>
    <row r="59" spans="1:18" x14ac:dyDescent="0.25">
      <c r="A59" s="1" t="s">
        <v>789</v>
      </c>
      <c r="B59" s="46" t="s">
        <v>789</v>
      </c>
      <c r="C59" s="49">
        <v>32.328972731100002</v>
      </c>
      <c r="D59" s="49">
        <v>-110.6973679415</v>
      </c>
      <c r="E59" s="77">
        <v>3576941.014</v>
      </c>
      <c r="F59" s="77">
        <v>528482.73899999994</v>
      </c>
      <c r="H59" s="28">
        <v>38105</v>
      </c>
      <c r="I59" s="31" t="s">
        <v>927</v>
      </c>
      <c r="J59" s="1" t="s">
        <v>789</v>
      </c>
      <c r="K59" s="1">
        <v>63</v>
      </c>
      <c r="L59">
        <f t="shared" si="4"/>
        <v>63</v>
      </c>
      <c r="M59" s="1">
        <v>10</v>
      </c>
      <c r="N59" s="1">
        <f t="shared" si="6"/>
        <v>-10</v>
      </c>
      <c r="O59" s="1" t="s">
        <v>796</v>
      </c>
      <c r="Q59" s="1" t="s">
        <v>802</v>
      </c>
      <c r="R59" s="193">
        <v>1163.4336179417287</v>
      </c>
    </row>
    <row r="60" spans="1:18" x14ac:dyDescent="0.25">
      <c r="A60" t="s">
        <v>634</v>
      </c>
      <c r="B60" s="46" t="s">
        <v>634</v>
      </c>
      <c r="C60" s="49">
        <v>32.332170044500003</v>
      </c>
      <c r="D60" s="49">
        <v>-110.7184065612</v>
      </c>
      <c r="E60" s="77">
        <v>3577290.034</v>
      </c>
      <c r="F60" s="77">
        <v>526501.71400000004</v>
      </c>
      <c r="H60" s="12">
        <v>38282</v>
      </c>
      <c r="I60" s="30" t="s">
        <v>926</v>
      </c>
      <c r="J60" t="s">
        <v>634</v>
      </c>
      <c r="K60">
        <v>51</v>
      </c>
      <c r="L60">
        <f t="shared" si="4"/>
        <v>51</v>
      </c>
      <c r="M60">
        <v>5</v>
      </c>
      <c r="N60" s="1">
        <f t="shared" si="6"/>
        <v>-5</v>
      </c>
      <c r="O60" t="s">
        <v>286</v>
      </c>
      <c r="Q60" t="s">
        <v>802</v>
      </c>
      <c r="R60" s="193">
        <v>1180.0352700353696</v>
      </c>
    </row>
    <row r="61" spans="1:18" x14ac:dyDescent="0.25">
      <c r="A61" t="s">
        <v>643</v>
      </c>
      <c r="B61" s="46" t="s">
        <v>643</v>
      </c>
      <c r="C61" s="49">
        <v>32.332993950599999</v>
      </c>
      <c r="D61" s="49">
        <v>-110.72381248550001</v>
      </c>
      <c r="E61" s="77">
        <v>3577380.0380000002</v>
      </c>
      <c r="F61" s="77">
        <v>525992.70700000005</v>
      </c>
      <c r="H61" s="12">
        <v>38282</v>
      </c>
      <c r="I61" s="30" t="s">
        <v>926</v>
      </c>
      <c r="J61" t="s">
        <v>643</v>
      </c>
      <c r="K61">
        <v>59</v>
      </c>
      <c r="L61">
        <f t="shared" si="4"/>
        <v>59</v>
      </c>
      <c r="M61">
        <v>9</v>
      </c>
      <c r="N61" s="1">
        <f t="shared" si="6"/>
        <v>-9</v>
      </c>
      <c r="O61" t="s">
        <v>284</v>
      </c>
      <c r="Q61" t="s">
        <v>802</v>
      </c>
      <c r="R61" s="193">
        <v>1184.6272908768997</v>
      </c>
    </row>
    <row r="62" spans="1:18" x14ac:dyDescent="0.25">
      <c r="A62" t="s">
        <v>524</v>
      </c>
      <c r="B62" s="46" t="s">
        <v>524</v>
      </c>
      <c r="C62" s="49">
        <v>32.334594882200001</v>
      </c>
      <c r="D62" s="49">
        <v>-110.7341254104</v>
      </c>
      <c r="E62" s="77">
        <v>3577555.0440000002</v>
      </c>
      <c r="F62" s="77">
        <v>525021.68799999997</v>
      </c>
      <c r="H62" s="12">
        <v>38341</v>
      </c>
      <c r="I62" s="30" t="s">
        <v>924</v>
      </c>
      <c r="J62" t="s">
        <v>524</v>
      </c>
      <c r="K62">
        <v>51</v>
      </c>
      <c r="L62">
        <f t="shared" si="4"/>
        <v>51</v>
      </c>
      <c r="M62">
        <v>5</v>
      </c>
      <c r="N62" s="1">
        <f t="shared" si="6"/>
        <v>-5</v>
      </c>
      <c r="O62" t="s">
        <v>286</v>
      </c>
      <c r="Q62" t="s">
        <v>802</v>
      </c>
      <c r="R62" s="193">
        <v>1196.6951493765937</v>
      </c>
    </row>
    <row r="63" spans="1:18" x14ac:dyDescent="0.25">
      <c r="A63" t="s">
        <v>635</v>
      </c>
      <c r="B63" s="46" t="s">
        <v>635</v>
      </c>
      <c r="C63" s="49">
        <v>32.33242276</v>
      </c>
      <c r="D63" s="49">
        <v>-110.7184589141</v>
      </c>
      <c r="E63" s="77">
        <v>3577318.034</v>
      </c>
      <c r="F63" s="77">
        <v>526496.71299999999</v>
      </c>
      <c r="H63" s="12">
        <v>38282</v>
      </c>
      <c r="I63" s="30" t="s">
        <v>926</v>
      </c>
      <c r="J63" t="s">
        <v>635</v>
      </c>
      <c r="K63">
        <v>65</v>
      </c>
      <c r="L63">
        <f t="shared" si="4"/>
        <v>65</v>
      </c>
      <c r="M63">
        <v>6</v>
      </c>
      <c r="N63" s="1">
        <f t="shared" si="6"/>
        <v>-6</v>
      </c>
      <c r="O63" t="s">
        <v>284</v>
      </c>
      <c r="Q63" t="s">
        <v>802</v>
      </c>
      <c r="R63" s="193">
        <v>1207.1960962955654</v>
      </c>
    </row>
    <row r="64" spans="1:18" x14ac:dyDescent="0.25">
      <c r="A64" t="s">
        <v>638</v>
      </c>
      <c r="B64" s="46" t="s">
        <v>638</v>
      </c>
      <c r="C64" s="49">
        <v>32.3330302472</v>
      </c>
      <c r="D64" s="49">
        <v>-110.7198277594</v>
      </c>
      <c r="E64" s="77">
        <v>3577385.0350000001</v>
      </c>
      <c r="F64" s="77">
        <v>526367.71</v>
      </c>
      <c r="H64" s="12">
        <v>38282</v>
      </c>
      <c r="I64" s="30" t="s">
        <v>926</v>
      </c>
      <c r="J64" t="s">
        <v>638</v>
      </c>
      <c r="K64">
        <v>55</v>
      </c>
      <c r="L64">
        <f t="shared" si="4"/>
        <v>55</v>
      </c>
      <c r="M64">
        <v>9</v>
      </c>
      <c r="N64" s="1">
        <f t="shared" si="6"/>
        <v>-9</v>
      </c>
      <c r="O64" t="s">
        <v>284</v>
      </c>
      <c r="Q64" t="s">
        <v>804</v>
      </c>
      <c r="R64" s="193">
        <v>1252.5502396760617</v>
      </c>
    </row>
    <row r="65" spans="1:18" x14ac:dyDescent="0.25">
      <c r="A65" s="144" t="s">
        <v>608</v>
      </c>
      <c r="B65" s="146" t="s">
        <v>608</v>
      </c>
      <c r="C65" s="147">
        <v>32.3321131282</v>
      </c>
      <c r="D65" s="147">
        <v>-110.7131789749</v>
      </c>
      <c r="E65" s="148">
        <v>3577285.03</v>
      </c>
      <c r="F65" s="148">
        <v>526993.71799999999</v>
      </c>
      <c r="G65" s="145"/>
      <c r="H65" s="150">
        <v>38296</v>
      </c>
      <c r="I65" s="152" t="s">
        <v>932</v>
      </c>
      <c r="J65" s="144" t="s">
        <v>608</v>
      </c>
      <c r="K65" s="144">
        <v>57</v>
      </c>
      <c r="L65">
        <f t="shared" si="4"/>
        <v>57</v>
      </c>
      <c r="M65" s="144">
        <v>6</v>
      </c>
      <c r="N65" s="1">
        <f t="shared" si="6"/>
        <v>-6</v>
      </c>
      <c r="O65" s="144" t="s">
        <v>286</v>
      </c>
      <c r="P65" s="145"/>
      <c r="Q65" s="144" t="s">
        <v>802</v>
      </c>
      <c r="R65" s="193">
        <v>1257.5901255990027</v>
      </c>
    </row>
    <row r="66" spans="1:18" x14ac:dyDescent="0.25">
      <c r="A66" s="144" t="s">
        <v>644</v>
      </c>
      <c r="B66" s="146" t="s">
        <v>644</v>
      </c>
      <c r="C66" s="147">
        <v>32.333833094900001</v>
      </c>
      <c r="D66" s="147">
        <v>-110.72388434290001</v>
      </c>
      <c r="E66" s="148">
        <v>3577473.0389999999</v>
      </c>
      <c r="F66" s="148">
        <v>525985.70400000003</v>
      </c>
      <c r="G66" s="145"/>
      <c r="H66" s="150">
        <v>38282</v>
      </c>
      <c r="I66" s="152" t="s">
        <v>926</v>
      </c>
      <c r="J66" s="144" t="s">
        <v>644</v>
      </c>
      <c r="K66" s="144">
        <v>58</v>
      </c>
      <c r="L66">
        <f t="shared" si="4"/>
        <v>58</v>
      </c>
      <c r="M66" s="144">
        <v>11</v>
      </c>
      <c r="N66" s="1">
        <f t="shared" si="6"/>
        <v>-11</v>
      </c>
      <c r="O66" s="144" t="s">
        <v>286</v>
      </c>
      <c r="P66" s="145"/>
      <c r="Q66" s="144" t="s">
        <v>802</v>
      </c>
      <c r="R66" s="193">
        <v>1276.4531791589786</v>
      </c>
    </row>
    <row r="67" spans="1:18" x14ac:dyDescent="0.25">
      <c r="A67" t="s">
        <v>526</v>
      </c>
      <c r="B67" s="46" t="s">
        <v>526</v>
      </c>
      <c r="C67" s="49">
        <v>32.3353509827</v>
      </c>
      <c r="D67" s="49">
        <v>-110.73332628110001</v>
      </c>
      <c r="E67" s="77">
        <v>3577639.0440000002</v>
      </c>
      <c r="F67" s="77">
        <v>525096.68599999999</v>
      </c>
      <c r="H67" s="12">
        <v>38341</v>
      </c>
      <c r="I67" s="30" t="s">
        <v>924</v>
      </c>
      <c r="J67" t="s">
        <v>526</v>
      </c>
      <c r="K67">
        <v>59</v>
      </c>
      <c r="L67">
        <f t="shared" si="4"/>
        <v>59</v>
      </c>
      <c r="M67">
        <v>5</v>
      </c>
      <c r="N67" s="1">
        <f t="shared" si="6"/>
        <v>-5</v>
      </c>
      <c r="O67" t="s">
        <v>284</v>
      </c>
      <c r="Q67" t="s">
        <v>802</v>
      </c>
      <c r="R67" s="193">
        <v>1293.2799028533498</v>
      </c>
    </row>
    <row r="68" spans="1:18" x14ac:dyDescent="0.25">
      <c r="A68" s="144" t="s">
        <v>530</v>
      </c>
      <c r="B68" s="146" t="s">
        <v>530</v>
      </c>
      <c r="C68" s="147">
        <v>32.335025080800001</v>
      </c>
      <c r="D68" s="147">
        <v>-110.7285774578</v>
      </c>
      <c r="E68" s="148">
        <v>3577604.04</v>
      </c>
      <c r="F68" s="148">
        <v>525543.69099999999</v>
      </c>
      <c r="G68" s="145"/>
      <c r="H68" s="150">
        <v>38341</v>
      </c>
      <c r="I68" s="152" t="s">
        <v>924</v>
      </c>
      <c r="J68" s="144" t="s">
        <v>530</v>
      </c>
      <c r="K68" s="144">
        <v>63</v>
      </c>
      <c r="L68">
        <f t="shared" si="4"/>
        <v>63</v>
      </c>
      <c r="M68" s="144">
        <v>12</v>
      </c>
      <c r="N68" s="1">
        <f t="shared" si="6"/>
        <v>-12</v>
      </c>
      <c r="O68" s="144" t="s">
        <v>286</v>
      </c>
      <c r="P68" s="145"/>
      <c r="Q68" s="144" t="s">
        <v>802</v>
      </c>
      <c r="R68" s="193">
        <v>1333.2838727707019</v>
      </c>
    </row>
    <row r="69" spans="1:18" x14ac:dyDescent="0.25">
      <c r="A69" s="144" t="s">
        <v>531</v>
      </c>
      <c r="B69" s="146" t="s">
        <v>531</v>
      </c>
      <c r="C69" s="147">
        <v>32.335013946899998</v>
      </c>
      <c r="D69" s="147">
        <v>-110.7275999096</v>
      </c>
      <c r="E69" s="148">
        <v>3577603.04</v>
      </c>
      <c r="F69" s="148">
        <v>525635.69200000004</v>
      </c>
      <c r="G69" s="145"/>
      <c r="H69" s="150">
        <v>38341</v>
      </c>
      <c r="I69" s="152" t="s">
        <v>924</v>
      </c>
      <c r="J69" s="144" t="s">
        <v>531</v>
      </c>
      <c r="K69" s="144">
        <v>55</v>
      </c>
      <c r="L69">
        <f t="shared" si="4"/>
        <v>55</v>
      </c>
      <c r="M69" s="144">
        <v>14</v>
      </c>
      <c r="N69" s="1">
        <f t="shared" si="6"/>
        <v>-14</v>
      </c>
      <c r="O69" s="144" t="s">
        <v>286</v>
      </c>
      <c r="P69" s="145"/>
      <c r="Q69" s="144" t="s">
        <v>802</v>
      </c>
      <c r="R69" s="193">
        <v>1347.7217498422947</v>
      </c>
    </row>
    <row r="70" spans="1:18" x14ac:dyDescent="0.25">
      <c r="A70" t="s">
        <v>112</v>
      </c>
      <c r="B70"/>
      <c r="C70" s="14">
        <v>32.334847500000002</v>
      </c>
      <c r="D70" s="14">
        <v>-110.72624039999999</v>
      </c>
      <c r="E70" s="80">
        <v>3577585</v>
      </c>
      <c r="F70" s="89">
        <v>525764</v>
      </c>
      <c r="G70" s="8" t="s">
        <v>41</v>
      </c>
      <c r="H70" s="12">
        <v>40384</v>
      </c>
      <c r="I70" s="187" t="s">
        <v>121</v>
      </c>
      <c r="J70" t="s">
        <v>112</v>
      </c>
      <c r="K70" s="1">
        <v>55</v>
      </c>
      <c r="L70">
        <f t="shared" si="4"/>
        <v>55</v>
      </c>
      <c r="M70" s="1">
        <v>11</v>
      </c>
      <c r="N70" s="1">
        <f t="shared" si="6"/>
        <v>-11</v>
      </c>
      <c r="O70" s="1" t="s">
        <v>989</v>
      </c>
      <c r="P70" s="1" t="s">
        <v>43</v>
      </c>
      <c r="Q70" s="1" t="s">
        <v>802</v>
      </c>
      <c r="R70" s="193">
        <v>1351.2119846364474</v>
      </c>
    </row>
    <row r="71" spans="1:18" x14ac:dyDescent="0.25">
      <c r="A71" t="s">
        <v>533</v>
      </c>
      <c r="B71" s="46" t="s">
        <v>533</v>
      </c>
      <c r="C71" s="49">
        <v>32.335072523599997</v>
      </c>
      <c r="D71" s="49">
        <v>-110.72549581</v>
      </c>
      <c r="E71" s="77">
        <v>3577610.0380000002</v>
      </c>
      <c r="F71" s="77">
        <v>525833.69400000002</v>
      </c>
      <c r="H71" s="12">
        <v>38341</v>
      </c>
      <c r="I71" s="30" t="s">
        <v>924</v>
      </c>
      <c r="J71" t="s">
        <v>533</v>
      </c>
      <c r="K71">
        <v>52</v>
      </c>
      <c r="L71">
        <f t="shared" si="4"/>
        <v>52</v>
      </c>
      <c r="M71">
        <v>11</v>
      </c>
      <c r="N71" s="1">
        <f t="shared" si="6"/>
        <v>-11</v>
      </c>
      <c r="O71" t="s">
        <v>286</v>
      </c>
      <c r="Q71" t="s">
        <v>802</v>
      </c>
      <c r="R71" s="193">
        <v>1387.9447206137022</v>
      </c>
    </row>
    <row r="72" spans="1:18" x14ac:dyDescent="0.25">
      <c r="A72" t="s">
        <v>615</v>
      </c>
      <c r="B72" s="46" t="s">
        <v>615</v>
      </c>
      <c r="C72" s="49">
        <v>32.334410884999997</v>
      </c>
      <c r="D72" s="49">
        <v>-110.7199935605</v>
      </c>
      <c r="E72" s="77">
        <v>3577538.037</v>
      </c>
      <c r="F72" s="77">
        <v>526351.70600000001</v>
      </c>
      <c r="H72" s="12">
        <v>38280</v>
      </c>
      <c r="I72" s="152" t="s">
        <v>931</v>
      </c>
      <c r="J72" t="s">
        <v>615</v>
      </c>
      <c r="K72">
        <v>54</v>
      </c>
      <c r="L72">
        <f t="shared" si="4"/>
        <v>54</v>
      </c>
      <c r="M72">
        <v>11</v>
      </c>
      <c r="N72" s="1">
        <f t="shared" si="6"/>
        <v>-11</v>
      </c>
      <c r="O72" t="s">
        <v>286</v>
      </c>
      <c r="Q72" t="s">
        <v>802</v>
      </c>
      <c r="R72" s="193">
        <v>1402.8667494676326</v>
      </c>
    </row>
    <row r="73" spans="1:18" x14ac:dyDescent="0.25">
      <c r="A73" t="s">
        <v>534</v>
      </c>
      <c r="B73" s="46" t="s">
        <v>534</v>
      </c>
      <c r="C73" s="49">
        <v>32.335322750899998</v>
      </c>
      <c r="D73" s="49">
        <v>-110.7244005356</v>
      </c>
      <c r="E73" s="77">
        <v>3577638.0410000002</v>
      </c>
      <c r="F73" s="77">
        <v>525936.69999999995</v>
      </c>
      <c r="H73" s="12">
        <v>38341</v>
      </c>
      <c r="I73" s="30" t="s">
        <v>924</v>
      </c>
      <c r="J73" t="s">
        <v>534</v>
      </c>
      <c r="K73">
        <v>49</v>
      </c>
      <c r="L73">
        <f t="shared" si="4"/>
        <v>49</v>
      </c>
      <c r="M73">
        <v>14</v>
      </c>
      <c r="N73" s="1">
        <f t="shared" si="6"/>
        <v>-14</v>
      </c>
      <c r="O73" t="s">
        <v>286</v>
      </c>
      <c r="Q73" t="s">
        <v>802</v>
      </c>
      <c r="R73" s="193">
        <v>1433.2322497561795</v>
      </c>
    </row>
    <row r="74" spans="1:18" x14ac:dyDescent="0.25">
      <c r="A74" s="144" t="s">
        <v>655</v>
      </c>
      <c r="B74" s="146" t="s">
        <v>655</v>
      </c>
      <c r="C74" s="147">
        <v>32.335206294700001</v>
      </c>
      <c r="D74" s="147">
        <v>-110.7206818188</v>
      </c>
      <c r="E74" s="148">
        <v>3577626.0380000002</v>
      </c>
      <c r="F74" s="148">
        <v>526286.70299999998</v>
      </c>
      <c r="G74" s="145"/>
      <c r="H74" s="150">
        <v>38280</v>
      </c>
      <c r="I74" s="152" t="s">
        <v>931</v>
      </c>
      <c r="J74" s="144" t="s">
        <v>655</v>
      </c>
      <c r="K74" s="144">
        <v>45</v>
      </c>
      <c r="L74">
        <f t="shared" si="4"/>
        <v>45</v>
      </c>
      <c r="M74" s="144">
        <v>27</v>
      </c>
      <c r="N74" s="1">
        <f t="shared" si="6"/>
        <v>-27</v>
      </c>
      <c r="O74" s="144" t="s">
        <v>286</v>
      </c>
      <c r="P74" s="145"/>
      <c r="Q74" s="144" t="s">
        <v>802</v>
      </c>
      <c r="R74" s="193">
        <v>1479.9601688623181</v>
      </c>
    </row>
    <row r="75" spans="1:18" x14ac:dyDescent="0.25">
      <c r="A75" s="26" t="s">
        <v>233</v>
      </c>
      <c r="B75" s="26"/>
      <c r="C75" s="127">
        <v>32.344362932899998</v>
      </c>
      <c r="D75" s="127">
        <v>-110.77970802500001</v>
      </c>
      <c r="E75" s="126">
        <v>3578628.0860000001</v>
      </c>
      <c r="F75" s="126">
        <v>520729.63099999999</v>
      </c>
      <c r="G75" s="124"/>
      <c r="H75" s="124">
        <v>38429</v>
      </c>
      <c r="I75" s="114" t="s">
        <v>988</v>
      </c>
      <c r="J75" s="26" t="s">
        <v>233</v>
      </c>
      <c r="K75" s="26">
        <v>46</v>
      </c>
      <c r="L75">
        <f t="shared" si="4"/>
        <v>46</v>
      </c>
      <c r="M75" s="26">
        <v>7</v>
      </c>
      <c r="N75" s="1">
        <f t="shared" si="6"/>
        <v>-7</v>
      </c>
      <c r="O75" s="26" t="s">
        <v>13</v>
      </c>
      <c r="P75" s="26"/>
      <c r="Q75" s="26" t="s">
        <v>802</v>
      </c>
      <c r="R75" s="193">
        <v>1549.5248870072339</v>
      </c>
    </row>
    <row r="76" spans="1:18" s="33" customFormat="1" x14ac:dyDescent="0.25">
      <c r="A76" s="27" t="s">
        <v>55</v>
      </c>
      <c r="B76" s="27"/>
      <c r="C76" s="74">
        <v>32.331197000000003</v>
      </c>
      <c r="D76" s="74">
        <v>-110.674666</v>
      </c>
      <c r="E76" s="81">
        <v>3577193.8626029999</v>
      </c>
      <c r="F76" s="81">
        <v>530618.66466200002</v>
      </c>
      <c r="G76" s="57" t="s">
        <v>41</v>
      </c>
      <c r="H76" s="60">
        <v>38822</v>
      </c>
      <c r="I76" s="63" t="s">
        <v>816</v>
      </c>
      <c r="J76" s="27" t="s">
        <v>55</v>
      </c>
      <c r="K76" s="33">
        <v>40</v>
      </c>
      <c r="L76">
        <f t="shared" si="4"/>
        <v>40</v>
      </c>
      <c r="M76" s="33">
        <v>14</v>
      </c>
      <c r="N76" s="1">
        <f t="shared" si="6"/>
        <v>-14</v>
      </c>
      <c r="O76" s="33" t="s">
        <v>16</v>
      </c>
      <c r="P76" s="33" t="s">
        <v>43</v>
      </c>
      <c r="Q76" s="33" t="s">
        <v>802</v>
      </c>
      <c r="R76" s="193">
        <v>1774.6930839105476</v>
      </c>
    </row>
    <row r="77" spans="1:18" x14ac:dyDescent="0.25">
      <c r="A77" t="s">
        <v>59</v>
      </c>
      <c r="B77"/>
      <c r="C77" s="14">
        <v>32.331679999999999</v>
      </c>
      <c r="D77" s="14">
        <v>-110.67318</v>
      </c>
      <c r="E77" s="80">
        <v>3577247.8061839999</v>
      </c>
      <c r="F77" s="80">
        <v>530758.35048100003</v>
      </c>
      <c r="G77" s="8" t="s">
        <v>41</v>
      </c>
      <c r="H77" s="12">
        <v>38822</v>
      </c>
      <c r="I77" s="30" t="s">
        <v>816</v>
      </c>
      <c r="J77" t="s">
        <v>59</v>
      </c>
      <c r="K77" s="1">
        <v>48</v>
      </c>
      <c r="L77">
        <f t="shared" si="4"/>
        <v>48</v>
      </c>
      <c r="M77" s="1">
        <v>12</v>
      </c>
      <c r="N77" s="1">
        <f t="shared" si="6"/>
        <v>-12</v>
      </c>
      <c r="O77" s="1" t="s">
        <v>16</v>
      </c>
      <c r="P77" s="1" t="s">
        <v>43</v>
      </c>
      <c r="Q77" s="1" t="s">
        <v>802</v>
      </c>
      <c r="R77" s="193">
        <v>1852.076111246598</v>
      </c>
    </row>
    <row r="78" spans="1:18" x14ac:dyDescent="0.25">
      <c r="A78" t="s">
        <v>60</v>
      </c>
      <c r="B78"/>
      <c r="C78" s="14">
        <v>32.331997000000001</v>
      </c>
      <c r="D78" s="14">
        <v>-110.67242899999999</v>
      </c>
      <c r="E78" s="80">
        <v>3577283.1057859999</v>
      </c>
      <c r="F78" s="80">
        <v>530828.92500000005</v>
      </c>
      <c r="G78" s="8" t="s">
        <v>41</v>
      </c>
      <c r="H78" s="12">
        <v>38822</v>
      </c>
      <c r="I78" s="30" t="s">
        <v>816</v>
      </c>
      <c r="J78" t="s">
        <v>60</v>
      </c>
      <c r="K78" s="1">
        <v>39</v>
      </c>
      <c r="L78">
        <f t="shared" si="4"/>
        <v>39</v>
      </c>
      <c r="M78" s="1">
        <v>14</v>
      </c>
      <c r="N78" s="1">
        <f t="shared" si="6"/>
        <v>-14</v>
      </c>
      <c r="O78" s="1" t="s">
        <v>16</v>
      </c>
      <c r="P78" s="1" t="s">
        <v>43</v>
      </c>
      <c r="Q78" s="1" t="s">
        <v>802</v>
      </c>
      <c r="R78" s="193">
        <v>1899.2182013577317</v>
      </c>
    </row>
    <row r="79" spans="1:18" ht="30" x14ac:dyDescent="0.25">
      <c r="A79" t="s">
        <v>322</v>
      </c>
      <c r="B79"/>
      <c r="C79" s="49">
        <v>32.341766995599997</v>
      </c>
      <c r="D79" s="49">
        <v>-110.7342003178</v>
      </c>
      <c r="E79" s="119">
        <v>3578350.0469999998</v>
      </c>
      <c r="F79" s="119">
        <v>525012.66500000004</v>
      </c>
      <c r="G79" t="s">
        <v>41</v>
      </c>
      <c r="H79" s="89"/>
      <c r="I79" t="s">
        <v>662</v>
      </c>
      <c r="J79" t="s">
        <v>322</v>
      </c>
      <c r="K79">
        <v>48</v>
      </c>
      <c r="L79">
        <f t="shared" si="4"/>
        <v>48</v>
      </c>
      <c r="M79">
        <v>11</v>
      </c>
      <c r="N79" s="1">
        <f t="shared" si="6"/>
        <v>-11</v>
      </c>
      <c r="O79" t="s">
        <v>908</v>
      </c>
      <c r="P79" s="107" t="s">
        <v>286</v>
      </c>
      <c r="Q79" t="s">
        <v>804</v>
      </c>
      <c r="R79" s="193">
        <v>1990.1840792593532</v>
      </c>
    </row>
    <row r="80" spans="1:18" x14ac:dyDescent="0.25">
      <c r="A80" s="144" t="s">
        <v>63</v>
      </c>
      <c r="B80" s="144"/>
      <c r="C80" s="157">
        <v>32.334662999999999</v>
      </c>
      <c r="D80" s="157">
        <v>-110.67036299999999</v>
      </c>
      <c r="E80" s="158">
        <v>3577579.238988</v>
      </c>
      <c r="F80" s="158">
        <v>531022.38939799997</v>
      </c>
      <c r="G80" s="159" t="s">
        <v>41</v>
      </c>
      <c r="H80" s="150">
        <v>38822</v>
      </c>
      <c r="I80" s="152" t="s">
        <v>816</v>
      </c>
      <c r="J80" s="144" t="s">
        <v>63</v>
      </c>
      <c r="K80" s="145">
        <v>41</v>
      </c>
      <c r="L80">
        <f t="shared" si="4"/>
        <v>41</v>
      </c>
      <c r="M80" s="145">
        <v>19</v>
      </c>
      <c r="N80" s="1">
        <f t="shared" si="6"/>
        <v>-19</v>
      </c>
      <c r="O80" s="145" t="s">
        <v>16</v>
      </c>
      <c r="P80" s="145" t="s">
        <v>43</v>
      </c>
      <c r="Q80" s="145" t="s">
        <v>802</v>
      </c>
      <c r="R80" s="193">
        <v>2227.8149591240394</v>
      </c>
    </row>
    <row r="81" spans="1:18" x14ac:dyDescent="0.25">
      <c r="A81" t="s">
        <v>64</v>
      </c>
      <c r="B81"/>
      <c r="C81" s="14">
        <v>32.335563999999998</v>
      </c>
      <c r="D81" s="14">
        <v>-110.66946799999999</v>
      </c>
      <c r="E81" s="80">
        <v>3577679.398236</v>
      </c>
      <c r="F81" s="80">
        <v>531106.39171500003</v>
      </c>
      <c r="G81" s="8" t="s">
        <v>41</v>
      </c>
      <c r="H81" s="12">
        <v>38822</v>
      </c>
      <c r="I81" s="30" t="s">
        <v>816</v>
      </c>
      <c r="J81" t="s">
        <v>64</v>
      </c>
      <c r="K81" s="1">
        <v>36</v>
      </c>
      <c r="L81">
        <f t="shared" si="4"/>
        <v>36</v>
      </c>
      <c r="M81" s="1">
        <v>12</v>
      </c>
      <c r="N81" s="1">
        <f t="shared" si="6"/>
        <v>-12</v>
      </c>
      <c r="O81" s="1" t="s">
        <v>16</v>
      </c>
      <c r="P81" s="1" t="s">
        <v>43</v>
      </c>
      <c r="Q81" s="1" t="s">
        <v>802</v>
      </c>
      <c r="R81" s="193">
        <v>2342.069895688036</v>
      </c>
    </row>
    <row r="82" spans="1:18" ht="30" x14ac:dyDescent="0.25">
      <c r="A82" t="s">
        <v>302</v>
      </c>
      <c r="B82"/>
      <c r="C82" s="49">
        <v>32.349319797900002</v>
      </c>
      <c r="D82" s="49">
        <v>-110.7483131462</v>
      </c>
      <c r="E82" s="119">
        <v>3579184.0589999999</v>
      </c>
      <c r="F82" s="119">
        <v>523682.62800000003</v>
      </c>
      <c r="G82" t="s">
        <v>41</v>
      </c>
      <c r="H82" s="89"/>
      <c r="I82" t="s">
        <v>662</v>
      </c>
      <c r="J82" t="s">
        <v>302</v>
      </c>
      <c r="K82">
        <v>47</v>
      </c>
      <c r="L82">
        <f t="shared" si="4"/>
        <v>47</v>
      </c>
      <c r="M82">
        <v>8</v>
      </c>
      <c r="N82" s="1">
        <f t="shared" si="6"/>
        <v>-8</v>
      </c>
      <c r="O82" t="s">
        <v>908</v>
      </c>
      <c r="P82" s="107" t="s">
        <v>286</v>
      </c>
      <c r="Q82" t="s">
        <v>802</v>
      </c>
      <c r="R82" s="193">
        <v>2601.0142909456404</v>
      </c>
    </row>
    <row r="83" spans="1:18" x14ac:dyDescent="0.25">
      <c r="A83" s="1" t="s">
        <v>713</v>
      </c>
      <c r="B83" s="46" t="s">
        <v>713</v>
      </c>
      <c r="C83" s="49">
        <v>32.340382071599997</v>
      </c>
      <c r="D83" s="49">
        <v>-110.685237351</v>
      </c>
      <c r="E83" s="77">
        <v>3578209.0180000002</v>
      </c>
      <c r="F83" s="77">
        <v>529620.71900000004</v>
      </c>
      <c r="H83" s="28">
        <v>38096</v>
      </c>
      <c r="I83" s="31" t="s">
        <v>810</v>
      </c>
      <c r="J83" s="1" t="s">
        <v>713</v>
      </c>
      <c r="K83" s="1">
        <v>40</v>
      </c>
      <c r="L83">
        <f t="shared" si="4"/>
        <v>40</v>
      </c>
      <c r="M83" s="1">
        <v>20</v>
      </c>
      <c r="N83" s="1">
        <f t="shared" si="6"/>
        <v>-20</v>
      </c>
      <c r="O83" s="1" t="s">
        <v>796</v>
      </c>
      <c r="Q83" s="1" t="s">
        <v>802</v>
      </c>
      <c r="R83" s="193">
        <v>2622.3920135454823</v>
      </c>
    </row>
    <row r="84" spans="1:18" x14ac:dyDescent="0.25">
      <c r="A84" s="1" t="s">
        <v>714</v>
      </c>
      <c r="B84" s="46" t="s">
        <v>714</v>
      </c>
      <c r="C84" s="49">
        <v>32.340262531400001</v>
      </c>
      <c r="D84" s="49">
        <v>-110.68433451289999</v>
      </c>
      <c r="E84" s="77">
        <v>3578196.017</v>
      </c>
      <c r="F84" s="77">
        <v>529705.72</v>
      </c>
      <c r="H84" s="28">
        <v>38096</v>
      </c>
      <c r="I84" s="31" t="s">
        <v>810</v>
      </c>
      <c r="J84" s="1" t="s">
        <v>714</v>
      </c>
      <c r="K84" s="1">
        <v>39</v>
      </c>
      <c r="L84">
        <f t="shared" si="4"/>
        <v>39</v>
      </c>
      <c r="M84" s="1">
        <v>19</v>
      </c>
      <c r="N84" s="1">
        <f t="shared" si="6"/>
        <v>-19</v>
      </c>
      <c r="O84" s="1" t="s">
        <v>796</v>
      </c>
      <c r="Q84" s="1" t="s">
        <v>802</v>
      </c>
      <c r="R84" s="193">
        <v>2623.6542823028399</v>
      </c>
    </row>
    <row r="85" spans="1:18" ht="30" x14ac:dyDescent="0.25">
      <c r="A85" t="s">
        <v>285</v>
      </c>
      <c r="B85"/>
      <c r="C85" s="49">
        <v>32.350659478799997</v>
      </c>
      <c r="D85" s="49">
        <v>-110.75517498249999</v>
      </c>
      <c r="E85" s="119">
        <v>3579331.0649999999</v>
      </c>
      <c r="F85" s="119">
        <v>523036.61800000002</v>
      </c>
      <c r="G85" t="s">
        <v>41</v>
      </c>
      <c r="H85" s="89"/>
      <c r="I85" t="s">
        <v>662</v>
      </c>
      <c r="J85" t="s">
        <v>285</v>
      </c>
      <c r="K85">
        <v>51</v>
      </c>
      <c r="L85">
        <f t="shared" si="4"/>
        <v>51</v>
      </c>
      <c r="M85">
        <v>12</v>
      </c>
      <c r="N85" s="1">
        <f t="shared" si="6"/>
        <v>-12</v>
      </c>
      <c r="O85" t="s">
        <v>908</v>
      </c>
      <c r="P85" s="107" t="s">
        <v>286</v>
      </c>
      <c r="Q85" t="s">
        <v>802</v>
      </c>
      <c r="R85" s="193">
        <v>2639.6190456655913</v>
      </c>
    </row>
    <row r="86" spans="1:18" ht="30" x14ac:dyDescent="0.25">
      <c r="A86" t="s">
        <v>310</v>
      </c>
      <c r="B86"/>
      <c r="C86" s="49">
        <v>32.349665055400003</v>
      </c>
      <c r="D86" s="49">
        <v>-110.7450495317</v>
      </c>
      <c r="E86" s="119">
        <v>3579223.057</v>
      </c>
      <c r="F86" s="119">
        <v>523989.63</v>
      </c>
      <c r="G86" t="s">
        <v>41</v>
      </c>
      <c r="H86" s="89"/>
      <c r="I86" t="s">
        <v>662</v>
      </c>
      <c r="J86" t="s">
        <v>310</v>
      </c>
      <c r="K86">
        <v>13</v>
      </c>
      <c r="L86"/>
      <c r="M86">
        <v>35</v>
      </c>
      <c r="N86" s="1">
        <f t="shared" si="6"/>
        <v>-35</v>
      </c>
      <c r="O86" t="s">
        <v>908</v>
      </c>
      <c r="P86" s="107" t="s">
        <v>286</v>
      </c>
      <c r="Q86" t="s">
        <v>802</v>
      </c>
      <c r="R86" s="193">
        <v>2691.5275911787139</v>
      </c>
    </row>
    <row r="87" spans="1:18" ht="30" x14ac:dyDescent="0.25">
      <c r="A87" t="s">
        <v>308</v>
      </c>
      <c r="B87"/>
      <c r="C87" s="49">
        <v>32.350360854000002</v>
      </c>
      <c r="D87" s="49">
        <v>-110.7456214999</v>
      </c>
      <c r="E87" s="119">
        <v>3579300.0580000002</v>
      </c>
      <c r="F87" s="119">
        <v>523935.62699999998</v>
      </c>
      <c r="G87" t="s">
        <v>41</v>
      </c>
      <c r="H87" s="89"/>
      <c r="I87" t="s">
        <v>662</v>
      </c>
      <c r="J87" t="s">
        <v>308</v>
      </c>
      <c r="K87">
        <v>44</v>
      </c>
      <c r="L87">
        <f t="shared" ref="L87:L93" si="7">K87</f>
        <v>44</v>
      </c>
      <c r="M87">
        <v>30</v>
      </c>
      <c r="N87" s="1">
        <f t="shared" si="6"/>
        <v>-30</v>
      </c>
      <c r="O87" t="s">
        <v>908</v>
      </c>
      <c r="P87" s="107" t="s">
        <v>284</v>
      </c>
      <c r="Q87" t="s">
        <v>802</v>
      </c>
      <c r="R87" s="193">
        <v>2759.4668236383382</v>
      </c>
    </row>
    <row r="88" spans="1:18" x14ac:dyDescent="0.25">
      <c r="A88" s="1" t="s">
        <v>717</v>
      </c>
      <c r="B88" s="46" t="s">
        <v>717</v>
      </c>
      <c r="C88" s="49">
        <v>32.343428793900003</v>
      </c>
      <c r="D88" s="49">
        <v>-110.684238587</v>
      </c>
      <c r="E88" s="77">
        <v>3578547.0210000002</v>
      </c>
      <c r="F88" s="77">
        <v>529713.71200000006</v>
      </c>
      <c r="H88" s="28">
        <v>38096</v>
      </c>
      <c r="I88" s="31" t="s">
        <v>810</v>
      </c>
      <c r="J88" s="1" t="s">
        <v>717</v>
      </c>
      <c r="K88" s="1">
        <v>35</v>
      </c>
      <c r="L88">
        <f t="shared" si="7"/>
        <v>35</v>
      </c>
      <c r="M88" s="1">
        <v>12</v>
      </c>
      <c r="N88" s="1">
        <f t="shared" si="6"/>
        <v>-12</v>
      </c>
      <c r="O88" s="1" t="s">
        <v>796</v>
      </c>
      <c r="Q88" s="1" t="s">
        <v>802</v>
      </c>
      <c r="R88" s="193">
        <v>2975.9993493953161</v>
      </c>
    </row>
    <row r="89" spans="1:18" x14ac:dyDescent="0.25">
      <c r="A89" s="1" t="s">
        <v>723</v>
      </c>
      <c r="B89" s="46" t="s">
        <v>723</v>
      </c>
      <c r="C89" s="49">
        <v>32.346367095600002</v>
      </c>
      <c r="D89" s="49">
        <v>-110.6796162646</v>
      </c>
      <c r="E89" s="77">
        <v>3578874.0219999999</v>
      </c>
      <c r="F89" s="77">
        <v>530147.70799999998</v>
      </c>
      <c r="H89" s="28">
        <v>38096</v>
      </c>
      <c r="I89" s="31" t="s">
        <v>810</v>
      </c>
      <c r="J89" s="1" t="s">
        <v>723</v>
      </c>
      <c r="K89" s="1">
        <v>37</v>
      </c>
      <c r="L89">
        <f t="shared" si="7"/>
        <v>37</v>
      </c>
      <c r="M89" s="1">
        <v>9</v>
      </c>
      <c r="N89" s="1">
        <f t="shared" si="6"/>
        <v>-9</v>
      </c>
      <c r="O89" s="1" t="s">
        <v>796</v>
      </c>
      <c r="Q89" s="1" t="s">
        <v>802</v>
      </c>
      <c r="R89" s="193">
        <v>3375.8253936614715</v>
      </c>
    </row>
    <row r="90" spans="1:18" x14ac:dyDescent="0.25">
      <c r="A90" t="s">
        <v>110</v>
      </c>
      <c r="B90"/>
      <c r="C90" s="14">
        <v>32.367852999999997</v>
      </c>
      <c r="D90" s="14">
        <v>-110.71825800000001</v>
      </c>
      <c r="E90" s="80">
        <v>3581245.4687640001</v>
      </c>
      <c r="F90" s="80">
        <v>526505.27192700002</v>
      </c>
      <c r="G90" s="8" t="s">
        <v>41</v>
      </c>
      <c r="H90" s="12">
        <v>40383</v>
      </c>
      <c r="I90" s="191" t="s">
        <v>121</v>
      </c>
      <c r="J90" t="s">
        <v>110</v>
      </c>
      <c r="K90" s="1">
        <v>43</v>
      </c>
      <c r="L90">
        <f t="shared" si="7"/>
        <v>43</v>
      </c>
      <c r="M90" s="1">
        <v>2</v>
      </c>
      <c r="N90" s="1">
        <f t="shared" si="6"/>
        <v>-2</v>
      </c>
      <c r="O90" s="1" t="s">
        <v>14</v>
      </c>
      <c r="P90" s="1" t="s">
        <v>43</v>
      </c>
      <c r="Q90" s="1" t="s">
        <v>804</v>
      </c>
      <c r="R90" s="155">
        <v>5136.0670584119162</v>
      </c>
    </row>
    <row r="91" spans="1:18" x14ac:dyDescent="0.25">
      <c r="A91" t="s">
        <v>109</v>
      </c>
      <c r="B91"/>
      <c r="C91" s="14">
        <v>32.368124999999999</v>
      </c>
      <c r="D91" s="14">
        <v>-110.718051</v>
      </c>
      <c r="E91" s="80">
        <v>3581275.697658</v>
      </c>
      <c r="F91" s="80">
        <v>526524.64562199998</v>
      </c>
      <c r="G91" s="8" t="s">
        <v>41</v>
      </c>
      <c r="H91" s="12">
        <v>40383</v>
      </c>
      <c r="I91" s="191" t="s">
        <v>121</v>
      </c>
      <c r="J91" t="s">
        <v>109</v>
      </c>
      <c r="K91" s="1">
        <v>40</v>
      </c>
      <c r="L91">
        <f t="shared" si="7"/>
        <v>40</v>
      </c>
      <c r="M91" s="1">
        <v>1</v>
      </c>
      <c r="N91" s="1">
        <f t="shared" si="6"/>
        <v>-1</v>
      </c>
      <c r="O91" s="1" t="s">
        <v>14</v>
      </c>
      <c r="P91" s="1" t="s">
        <v>43</v>
      </c>
      <c r="Q91" s="1" t="s">
        <v>804</v>
      </c>
      <c r="R91" s="155">
        <v>5169.5468814434089</v>
      </c>
    </row>
    <row r="92" spans="1:18" x14ac:dyDescent="0.25">
      <c r="A92" t="s">
        <v>244</v>
      </c>
      <c r="B92" s="46" t="s">
        <v>244</v>
      </c>
      <c r="C92" s="49">
        <v>32.368420713799999</v>
      </c>
      <c r="D92" s="49">
        <v>-110.7156697593</v>
      </c>
      <c r="E92" s="77">
        <v>3581309.071</v>
      </c>
      <c r="F92" s="77">
        <v>526748.61399999994</v>
      </c>
      <c r="G92" s="17"/>
      <c r="H92" s="10">
        <v>38471</v>
      </c>
      <c r="I92" s="191" t="s">
        <v>121</v>
      </c>
      <c r="J92" s="6" t="s">
        <v>244</v>
      </c>
      <c r="K92" s="6">
        <v>44</v>
      </c>
      <c r="L92">
        <f t="shared" si="7"/>
        <v>44</v>
      </c>
      <c r="M92" s="6">
        <v>2</v>
      </c>
      <c r="N92" s="1">
        <f t="shared" si="6"/>
        <v>-2</v>
      </c>
      <c r="O92" s="6" t="s">
        <v>13</v>
      </c>
      <c r="P92" s="6" t="s">
        <v>43</v>
      </c>
      <c r="Q92" s="6" t="s">
        <v>804</v>
      </c>
      <c r="R92" s="155">
        <v>5240.5023832838542</v>
      </c>
    </row>
    <row r="93" spans="1:18" s="33" customFormat="1" x14ac:dyDescent="0.25">
      <c r="A93" s="27" t="s">
        <v>241</v>
      </c>
      <c r="B93" s="54" t="s">
        <v>241</v>
      </c>
      <c r="C93" s="55">
        <v>32.369347213899999</v>
      </c>
      <c r="D93" s="55">
        <v>-110.7144763331</v>
      </c>
      <c r="E93" s="79">
        <v>3581412.0720000002</v>
      </c>
      <c r="F93" s="79">
        <v>526860.61300000001</v>
      </c>
      <c r="G93" s="188"/>
      <c r="H93" s="58">
        <v>38471</v>
      </c>
      <c r="I93" s="192" t="s">
        <v>121</v>
      </c>
      <c r="J93" s="189" t="s">
        <v>241</v>
      </c>
      <c r="K93" s="189">
        <v>43</v>
      </c>
      <c r="L93" s="27">
        <f t="shared" si="7"/>
        <v>43</v>
      </c>
      <c r="M93" s="189">
        <v>1</v>
      </c>
      <c r="N93" s="33">
        <f t="shared" si="6"/>
        <v>-1</v>
      </c>
      <c r="O93" s="189" t="s">
        <v>13</v>
      </c>
      <c r="P93" s="189" t="s">
        <v>43</v>
      </c>
      <c r="Q93" s="189" t="s">
        <v>804</v>
      </c>
      <c r="R93" s="178">
        <v>5362.2969485076737</v>
      </c>
    </row>
    <row r="94" spans="1:18" x14ac:dyDescent="0.25">
      <c r="A94" t="s">
        <v>96</v>
      </c>
      <c r="B94"/>
      <c r="C94" s="14">
        <v>32.397834000000003</v>
      </c>
      <c r="D94" s="14">
        <v>-110.68726100000001</v>
      </c>
      <c r="E94" s="80">
        <v>3584576.9924460002</v>
      </c>
      <c r="F94" s="80">
        <v>529411.64282299997</v>
      </c>
      <c r="G94" s="8" t="s">
        <v>41</v>
      </c>
      <c r="H94" s="12">
        <v>39320</v>
      </c>
      <c r="I94" s="30" t="s">
        <v>95</v>
      </c>
      <c r="J94" t="s">
        <v>96</v>
      </c>
      <c r="K94" s="1">
        <v>24</v>
      </c>
      <c r="L94">
        <f t="shared" ref="L94:L130" si="8">K94</f>
        <v>24</v>
      </c>
      <c r="M94" s="1">
        <v>1</v>
      </c>
      <c r="N94" s="1">
        <f>-M94</f>
        <v>-1</v>
      </c>
      <c r="O94" s="1" t="s">
        <v>13</v>
      </c>
      <c r="P94" s="1" t="s">
        <v>43</v>
      </c>
      <c r="R94" s="155">
        <v>8955.283228720622</v>
      </c>
    </row>
    <row r="95" spans="1:18" x14ac:dyDescent="0.25">
      <c r="A95" t="s">
        <v>98</v>
      </c>
      <c r="B95"/>
      <c r="C95" s="14">
        <v>32.397227999999998</v>
      </c>
      <c r="D95" s="14">
        <v>-110.686607</v>
      </c>
      <c r="E95" s="80">
        <v>3584509.9774989998</v>
      </c>
      <c r="F95" s="80">
        <v>529473.38898199995</v>
      </c>
      <c r="G95" s="8" t="s">
        <v>41</v>
      </c>
      <c r="H95" s="12">
        <v>39320</v>
      </c>
      <c r="I95" s="30" t="s">
        <v>95</v>
      </c>
      <c r="J95" t="s">
        <v>98</v>
      </c>
      <c r="K95" s="1">
        <v>24</v>
      </c>
      <c r="L95">
        <f t="shared" si="8"/>
        <v>24</v>
      </c>
      <c r="M95" s="1">
        <v>6</v>
      </c>
      <c r="N95" s="1">
        <f t="shared" ref="N95:N158" si="9">-M95</f>
        <v>-6</v>
      </c>
      <c r="O95" s="1" t="s">
        <v>13</v>
      </c>
      <c r="P95" s="1" t="s">
        <v>43</v>
      </c>
      <c r="R95" s="155">
        <v>8898.6293605376468</v>
      </c>
    </row>
    <row r="96" spans="1:18" x14ac:dyDescent="0.25">
      <c r="A96" s="1" t="s">
        <v>720</v>
      </c>
      <c r="B96" s="46" t="s">
        <v>720</v>
      </c>
      <c r="C96" s="49">
        <v>32.344892164699999</v>
      </c>
      <c r="D96" s="49">
        <v>-110.6814173874</v>
      </c>
      <c r="E96" s="77">
        <v>3578710.0210000002</v>
      </c>
      <c r="F96" s="77">
        <v>529978.71100000001</v>
      </c>
      <c r="H96" s="28">
        <v>38096</v>
      </c>
      <c r="I96" s="31" t="s">
        <v>810</v>
      </c>
      <c r="J96" s="1" t="s">
        <v>720</v>
      </c>
      <c r="K96" s="1">
        <v>25</v>
      </c>
      <c r="L96">
        <f t="shared" si="8"/>
        <v>25</v>
      </c>
      <c r="M96" s="1">
        <v>16</v>
      </c>
      <c r="N96" s="1">
        <f t="shared" si="9"/>
        <v>-16</v>
      </c>
      <c r="O96" s="1" t="s">
        <v>798</v>
      </c>
      <c r="R96" s="155">
        <v>3183.4664963403725</v>
      </c>
    </row>
    <row r="97" spans="1:18" x14ac:dyDescent="0.25">
      <c r="A97" t="s">
        <v>76</v>
      </c>
      <c r="B97"/>
      <c r="C97" s="14">
        <v>32.343218999999998</v>
      </c>
      <c r="D97" s="14">
        <v>-110.66180199999999</v>
      </c>
      <c r="E97" s="80">
        <v>3578530.2033000002</v>
      </c>
      <c r="F97" s="80">
        <v>531825.13921000005</v>
      </c>
      <c r="G97" s="8" t="s">
        <v>41</v>
      </c>
      <c r="H97" s="12">
        <v>38831</v>
      </c>
      <c r="I97" s="30" t="s">
        <v>816</v>
      </c>
      <c r="J97" t="s">
        <v>76</v>
      </c>
      <c r="K97" s="1">
        <v>26</v>
      </c>
      <c r="L97">
        <f t="shared" si="8"/>
        <v>26</v>
      </c>
      <c r="M97" s="1">
        <v>13</v>
      </c>
      <c r="N97" s="1">
        <f t="shared" si="9"/>
        <v>-13</v>
      </c>
      <c r="O97" s="1" t="s">
        <v>13</v>
      </c>
      <c r="P97" s="1" t="s">
        <v>43</v>
      </c>
      <c r="R97" s="155">
        <v>3313.4816430212295</v>
      </c>
    </row>
    <row r="98" spans="1:18" x14ac:dyDescent="0.25">
      <c r="A98" t="s">
        <v>85</v>
      </c>
      <c r="B98"/>
      <c r="C98" s="14">
        <v>32.344532999999998</v>
      </c>
      <c r="D98" s="14">
        <v>-110.65447399999999</v>
      </c>
      <c r="E98" s="80">
        <v>3578678.0926720002</v>
      </c>
      <c r="F98" s="80">
        <v>532514.23358600005</v>
      </c>
      <c r="G98" s="8" t="s">
        <v>41</v>
      </c>
      <c r="H98" s="12">
        <v>38831</v>
      </c>
      <c r="I98" s="30" t="s">
        <v>816</v>
      </c>
      <c r="J98" t="s">
        <v>85</v>
      </c>
      <c r="K98" s="1">
        <v>26</v>
      </c>
      <c r="L98">
        <f t="shared" si="8"/>
        <v>26</v>
      </c>
      <c r="M98" s="1">
        <v>14</v>
      </c>
      <c r="N98" s="1">
        <f t="shared" si="9"/>
        <v>-14</v>
      </c>
      <c r="O98" s="1" t="s">
        <v>13</v>
      </c>
      <c r="P98" s="1" t="s">
        <v>43</v>
      </c>
      <c r="R98" s="155">
        <v>3577.0018697663818</v>
      </c>
    </row>
    <row r="99" spans="1:18" ht="30" x14ac:dyDescent="0.25">
      <c r="A99" t="s">
        <v>320</v>
      </c>
      <c r="B99"/>
      <c r="C99" s="49">
        <v>32.342156770099997</v>
      </c>
      <c r="D99" s="49">
        <v>-110.7350812091</v>
      </c>
      <c r="E99" s="119">
        <v>3578393.048</v>
      </c>
      <c r="F99" s="119">
        <v>524929.66299999994</v>
      </c>
      <c r="G99" t="s">
        <v>41</v>
      </c>
      <c r="H99" s="89"/>
      <c r="I99" t="s">
        <v>662</v>
      </c>
      <c r="J99" t="s">
        <v>320</v>
      </c>
      <c r="K99">
        <v>26</v>
      </c>
      <c r="L99">
        <f t="shared" si="8"/>
        <v>26</v>
      </c>
      <c r="M99">
        <v>18</v>
      </c>
      <c r="N99" s="1">
        <f t="shared" si="9"/>
        <v>-18</v>
      </c>
      <c r="O99" t="s">
        <v>908</v>
      </c>
      <c r="P99" s="107" t="s">
        <v>284</v>
      </c>
      <c r="Q99"/>
      <c r="R99" s="155">
        <v>2019.2572450762241</v>
      </c>
    </row>
    <row r="100" spans="1:18" x14ac:dyDescent="0.25">
      <c r="A100" t="s">
        <v>101</v>
      </c>
      <c r="B100"/>
      <c r="C100" s="14">
        <v>32.402920000000002</v>
      </c>
      <c r="D100" s="14">
        <v>-110.698049</v>
      </c>
      <c r="E100" s="80">
        <v>3585137.8015740002</v>
      </c>
      <c r="F100" s="80">
        <v>528395.49983500002</v>
      </c>
      <c r="G100" s="8" t="s">
        <v>41</v>
      </c>
      <c r="H100" s="12">
        <v>39327</v>
      </c>
      <c r="I100" s="30" t="s">
        <v>100</v>
      </c>
      <c r="J100" t="s">
        <v>101</v>
      </c>
      <c r="K100" s="1">
        <v>27</v>
      </c>
      <c r="L100">
        <f t="shared" si="8"/>
        <v>27</v>
      </c>
      <c r="M100" s="1">
        <v>18</v>
      </c>
      <c r="N100" s="1">
        <f t="shared" si="9"/>
        <v>-18</v>
      </c>
      <c r="O100" s="1" t="s">
        <v>13</v>
      </c>
      <c r="P100" s="1" t="s">
        <v>43</v>
      </c>
      <c r="R100" s="155">
        <v>9345.582356439083</v>
      </c>
    </row>
    <row r="101" spans="1:18" x14ac:dyDescent="0.25">
      <c r="A101" t="s">
        <v>103</v>
      </c>
      <c r="B101"/>
      <c r="C101" s="14">
        <v>32.403274000000003</v>
      </c>
      <c r="D101" s="14">
        <v>-110.696579</v>
      </c>
      <c r="E101" s="80">
        <v>3585177.439396</v>
      </c>
      <c r="F101" s="80">
        <v>528533.61391099996</v>
      </c>
      <c r="G101" s="8" t="s">
        <v>41</v>
      </c>
      <c r="H101" s="12">
        <v>39327</v>
      </c>
      <c r="I101" s="30" t="s">
        <v>100</v>
      </c>
      <c r="J101" t="s">
        <v>103</v>
      </c>
      <c r="K101" s="1">
        <v>27</v>
      </c>
      <c r="L101">
        <f t="shared" si="8"/>
        <v>27</v>
      </c>
      <c r="M101" s="1">
        <v>8</v>
      </c>
      <c r="N101" s="1">
        <f t="shared" si="9"/>
        <v>-8</v>
      </c>
      <c r="O101" s="1" t="s">
        <v>13</v>
      </c>
      <c r="P101" s="1" t="s">
        <v>43</v>
      </c>
      <c r="R101" s="155">
        <v>9408.3958844328045</v>
      </c>
    </row>
    <row r="102" spans="1:18" x14ac:dyDescent="0.25">
      <c r="A102" s="27" t="s">
        <v>68</v>
      </c>
      <c r="B102" s="27"/>
      <c r="C102" s="74">
        <v>32.339447999999997</v>
      </c>
      <c r="D102" s="74">
        <v>-110.666871</v>
      </c>
      <c r="E102" s="81">
        <v>3578110.6756640002</v>
      </c>
      <c r="F102" s="81">
        <v>531349.39911700005</v>
      </c>
      <c r="G102" s="57" t="s">
        <v>41</v>
      </c>
      <c r="H102" s="60">
        <v>38822</v>
      </c>
      <c r="I102" s="63" t="s">
        <v>816</v>
      </c>
      <c r="J102" s="27" t="s">
        <v>68</v>
      </c>
      <c r="K102" s="33">
        <v>27</v>
      </c>
      <c r="L102">
        <f t="shared" si="8"/>
        <v>27</v>
      </c>
      <c r="M102" s="33">
        <v>14</v>
      </c>
      <c r="N102" s="1">
        <f t="shared" si="9"/>
        <v>-14</v>
      </c>
      <c r="O102" s="33" t="s">
        <v>13</v>
      </c>
      <c r="P102" s="33" t="s">
        <v>43</v>
      </c>
      <c r="Q102" s="33"/>
      <c r="R102" s="155">
        <v>2814.1242543690391</v>
      </c>
    </row>
    <row r="103" spans="1:18" x14ac:dyDescent="0.25">
      <c r="A103" t="s">
        <v>71</v>
      </c>
      <c r="B103"/>
      <c r="C103" s="14">
        <v>32.340412999999998</v>
      </c>
      <c r="D103" s="14">
        <v>-110.664978</v>
      </c>
      <c r="E103" s="80">
        <v>3578218.2664069999</v>
      </c>
      <c r="F103" s="80">
        <v>531527.26699399995</v>
      </c>
      <c r="G103" s="8" t="s">
        <v>41</v>
      </c>
      <c r="H103" s="12">
        <v>38831</v>
      </c>
      <c r="I103" s="30" t="s">
        <v>816</v>
      </c>
      <c r="J103" t="s">
        <v>71</v>
      </c>
      <c r="K103" s="1">
        <v>27</v>
      </c>
      <c r="L103">
        <f t="shared" si="8"/>
        <v>27</v>
      </c>
      <c r="M103" s="1">
        <v>9</v>
      </c>
      <c r="N103" s="1">
        <f t="shared" si="9"/>
        <v>-9</v>
      </c>
      <c r="O103" s="1" t="s">
        <v>13</v>
      </c>
      <c r="P103" s="1" t="s">
        <v>43</v>
      </c>
      <c r="R103" s="155">
        <v>2951.5614383868478</v>
      </c>
    </row>
    <row r="104" spans="1:18" x14ac:dyDescent="0.25">
      <c r="A104" s="144" t="s">
        <v>74</v>
      </c>
      <c r="B104" s="144"/>
      <c r="C104" s="157">
        <v>32.342243000000003</v>
      </c>
      <c r="D104" s="157">
        <v>-110.662644</v>
      </c>
      <c r="E104" s="158">
        <v>3578421.7289499999</v>
      </c>
      <c r="F104" s="158">
        <v>531746.22605000006</v>
      </c>
      <c r="G104" s="159" t="s">
        <v>41</v>
      </c>
      <c r="H104" s="150">
        <v>38831</v>
      </c>
      <c r="I104" s="30" t="s">
        <v>816</v>
      </c>
      <c r="J104" s="144" t="s">
        <v>74</v>
      </c>
      <c r="K104" s="145">
        <v>27</v>
      </c>
      <c r="L104">
        <f t="shared" si="8"/>
        <v>27</v>
      </c>
      <c r="M104" s="145">
        <v>4</v>
      </c>
      <c r="N104" s="1">
        <f t="shared" si="9"/>
        <v>-4</v>
      </c>
      <c r="O104" s="145" t="s">
        <v>13</v>
      </c>
      <c r="P104" s="145" t="s">
        <v>43</v>
      </c>
      <c r="Q104" s="145"/>
      <c r="R104" s="155">
        <v>3191.7655710460913</v>
      </c>
    </row>
    <row r="105" spans="1:18" x14ac:dyDescent="0.25">
      <c r="A105" t="s">
        <v>81</v>
      </c>
      <c r="B105"/>
      <c r="C105" s="14">
        <v>32.341957999999998</v>
      </c>
      <c r="D105" s="14">
        <v>-110.656899</v>
      </c>
      <c r="E105" s="80">
        <v>3578391.9298060001</v>
      </c>
      <c r="F105" s="80">
        <v>532286.97903299995</v>
      </c>
      <c r="G105" s="8" t="s">
        <v>41</v>
      </c>
      <c r="H105" s="12">
        <v>38831</v>
      </c>
      <c r="I105" s="30" t="s">
        <v>816</v>
      </c>
      <c r="J105" t="s">
        <v>81</v>
      </c>
      <c r="K105" s="1">
        <v>27</v>
      </c>
      <c r="L105">
        <f t="shared" si="8"/>
        <v>27</v>
      </c>
      <c r="M105" s="1">
        <v>12</v>
      </c>
      <c r="N105" s="1">
        <f t="shared" si="9"/>
        <v>-12</v>
      </c>
      <c r="O105" s="1" t="s">
        <v>13</v>
      </c>
      <c r="P105" s="1" t="s">
        <v>43</v>
      </c>
      <c r="R105" s="155">
        <v>3252.7054198577148</v>
      </c>
    </row>
    <row r="106" spans="1:18" x14ac:dyDescent="0.25">
      <c r="A106" t="s">
        <v>82</v>
      </c>
      <c r="B106"/>
      <c r="C106" s="14">
        <v>32.341673999999998</v>
      </c>
      <c r="D106" s="14">
        <v>-110.65625</v>
      </c>
      <c r="E106" s="80">
        <v>3578360.6101040002</v>
      </c>
      <c r="F106" s="80">
        <v>532348.16203999997</v>
      </c>
      <c r="G106" s="8" t="s">
        <v>41</v>
      </c>
      <c r="H106" s="12">
        <v>38831</v>
      </c>
      <c r="I106" s="30" t="s">
        <v>816</v>
      </c>
      <c r="J106" t="s">
        <v>82</v>
      </c>
      <c r="K106" s="1">
        <v>28</v>
      </c>
      <c r="L106">
        <f t="shared" si="8"/>
        <v>28</v>
      </c>
      <c r="M106" s="1">
        <v>7</v>
      </c>
      <c r="N106" s="1">
        <f t="shared" si="9"/>
        <v>-7</v>
      </c>
      <c r="O106" s="1" t="s">
        <v>13</v>
      </c>
      <c r="P106" s="1" t="s">
        <v>43</v>
      </c>
      <c r="R106" s="155">
        <v>3231.652299100811</v>
      </c>
    </row>
    <row r="107" spans="1:18" x14ac:dyDescent="0.25">
      <c r="A107" t="s">
        <v>106</v>
      </c>
      <c r="B107"/>
      <c r="C107" s="14">
        <v>32.408836000000001</v>
      </c>
      <c r="D107" s="14">
        <v>-110.697507</v>
      </c>
      <c r="E107" s="80">
        <v>3585793.840934</v>
      </c>
      <c r="F107" s="80">
        <v>528444.59521000006</v>
      </c>
      <c r="G107" s="8" t="s">
        <v>41</v>
      </c>
      <c r="H107" s="12">
        <v>39327</v>
      </c>
      <c r="I107" s="30" t="s">
        <v>100</v>
      </c>
      <c r="J107" t="s">
        <v>106</v>
      </c>
      <c r="K107" s="1">
        <v>29</v>
      </c>
      <c r="L107">
        <f t="shared" si="8"/>
        <v>29</v>
      </c>
      <c r="M107" s="1">
        <v>2</v>
      </c>
      <c r="N107" s="1">
        <f t="shared" si="9"/>
        <v>-2</v>
      </c>
      <c r="O107" s="1" t="s">
        <v>13</v>
      </c>
      <c r="P107" s="1" t="s">
        <v>43</v>
      </c>
      <c r="R107" s="155">
        <v>10009.859978675551</v>
      </c>
    </row>
    <row r="108" spans="1:18" x14ac:dyDescent="0.25">
      <c r="A108" t="s">
        <v>75</v>
      </c>
      <c r="B108"/>
      <c r="C108" s="14">
        <v>32.342688000000003</v>
      </c>
      <c r="D108" s="14">
        <v>-110.66234900000001</v>
      </c>
      <c r="E108" s="80">
        <v>3578471.172092</v>
      </c>
      <c r="F108" s="80">
        <v>531773.83474399999</v>
      </c>
      <c r="G108" s="8" t="s">
        <v>41</v>
      </c>
      <c r="H108" s="12">
        <v>38831</v>
      </c>
      <c r="I108" s="30" t="s">
        <v>816</v>
      </c>
      <c r="J108" t="s">
        <v>75</v>
      </c>
      <c r="K108" s="1">
        <v>29</v>
      </c>
      <c r="L108">
        <f t="shared" si="8"/>
        <v>29</v>
      </c>
      <c r="M108" s="1">
        <v>3</v>
      </c>
      <c r="N108" s="1">
        <f t="shared" si="9"/>
        <v>-3</v>
      </c>
      <c r="O108" s="1" t="s">
        <v>13</v>
      </c>
      <c r="P108" s="1" t="s">
        <v>43</v>
      </c>
      <c r="R108" s="155">
        <v>3245.8414846908458</v>
      </c>
    </row>
    <row r="109" spans="1:18" x14ac:dyDescent="0.25">
      <c r="A109" t="s">
        <v>77</v>
      </c>
      <c r="B109"/>
      <c r="C109" s="14">
        <v>32.343653000000003</v>
      </c>
      <c r="D109" s="14">
        <v>-110.661067</v>
      </c>
      <c r="E109" s="80">
        <v>3578578.5881790002</v>
      </c>
      <c r="F109" s="80">
        <v>531894.14552599995</v>
      </c>
      <c r="G109" s="8" t="s">
        <v>41</v>
      </c>
      <c r="H109" s="12">
        <v>38831</v>
      </c>
      <c r="I109" s="30" t="s">
        <v>816</v>
      </c>
      <c r="J109" t="s">
        <v>77</v>
      </c>
      <c r="K109" s="1">
        <v>29</v>
      </c>
      <c r="L109">
        <f t="shared" si="8"/>
        <v>29</v>
      </c>
      <c r="M109" s="1">
        <v>8</v>
      </c>
      <c r="N109" s="1">
        <f t="shared" si="9"/>
        <v>-8</v>
      </c>
      <c r="O109" s="1" t="s">
        <v>13</v>
      </c>
      <c r="P109" s="1" t="s">
        <v>43</v>
      </c>
      <c r="R109" s="155">
        <v>3373.4458638063311</v>
      </c>
    </row>
    <row r="110" spans="1:18" x14ac:dyDescent="0.25">
      <c r="A110" t="s">
        <v>83</v>
      </c>
      <c r="B110"/>
      <c r="C110" s="14">
        <v>32.342891999999999</v>
      </c>
      <c r="D110" s="14">
        <v>-110.655198</v>
      </c>
      <c r="E110" s="80">
        <v>3578495.911601</v>
      </c>
      <c r="F110" s="80">
        <v>532446.67136399995</v>
      </c>
      <c r="G110" s="8" t="s">
        <v>41</v>
      </c>
      <c r="H110" s="12">
        <v>38831</v>
      </c>
      <c r="I110" s="30" t="s">
        <v>816</v>
      </c>
      <c r="J110" t="s">
        <v>83</v>
      </c>
      <c r="K110" s="1">
        <v>29</v>
      </c>
      <c r="L110">
        <f t="shared" si="8"/>
        <v>29</v>
      </c>
      <c r="M110" s="1">
        <v>7</v>
      </c>
      <c r="N110" s="1">
        <f t="shared" si="9"/>
        <v>-7</v>
      </c>
      <c r="O110" s="1" t="s">
        <v>13</v>
      </c>
      <c r="P110" s="1" t="s">
        <v>43</v>
      </c>
      <c r="R110" s="155">
        <v>3383.4837776694744</v>
      </c>
    </row>
    <row r="111" spans="1:18" x14ac:dyDescent="0.25">
      <c r="A111" t="s">
        <v>104</v>
      </c>
      <c r="B111"/>
      <c r="C111" s="14">
        <v>32.407435999999997</v>
      </c>
      <c r="D111" s="14">
        <v>-110.69744799999999</v>
      </c>
      <c r="E111" s="80">
        <v>3585638.654048</v>
      </c>
      <c r="F111" s="80">
        <v>528450.58341800002</v>
      </c>
      <c r="G111" s="8" t="s">
        <v>41</v>
      </c>
      <c r="H111" s="12">
        <v>39327</v>
      </c>
      <c r="I111" s="30" t="s">
        <v>100</v>
      </c>
      <c r="J111" t="s">
        <v>104</v>
      </c>
      <c r="K111" s="1">
        <v>30</v>
      </c>
      <c r="L111">
        <f t="shared" si="8"/>
        <v>30</v>
      </c>
      <c r="M111" s="1">
        <v>17</v>
      </c>
      <c r="N111" s="1">
        <f t="shared" si="9"/>
        <v>-17</v>
      </c>
      <c r="O111" s="1" t="s">
        <v>13</v>
      </c>
      <c r="P111" s="1" t="s">
        <v>43</v>
      </c>
      <c r="R111" s="155">
        <v>9855.6779210902896</v>
      </c>
    </row>
    <row r="112" spans="1:18" x14ac:dyDescent="0.25">
      <c r="A112" t="s">
        <v>87</v>
      </c>
      <c r="B112"/>
      <c r="C112" s="14">
        <v>32.346330000000002</v>
      </c>
      <c r="D112" s="14">
        <v>-110.655981</v>
      </c>
      <c r="E112" s="80">
        <v>3578876.8411989999</v>
      </c>
      <c r="F112" s="80">
        <v>532371.74460600002</v>
      </c>
      <c r="G112" s="8" t="s">
        <v>41</v>
      </c>
      <c r="H112" s="12">
        <v>38831</v>
      </c>
      <c r="I112" s="30" t="s">
        <v>816</v>
      </c>
      <c r="J112" t="s">
        <v>87</v>
      </c>
      <c r="K112" s="1">
        <v>30</v>
      </c>
      <c r="L112">
        <f t="shared" si="8"/>
        <v>30</v>
      </c>
      <c r="M112" s="1">
        <v>4</v>
      </c>
      <c r="N112" s="1">
        <f t="shared" si="9"/>
        <v>-4</v>
      </c>
      <c r="O112" s="1" t="s">
        <v>13</v>
      </c>
      <c r="P112" s="1" t="s">
        <v>43</v>
      </c>
      <c r="R112" s="155">
        <v>3751.8405766848505</v>
      </c>
    </row>
    <row r="113" spans="1:18" x14ac:dyDescent="0.25">
      <c r="A113" s="1" t="s">
        <v>721</v>
      </c>
      <c r="B113" s="46" t="s">
        <v>721</v>
      </c>
      <c r="C113" s="49">
        <v>32.345800592499998</v>
      </c>
      <c r="D113" s="49">
        <v>-110.6803408896</v>
      </c>
      <c r="E113" s="77">
        <v>3578811.0219999999</v>
      </c>
      <c r="F113" s="77">
        <v>530079.70900000003</v>
      </c>
      <c r="H113" s="28">
        <v>38096</v>
      </c>
      <c r="I113" s="31" t="s">
        <v>810</v>
      </c>
      <c r="J113" s="1" t="s">
        <v>721</v>
      </c>
      <c r="K113" s="1">
        <v>30</v>
      </c>
      <c r="L113">
        <f t="shared" si="8"/>
        <v>30</v>
      </c>
      <c r="M113" s="1">
        <v>11</v>
      </c>
      <c r="N113" s="1">
        <f t="shared" si="9"/>
        <v>-11</v>
      </c>
      <c r="O113" s="1" t="s">
        <v>795</v>
      </c>
      <c r="R113" s="155">
        <v>3301.4150806975913</v>
      </c>
    </row>
    <row r="114" spans="1:18" x14ac:dyDescent="0.25">
      <c r="A114" t="s">
        <v>131</v>
      </c>
      <c r="B114"/>
      <c r="C114" s="14">
        <v>32.341566</v>
      </c>
      <c r="D114" s="14">
        <v>-110.732935</v>
      </c>
      <c r="E114" s="80">
        <v>3578328.0814459999</v>
      </c>
      <c r="F114" s="80">
        <v>525131.83319799998</v>
      </c>
      <c r="G114" s="8" t="s">
        <v>41</v>
      </c>
      <c r="H114" s="12">
        <v>36035</v>
      </c>
      <c r="I114" s="30" t="s">
        <v>930</v>
      </c>
      <c r="J114" t="s">
        <v>131</v>
      </c>
      <c r="K114" s="8">
        <v>30</v>
      </c>
      <c r="L114">
        <f t="shared" si="8"/>
        <v>30</v>
      </c>
      <c r="M114" s="8">
        <v>20</v>
      </c>
      <c r="N114" s="1">
        <f t="shared" si="9"/>
        <v>-20</v>
      </c>
      <c r="O114" s="1" t="s">
        <v>13</v>
      </c>
      <c r="P114" s="1" t="s">
        <v>43</v>
      </c>
      <c r="R114" s="155">
        <v>1988.2150904225202</v>
      </c>
    </row>
    <row r="115" spans="1:18" x14ac:dyDescent="0.25">
      <c r="A115" t="s">
        <v>67</v>
      </c>
      <c r="B115"/>
      <c r="C115" s="14">
        <v>32.339035000000003</v>
      </c>
      <c r="D115" s="14">
        <v>-110.66715000000001</v>
      </c>
      <c r="E115" s="80">
        <v>3578064.8066759999</v>
      </c>
      <c r="F115" s="80">
        <v>531323.29043099994</v>
      </c>
      <c r="G115" s="8" t="s">
        <v>41</v>
      </c>
      <c r="H115" s="12">
        <v>38822</v>
      </c>
      <c r="I115" s="30" t="s">
        <v>816</v>
      </c>
      <c r="J115" t="s">
        <v>67</v>
      </c>
      <c r="K115" s="1">
        <v>31</v>
      </c>
      <c r="L115">
        <f t="shared" si="8"/>
        <v>31</v>
      </c>
      <c r="M115" s="1">
        <v>19</v>
      </c>
      <c r="N115" s="1">
        <f t="shared" si="9"/>
        <v>-19</v>
      </c>
      <c r="O115" s="1" t="s">
        <v>13</v>
      </c>
      <c r="P115" s="1" t="s">
        <v>43</v>
      </c>
      <c r="R115" s="155">
        <v>2763.8741978480457</v>
      </c>
    </row>
    <row r="116" spans="1:18" x14ac:dyDescent="0.25">
      <c r="A116" t="s">
        <v>72</v>
      </c>
      <c r="B116"/>
      <c r="C116" s="14">
        <v>32.340682000000001</v>
      </c>
      <c r="D116" s="14">
        <v>-110.664559</v>
      </c>
      <c r="E116" s="80">
        <v>3578248.12164</v>
      </c>
      <c r="F116" s="80">
        <v>531566.55039500003</v>
      </c>
      <c r="G116" s="8" t="s">
        <v>41</v>
      </c>
      <c r="H116" s="12">
        <v>38831</v>
      </c>
      <c r="I116" s="30" t="s">
        <v>816</v>
      </c>
      <c r="J116" t="s">
        <v>72</v>
      </c>
      <c r="K116" s="1">
        <v>31</v>
      </c>
      <c r="L116">
        <f t="shared" si="8"/>
        <v>31</v>
      </c>
      <c r="M116" s="1">
        <v>10</v>
      </c>
      <c r="N116" s="1">
        <f t="shared" si="9"/>
        <v>-10</v>
      </c>
      <c r="O116" s="1" t="s">
        <v>13</v>
      </c>
      <c r="P116" s="1" t="s">
        <v>43</v>
      </c>
      <c r="R116" s="155">
        <v>2988.0084727325352</v>
      </c>
    </row>
    <row r="117" spans="1:18" x14ac:dyDescent="0.25">
      <c r="A117" t="s">
        <v>73</v>
      </c>
      <c r="B117"/>
      <c r="C117" s="14">
        <v>32.341496999999997</v>
      </c>
      <c r="D117" s="14">
        <v>-110.663803</v>
      </c>
      <c r="E117" s="80">
        <v>3578338.7301989999</v>
      </c>
      <c r="F117" s="80">
        <v>531637.44590100006</v>
      </c>
      <c r="G117" s="8" t="s">
        <v>41</v>
      </c>
      <c r="H117" s="12">
        <v>38831</v>
      </c>
      <c r="I117" s="30" t="s">
        <v>816</v>
      </c>
      <c r="J117" t="s">
        <v>73</v>
      </c>
      <c r="K117" s="1">
        <v>31</v>
      </c>
      <c r="L117">
        <f t="shared" si="8"/>
        <v>31</v>
      </c>
      <c r="M117" s="1">
        <v>4</v>
      </c>
      <c r="N117" s="1">
        <f t="shared" si="9"/>
        <v>-4</v>
      </c>
      <c r="O117" s="1" t="s">
        <v>13</v>
      </c>
      <c r="P117" s="1" t="s">
        <v>43</v>
      </c>
      <c r="R117" s="155">
        <v>3090.5133818433119</v>
      </c>
    </row>
    <row r="118" spans="1:18" x14ac:dyDescent="0.25">
      <c r="A118" t="s">
        <v>86</v>
      </c>
      <c r="B118"/>
      <c r="C118" s="49">
        <v>32.345391999999997</v>
      </c>
      <c r="D118" s="49">
        <v>-110.65311699999999</v>
      </c>
      <c r="E118" s="80">
        <v>3578773.647566</v>
      </c>
      <c r="F118" s="80">
        <v>532641.63858000003</v>
      </c>
      <c r="G118" s="22" t="s">
        <v>41</v>
      </c>
      <c r="H118" s="24">
        <v>38831</v>
      </c>
      <c r="I118" s="30" t="s">
        <v>816</v>
      </c>
      <c r="J118" t="s">
        <v>86</v>
      </c>
      <c r="K118" s="1">
        <v>31</v>
      </c>
      <c r="L118">
        <f t="shared" si="8"/>
        <v>31</v>
      </c>
      <c r="M118" s="1">
        <v>12</v>
      </c>
      <c r="N118" s="1">
        <f t="shared" si="9"/>
        <v>-12</v>
      </c>
      <c r="O118" s="1" t="s">
        <v>13</v>
      </c>
      <c r="P118" s="1" t="s">
        <v>43</v>
      </c>
      <c r="R118" s="155">
        <v>3693.9354730810819</v>
      </c>
    </row>
    <row r="119" spans="1:18" x14ac:dyDescent="0.25">
      <c r="A119" s="145" t="s">
        <v>724</v>
      </c>
      <c r="B119" s="146" t="s">
        <v>724</v>
      </c>
      <c r="C119" s="147">
        <v>32.347906237300002</v>
      </c>
      <c r="D119" s="147">
        <v>-110.67823995089999</v>
      </c>
      <c r="E119" s="148">
        <v>3579045.023</v>
      </c>
      <c r="F119" s="148">
        <v>530276.70600000001</v>
      </c>
      <c r="G119" s="145"/>
      <c r="H119" s="151">
        <v>38096</v>
      </c>
      <c r="I119" s="153" t="s">
        <v>810</v>
      </c>
      <c r="J119" s="145" t="s">
        <v>724</v>
      </c>
      <c r="K119" s="145">
        <v>32</v>
      </c>
      <c r="L119">
        <f t="shared" si="8"/>
        <v>32</v>
      </c>
      <c r="M119" s="145">
        <v>10</v>
      </c>
      <c r="N119" s="1">
        <f t="shared" si="9"/>
        <v>-10</v>
      </c>
      <c r="O119" s="145" t="s">
        <v>795</v>
      </c>
      <c r="P119" s="145"/>
      <c r="Q119" s="145"/>
      <c r="R119" s="155">
        <v>3568.4724112753638</v>
      </c>
    </row>
    <row r="120" spans="1:18" ht="30" x14ac:dyDescent="0.25">
      <c r="A120" s="144" t="s">
        <v>317</v>
      </c>
      <c r="B120" s="144"/>
      <c r="C120" s="147">
        <v>32.3440500349</v>
      </c>
      <c r="D120" s="147">
        <v>-110.73881643999999</v>
      </c>
      <c r="E120" s="161">
        <v>3578602.051</v>
      </c>
      <c r="F120" s="161">
        <v>524577.65399999998</v>
      </c>
      <c r="G120" s="144" t="s">
        <v>41</v>
      </c>
      <c r="H120" s="162"/>
      <c r="I120" s="144" t="s">
        <v>662</v>
      </c>
      <c r="J120" s="144" t="s">
        <v>317</v>
      </c>
      <c r="K120" s="144">
        <v>32</v>
      </c>
      <c r="L120">
        <f t="shared" si="8"/>
        <v>32</v>
      </c>
      <c r="M120" s="144">
        <v>23</v>
      </c>
      <c r="N120" s="1">
        <f t="shared" si="9"/>
        <v>-23</v>
      </c>
      <c r="O120" s="144" t="s">
        <v>908</v>
      </c>
      <c r="P120" s="163" t="s">
        <v>284</v>
      </c>
      <c r="Q120" s="144"/>
      <c r="R120" s="155">
        <v>2169.1927167875265</v>
      </c>
    </row>
    <row r="121" spans="1:18" x14ac:dyDescent="0.25">
      <c r="A121" t="s">
        <v>102</v>
      </c>
      <c r="B121"/>
      <c r="C121" s="14">
        <v>32.402206</v>
      </c>
      <c r="D121" s="14">
        <v>-110.698763</v>
      </c>
      <c r="E121" s="80">
        <v>3585058.5240389998</v>
      </c>
      <c r="F121" s="80">
        <v>528328.62757300003</v>
      </c>
      <c r="G121" s="8" t="s">
        <v>41</v>
      </c>
      <c r="H121" s="12">
        <v>39327</v>
      </c>
      <c r="I121" s="30" t="s">
        <v>100</v>
      </c>
      <c r="J121" t="s">
        <v>102</v>
      </c>
      <c r="K121" s="1">
        <v>33</v>
      </c>
      <c r="L121">
        <f t="shared" si="8"/>
        <v>33</v>
      </c>
      <c r="M121" s="1">
        <v>17</v>
      </c>
      <c r="N121" s="1">
        <f t="shared" si="9"/>
        <v>-17</v>
      </c>
      <c r="O121" s="1" t="s">
        <v>13</v>
      </c>
      <c r="P121" s="1" t="s">
        <v>43</v>
      </c>
      <c r="R121" s="155">
        <v>9255.0835764494987</v>
      </c>
    </row>
    <row r="122" spans="1:18" x14ac:dyDescent="0.25">
      <c r="A122" s="144" t="s">
        <v>66</v>
      </c>
      <c r="B122" s="144"/>
      <c r="C122" s="157">
        <v>32.338627000000002</v>
      </c>
      <c r="D122" s="157">
        <v>-110.66744</v>
      </c>
      <c r="E122" s="158">
        <v>3578019.5287759998</v>
      </c>
      <c r="F122" s="158">
        <v>531296.16989000002</v>
      </c>
      <c r="G122" s="159" t="s">
        <v>41</v>
      </c>
      <c r="H122" s="150">
        <v>38822</v>
      </c>
      <c r="I122" s="152" t="s">
        <v>816</v>
      </c>
      <c r="J122" s="144" t="s">
        <v>66</v>
      </c>
      <c r="K122" s="145">
        <v>33</v>
      </c>
      <c r="L122">
        <f t="shared" si="8"/>
        <v>33</v>
      </c>
      <c r="M122" s="145">
        <v>12</v>
      </c>
      <c r="N122" s="1">
        <f t="shared" si="9"/>
        <v>-12</v>
      </c>
      <c r="O122" s="145" t="s">
        <v>13</v>
      </c>
      <c r="P122" s="145" t="s">
        <v>43</v>
      </c>
      <c r="Q122" s="145"/>
      <c r="R122" s="155">
        <v>2714.0454388565008</v>
      </c>
    </row>
    <row r="123" spans="1:18" s="33" customFormat="1" x14ac:dyDescent="0.25">
      <c r="A123" s="27" t="s">
        <v>84</v>
      </c>
      <c r="B123" s="27"/>
      <c r="C123" s="74">
        <v>32.344158</v>
      </c>
      <c r="D123" s="74">
        <v>-110.65422700000001</v>
      </c>
      <c r="E123" s="81">
        <v>3578636.5425729998</v>
      </c>
      <c r="F123" s="81">
        <v>532537.58838800003</v>
      </c>
      <c r="G123" s="57" t="s">
        <v>41</v>
      </c>
      <c r="H123" s="60">
        <v>38831</v>
      </c>
      <c r="I123" s="63" t="s">
        <v>816</v>
      </c>
      <c r="J123" s="27" t="s">
        <v>84</v>
      </c>
      <c r="K123" s="33">
        <v>33</v>
      </c>
      <c r="L123">
        <f t="shared" si="8"/>
        <v>33</v>
      </c>
      <c r="M123" s="33">
        <v>9</v>
      </c>
      <c r="N123" s="1">
        <f t="shared" si="9"/>
        <v>-9</v>
      </c>
      <c r="O123" s="33" t="s">
        <v>13</v>
      </c>
      <c r="P123" s="33" t="s">
        <v>43</v>
      </c>
      <c r="R123" s="155">
        <v>3539.3707342806501</v>
      </c>
    </row>
    <row r="124" spans="1:18" x14ac:dyDescent="0.25">
      <c r="A124" t="s">
        <v>94</v>
      </c>
      <c r="B124"/>
      <c r="C124" s="14">
        <v>32.398242000000003</v>
      </c>
      <c r="D124" s="14">
        <v>-110.68772300000001</v>
      </c>
      <c r="E124" s="80">
        <v>3584622.059256</v>
      </c>
      <c r="F124" s="80">
        <v>529368.12374499999</v>
      </c>
      <c r="G124" s="8" t="s">
        <v>41</v>
      </c>
      <c r="H124" s="12">
        <v>39320</v>
      </c>
      <c r="I124" s="30" t="s">
        <v>95</v>
      </c>
      <c r="J124" t="s">
        <v>94</v>
      </c>
      <c r="K124" s="1">
        <v>33</v>
      </c>
      <c r="L124">
        <f t="shared" si="8"/>
        <v>33</v>
      </c>
      <c r="M124" s="1">
        <v>3</v>
      </c>
      <c r="N124" s="1">
        <f t="shared" si="9"/>
        <v>-3</v>
      </c>
      <c r="O124" s="1" t="s">
        <v>13</v>
      </c>
      <c r="P124" s="1" t="s">
        <v>43</v>
      </c>
      <c r="R124" s="155">
        <v>8993.0474857434292</v>
      </c>
    </row>
    <row r="125" spans="1:18" x14ac:dyDescent="0.25">
      <c r="A125" s="144" t="s">
        <v>69</v>
      </c>
      <c r="B125" s="144"/>
      <c r="C125" s="157">
        <v>32.339897999999998</v>
      </c>
      <c r="D125" s="157">
        <v>-110.666667</v>
      </c>
      <c r="E125" s="158">
        <v>3578160.6851130002</v>
      </c>
      <c r="F125" s="158">
        <v>531368.42631000001</v>
      </c>
      <c r="G125" s="159" t="s">
        <v>41</v>
      </c>
      <c r="H125" s="150">
        <v>38822</v>
      </c>
      <c r="I125" s="152" t="s">
        <v>816</v>
      </c>
      <c r="J125" s="144" t="s">
        <v>69</v>
      </c>
      <c r="K125" s="145">
        <v>34</v>
      </c>
      <c r="L125">
        <f t="shared" si="8"/>
        <v>34</v>
      </c>
      <c r="M125" s="145">
        <v>18</v>
      </c>
      <c r="N125" s="1">
        <f t="shared" si="9"/>
        <v>-18</v>
      </c>
      <c r="O125" s="145" t="s">
        <v>13</v>
      </c>
      <c r="P125" s="145" t="s">
        <v>43</v>
      </c>
      <c r="Q125" s="145"/>
      <c r="R125" s="155">
        <v>2867.3264889534471</v>
      </c>
    </row>
    <row r="126" spans="1:18" x14ac:dyDescent="0.25">
      <c r="A126" s="1" t="s">
        <v>722</v>
      </c>
      <c r="B126" s="46" t="s">
        <v>722</v>
      </c>
      <c r="C126" s="49">
        <v>32.3456555494</v>
      </c>
      <c r="D126" s="49">
        <v>-110.6800650918</v>
      </c>
      <c r="E126" s="77">
        <v>3578795.0210000002</v>
      </c>
      <c r="F126" s="77">
        <v>530105.71</v>
      </c>
      <c r="H126" s="28">
        <v>38096</v>
      </c>
      <c r="I126" s="31" t="s">
        <v>810</v>
      </c>
      <c r="J126" s="1" t="s">
        <v>722</v>
      </c>
      <c r="K126" s="1">
        <v>34</v>
      </c>
      <c r="L126">
        <f t="shared" si="8"/>
        <v>34</v>
      </c>
      <c r="M126" s="1">
        <v>10</v>
      </c>
      <c r="N126" s="1">
        <f t="shared" si="9"/>
        <v>-10</v>
      </c>
      <c r="O126" s="1" t="s">
        <v>795</v>
      </c>
      <c r="R126" s="155">
        <v>3289.7770793798336</v>
      </c>
    </row>
    <row r="127" spans="1:18" x14ac:dyDescent="0.25">
      <c r="A127" t="s">
        <v>130</v>
      </c>
      <c r="B127"/>
      <c r="C127" s="14">
        <v>32.342084</v>
      </c>
      <c r="D127" s="14">
        <v>-110.734835</v>
      </c>
      <c r="E127" s="80">
        <v>3578385.0870269998</v>
      </c>
      <c r="F127" s="80">
        <v>524952.829623</v>
      </c>
      <c r="G127" s="8" t="s">
        <v>41</v>
      </c>
      <c r="H127" s="12">
        <v>36035</v>
      </c>
      <c r="I127" s="30" t="s">
        <v>930</v>
      </c>
      <c r="J127" t="s">
        <v>130</v>
      </c>
      <c r="K127" s="8">
        <v>34</v>
      </c>
      <c r="L127">
        <f t="shared" si="8"/>
        <v>34</v>
      </c>
      <c r="M127" s="8">
        <v>26</v>
      </c>
      <c r="N127" s="1">
        <f t="shared" si="9"/>
        <v>-26</v>
      </c>
      <c r="O127" s="1" t="s">
        <v>13</v>
      </c>
      <c r="P127" s="1" t="s">
        <v>43</v>
      </c>
      <c r="R127" s="155">
        <v>2015.1836589309805</v>
      </c>
    </row>
    <row r="128" spans="1:18" x14ac:dyDescent="0.25">
      <c r="A128" t="s">
        <v>113</v>
      </c>
      <c r="B128"/>
      <c r="C128" s="14">
        <v>32.386000000000003</v>
      </c>
      <c r="D128" s="14">
        <v>-110.690866</v>
      </c>
      <c r="E128" s="80">
        <v>3583264.1998470002</v>
      </c>
      <c r="F128" s="80">
        <v>529076.46511700004</v>
      </c>
      <c r="G128" s="8" t="s">
        <v>41</v>
      </c>
      <c r="H128" s="12">
        <v>40398</v>
      </c>
      <c r="I128" s="30" t="s">
        <v>122</v>
      </c>
      <c r="J128" t="s">
        <v>113</v>
      </c>
      <c r="K128" s="1">
        <v>35</v>
      </c>
      <c r="L128">
        <f t="shared" si="8"/>
        <v>35</v>
      </c>
      <c r="M128" s="1">
        <v>5</v>
      </c>
      <c r="N128" s="1">
        <f t="shared" si="9"/>
        <v>-5</v>
      </c>
      <c r="O128" s="1" t="s">
        <v>13</v>
      </c>
      <c r="P128" s="1" t="s">
        <v>43</v>
      </c>
      <c r="R128" s="155">
        <v>7586.2474125559611</v>
      </c>
    </row>
    <row r="129" spans="1:18" ht="30" x14ac:dyDescent="0.25">
      <c r="A129" t="s">
        <v>305</v>
      </c>
      <c r="B129"/>
      <c r="C129" s="49">
        <v>32.3501403705</v>
      </c>
      <c r="D129" s="49">
        <v>-110.7481302341</v>
      </c>
      <c r="E129" s="119">
        <v>3579275.06</v>
      </c>
      <c r="F129" s="119">
        <v>523699.625</v>
      </c>
      <c r="G129" t="s">
        <v>41</v>
      </c>
      <c r="H129" s="89"/>
      <c r="I129" t="s">
        <v>662</v>
      </c>
      <c r="J129" t="s">
        <v>305</v>
      </c>
      <c r="K129">
        <v>36</v>
      </c>
      <c r="L129">
        <f t="shared" si="8"/>
        <v>36</v>
      </c>
      <c r="M129">
        <v>12</v>
      </c>
      <c r="N129" s="1">
        <f t="shared" si="9"/>
        <v>-12</v>
      </c>
      <c r="O129" t="s">
        <v>908</v>
      </c>
      <c r="P129" s="107" t="s">
        <v>284</v>
      </c>
      <c r="Q129"/>
      <c r="R129" s="155">
        <v>2694.8674077335058</v>
      </c>
    </row>
    <row r="130" spans="1:18" x14ac:dyDescent="0.25">
      <c r="A130" t="s">
        <v>99</v>
      </c>
      <c r="B130"/>
      <c r="C130" s="14">
        <v>32.405574999999999</v>
      </c>
      <c r="D130" s="14">
        <v>-110.698768</v>
      </c>
      <c r="E130" s="80">
        <v>3585431.9614300001</v>
      </c>
      <c r="F130" s="80">
        <v>528327.07137400005</v>
      </c>
      <c r="G130" s="8" t="s">
        <v>41</v>
      </c>
      <c r="H130" s="12">
        <v>39327</v>
      </c>
      <c r="I130" s="30" t="s">
        <v>100</v>
      </c>
      <c r="J130" t="s">
        <v>99</v>
      </c>
      <c r="K130" s="1">
        <v>37</v>
      </c>
      <c r="L130">
        <f t="shared" si="8"/>
        <v>37</v>
      </c>
      <c r="M130" s="1">
        <v>33</v>
      </c>
      <c r="N130" s="1">
        <f t="shared" si="9"/>
        <v>-33</v>
      </c>
      <c r="O130" s="1" t="s">
        <v>13</v>
      </c>
      <c r="P130" s="1" t="s">
        <v>43</v>
      </c>
      <c r="R130" s="155">
        <v>9628.2598354093025</v>
      </c>
    </row>
    <row r="131" spans="1:18" x14ac:dyDescent="0.25">
      <c r="A131" t="s">
        <v>107</v>
      </c>
      <c r="B131"/>
      <c r="C131" s="14">
        <v>32.408901</v>
      </c>
      <c r="D131" s="14">
        <v>-110.69929399999999</v>
      </c>
      <c r="E131" s="80">
        <v>3585800.5035660001</v>
      </c>
      <c r="F131" s="80">
        <v>528276.59682800004</v>
      </c>
      <c r="G131" s="8" t="s">
        <v>41</v>
      </c>
      <c r="H131" s="12">
        <v>39327</v>
      </c>
      <c r="I131" s="30" t="s">
        <v>100</v>
      </c>
      <c r="J131" t="s">
        <v>107</v>
      </c>
      <c r="K131" s="1">
        <v>37</v>
      </c>
      <c r="L131">
        <f t="shared" ref="L131:L194" si="10">K131</f>
        <v>37</v>
      </c>
      <c r="M131" s="1">
        <v>8</v>
      </c>
      <c r="N131" s="1">
        <f t="shared" si="9"/>
        <v>-8</v>
      </c>
      <c r="O131" s="1" t="s">
        <v>13</v>
      </c>
      <c r="P131" s="1" t="s">
        <v>43</v>
      </c>
      <c r="R131" s="155">
        <v>9988.3322826407912</v>
      </c>
    </row>
    <row r="132" spans="1:18" x14ac:dyDescent="0.25">
      <c r="A132" s="5" t="s">
        <v>270</v>
      </c>
      <c r="B132" s="5"/>
      <c r="C132" s="49">
        <v>32.408970590000003</v>
      </c>
      <c r="D132" s="49">
        <v>-110.7004685</v>
      </c>
      <c r="E132" s="80">
        <v>3585807.9230175498</v>
      </c>
      <c r="F132" s="80">
        <v>528166.10367032001</v>
      </c>
      <c r="G132" s="22" t="s">
        <v>41</v>
      </c>
      <c r="H132" s="24">
        <v>39677</v>
      </c>
      <c r="I132" s="30" t="s">
        <v>100</v>
      </c>
      <c r="J132" t="s">
        <v>270</v>
      </c>
      <c r="K132" s="1">
        <v>37</v>
      </c>
      <c r="L132">
        <f t="shared" si="10"/>
        <v>37</v>
      </c>
      <c r="M132" s="1">
        <v>22</v>
      </c>
      <c r="N132" s="1">
        <f t="shared" si="9"/>
        <v>-22</v>
      </c>
      <c r="O132" s="1" t="s">
        <v>13</v>
      </c>
      <c r="P132" s="1" t="s">
        <v>43</v>
      </c>
      <c r="R132" s="155">
        <v>9977.21085109661</v>
      </c>
    </row>
    <row r="133" spans="1:18" x14ac:dyDescent="0.25">
      <c r="A133" s="145" t="s">
        <v>667</v>
      </c>
      <c r="B133" s="146" t="s">
        <v>667</v>
      </c>
      <c r="C133" s="147">
        <v>32.337056501699998</v>
      </c>
      <c r="D133" s="147">
        <v>-110.68656641</v>
      </c>
      <c r="E133" s="148">
        <v>3577840.0150000001</v>
      </c>
      <c r="F133" s="148">
        <v>529496.72600000002</v>
      </c>
      <c r="G133" s="145"/>
      <c r="H133" s="151">
        <v>38064</v>
      </c>
      <c r="I133" s="153" t="s">
        <v>929</v>
      </c>
      <c r="J133" s="145" t="s">
        <v>667</v>
      </c>
      <c r="K133" s="145">
        <v>37</v>
      </c>
      <c r="L133">
        <f t="shared" si="10"/>
        <v>37</v>
      </c>
      <c r="M133" s="145">
        <v>26</v>
      </c>
      <c r="N133" s="1">
        <f t="shared" si="9"/>
        <v>-26</v>
      </c>
      <c r="O133" s="145" t="s">
        <v>798</v>
      </c>
      <c r="P133" s="145"/>
      <c r="Q133" s="145"/>
      <c r="R133" s="155">
        <v>2232.5828408762759</v>
      </c>
    </row>
    <row r="134" spans="1:18" x14ac:dyDescent="0.25">
      <c r="A134" s="1" t="s">
        <v>670</v>
      </c>
      <c r="B134" s="46" t="s">
        <v>670</v>
      </c>
      <c r="C134" s="49">
        <v>32.337260329199999</v>
      </c>
      <c r="D134" s="49">
        <v>-110.68509931059999</v>
      </c>
      <c r="E134" s="77">
        <v>3577863.014</v>
      </c>
      <c r="F134" s="77">
        <v>529634.72600000002</v>
      </c>
      <c r="H134" s="28">
        <v>38064</v>
      </c>
      <c r="I134" s="31" t="s">
        <v>929</v>
      </c>
      <c r="J134" s="1" t="s">
        <v>670</v>
      </c>
      <c r="K134" s="1">
        <v>37</v>
      </c>
      <c r="L134">
        <f t="shared" si="10"/>
        <v>37</v>
      </c>
      <c r="M134" s="1">
        <v>9</v>
      </c>
      <c r="N134" s="1">
        <f t="shared" si="9"/>
        <v>-9</v>
      </c>
      <c r="O134" s="1" t="s">
        <v>798</v>
      </c>
      <c r="R134" s="155">
        <v>2278.7384047817077</v>
      </c>
    </row>
    <row r="135" spans="1:18" ht="30" x14ac:dyDescent="0.25">
      <c r="A135" t="s">
        <v>315</v>
      </c>
      <c r="B135"/>
      <c r="C135" s="49">
        <v>32.3449030186</v>
      </c>
      <c r="D135" s="49">
        <v>-110.7412263568</v>
      </c>
      <c r="E135" s="119">
        <v>3578696.0529999998</v>
      </c>
      <c r="F135" s="119">
        <v>524350.64899999998</v>
      </c>
      <c r="G135" t="s">
        <v>41</v>
      </c>
      <c r="H135" s="89"/>
      <c r="I135" t="s">
        <v>662</v>
      </c>
      <c r="J135" t="s">
        <v>315</v>
      </c>
      <c r="K135">
        <v>37</v>
      </c>
      <c r="L135">
        <f t="shared" si="10"/>
        <v>37</v>
      </c>
      <c r="M135">
        <v>27</v>
      </c>
      <c r="N135" s="1">
        <f t="shared" si="9"/>
        <v>-27</v>
      </c>
      <c r="O135" t="s">
        <v>908</v>
      </c>
      <c r="P135" s="107" t="s">
        <v>286</v>
      </c>
      <c r="Q135"/>
      <c r="R135" s="155">
        <v>2225.1030081686217</v>
      </c>
    </row>
    <row r="136" spans="1:18" x14ac:dyDescent="0.25">
      <c r="A136" t="s">
        <v>111</v>
      </c>
      <c r="B136"/>
      <c r="C136" s="14">
        <v>32.367556999999998</v>
      </c>
      <c r="D136" s="14">
        <v>-110.718397</v>
      </c>
      <c r="E136" s="80">
        <v>3581212.6639</v>
      </c>
      <c r="F136" s="80">
        <v>526492.27583699999</v>
      </c>
      <c r="G136" s="8" t="s">
        <v>41</v>
      </c>
      <c r="H136" s="12">
        <v>40383</v>
      </c>
      <c r="I136" s="30" t="s">
        <v>121</v>
      </c>
      <c r="J136" t="s">
        <v>111</v>
      </c>
      <c r="K136" s="1">
        <v>37</v>
      </c>
      <c r="L136">
        <f t="shared" si="10"/>
        <v>37</v>
      </c>
      <c r="M136" s="1">
        <v>2</v>
      </c>
      <c r="N136" s="1">
        <f t="shared" si="9"/>
        <v>-2</v>
      </c>
      <c r="O136" s="1" t="s">
        <v>13</v>
      </c>
      <c r="P136" s="1" t="s">
        <v>43</v>
      </c>
      <c r="R136" s="155">
        <v>5101.0814350741093</v>
      </c>
    </row>
    <row r="137" spans="1:18" x14ac:dyDescent="0.25">
      <c r="A137" t="s">
        <v>62</v>
      </c>
      <c r="B137"/>
      <c r="C137" s="14">
        <v>32.333429000000002</v>
      </c>
      <c r="D137" s="14">
        <v>-110.671109</v>
      </c>
      <c r="E137" s="80">
        <v>3577442.2554500001</v>
      </c>
      <c r="F137" s="80">
        <v>530952.63520000002</v>
      </c>
      <c r="G137" s="8" t="s">
        <v>41</v>
      </c>
      <c r="H137" s="12">
        <v>38822</v>
      </c>
      <c r="I137" s="30" t="s">
        <v>816</v>
      </c>
      <c r="J137" t="s">
        <v>62</v>
      </c>
      <c r="K137" s="1">
        <v>38</v>
      </c>
      <c r="L137">
        <f t="shared" si="10"/>
        <v>38</v>
      </c>
      <c r="M137" s="1">
        <v>16</v>
      </c>
      <c r="N137" s="1">
        <f t="shared" si="9"/>
        <v>-16</v>
      </c>
      <c r="O137" s="1" t="s">
        <v>13</v>
      </c>
      <c r="P137" s="1" t="s">
        <v>43</v>
      </c>
      <c r="R137" s="155">
        <v>2079.1265838511595</v>
      </c>
    </row>
    <row r="138" spans="1:18" x14ac:dyDescent="0.25">
      <c r="A138" t="s">
        <v>65</v>
      </c>
      <c r="B138"/>
      <c r="C138" s="14">
        <v>32.336748999999998</v>
      </c>
      <c r="D138" s="14">
        <v>-110.66923199999999</v>
      </c>
      <c r="E138" s="80">
        <v>3577810.8817929998</v>
      </c>
      <c r="F138" s="80">
        <v>531128.19879099994</v>
      </c>
      <c r="G138" s="8" t="s">
        <v>41</v>
      </c>
      <c r="H138" s="12">
        <v>38822</v>
      </c>
      <c r="I138" s="30" t="s">
        <v>816</v>
      </c>
      <c r="J138" t="s">
        <v>65</v>
      </c>
      <c r="K138" s="1">
        <v>38</v>
      </c>
      <c r="L138">
        <f t="shared" si="10"/>
        <v>38</v>
      </c>
      <c r="M138" s="1">
        <v>23</v>
      </c>
      <c r="N138" s="1">
        <f t="shared" si="9"/>
        <v>-23</v>
      </c>
      <c r="O138" s="1" t="s">
        <v>13</v>
      </c>
      <c r="P138" s="1" t="s">
        <v>43</v>
      </c>
      <c r="R138" s="155">
        <v>2477.2127059413838</v>
      </c>
    </row>
    <row r="139" spans="1:18" x14ac:dyDescent="0.25">
      <c r="A139" t="s">
        <v>70</v>
      </c>
      <c r="B139"/>
      <c r="C139" s="14">
        <v>32.340246999999998</v>
      </c>
      <c r="D139" s="14">
        <v>-110.665541</v>
      </c>
      <c r="E139" s="80">
        <v>3578199.667624</v>
      </c>
      <c r="F139" s="80">
        <v>531474.318753</v>
      </c>
      <c r="G139" s="8" t="s">
        <v>41</v>
      </c>
      <c r="H139" s="12">
        <v>38831</v>
      </c>
      <c r="I139" s="30" t="s">
        <v>816</v>
      </c>
      <c r="J139" t="s">
        <v>70</v>
      </c>
      <c r="K139" s="1">
        <v>38</v>
      </c>
      <c r="L139">
        <f t="shared" si="10"/>
        <v>38</v>
      </c>
      <c r="M139" s="1">
        <v>16</v>
      </c>
      <c r="N139" s="1">
        <f t="shared" si="9"/>
        <v>-16</v>
      </c>
      <c r="O139" s="1" t="s">
        <v>13</v>
      </c>
      <c r="P139" s="1" t="s">
        <v>43</v>
      </c>
      <c r="R139" s="155">
        <v>2924.0778776593747</v>
      </c>
    </row>
    <row r="140" spans="1:18" x14ac:dyDescent="0.25">
      <c r="A140" s="1" t="s">
        <v>712</v>
      </c>
      <c r="B140" s="46" t="s">
        <v>712</v>
      </c>
      <c r="C140" s="49">
        <v>32.3399516506</v>
      </c>
      <c r="D140" s="49">
        <v>-110.6862802191</v>
      </c>
      <c r="E140" s="77">
        <v>3578161.0180000002</v>
      </c>
      <c r="F140" s="77">
        <v>529522.71900000004</v>
      </c>
      <c r="H140" s="28">
        <v>38096</v>
      </c>
      <c r="I140" s="31" t="s">
        <v>810</v>
      </c>
      <c r="J140" s="1" t="s">
        <v>712</v>
      </c>
      <c r="K140" s="1">
        <v>38</v>
      </c>
      <c r="L140">
        <f t="shared" si="10"/>
        <v>38</v>
      </c>
      <c r="M140" s="1">
        <v>15</v>
      </c>
      <c r="N140" s="1">
        <f t="shared" si="9"/>
        <v>-15</v>
      </c>
      <c r="O140" s="1" t="s">
        <v>798</v>
      </c>
      <c r="R140" s="155">
        <v>2557.9474971487552</v>
      </c>
    </row>
    <row r="141" spans="1:18" ht="30" x14ac:dyDescent="0.25">
      <c r="A141" t="s">
        <v>314</v>
      </c>
      <c r="B141"/>
      <c r="C141" s="49">
        <v>32.347397955600002</v>
      </c>
      <c r="D141" s="49">
        <v>-110.74369551060001</v>
      </c>
      <c r="E141" s="119">
        <v>3578972.0559999999</v>
      </c>
      <c r="F141" s="119">
        <v>524117.63799999998</v>
      </c>
      <c r="G141" t="s">
        <v>41</v>
      </c>
      <c r="H141" s="89"/>
      <c r="I141" t="s">
        <v>662</v>
      </c>
      <c r="J141" t="s">
        <v>314</v>
      </c>
      <c r="K141">
        <v>38</v>
      </c>
      <c r="L141">
        <f t="shared" si="10"/>
        <v>38</v>
      </c>
      <c r="M141">
        <v>27</v>
      </c>
      <c r="N141" s="1">
        <f t="shared" si="9"/>
        <v>-27</v>
      </c>
      <c r="O141" t="s">
        <v>908</v>
      </c>
      <c r="P141" s="107" t="s">
        <v>284</v>
      </c>
      <c r="Q141"/>
      <c r="R141" s="155">
        <v>2462.0064856164254</v>
      </c>
    </row>
    <row r="142" spans="1:18" ht="30" x14ac:dyDescent="0.25">
      <c r="A142" t="s">
        <v>312</v>
      </c>
      <c r="B142"/>
      <c r="C142" s="49">
        <v>32.348979224499999</v>
      </c>
      <c r="D142" s="49">
        <v>-110.7449451554</v>
      </c>
      <c r="E142" s="119">
        <v>3579147.057</v>
      </c>
      <c r="F142" s="119">
        <v>523999.63199999998</v>
      </c>
      <c r="G142" t="s">
        <v>41</v>
      </c>
      <c r="H142" s="89"/>
      <c r="I142" t="s">
        <v>662</v>
      </c>
      <c r="J142" t="s">
        <v>312</v>
      </c>
      <c r="K142">
        <v>38</v>
      </c>
      <c r="L142">
        <f t="shared" si="10"/>
        <v>38</v>
      </c>
      <c r="M142">
        <v>5</v>
      </c>
      <c r="N142" s="1">
        <f t="shared" si="9"/>
        <v>-5</v>
      </c>
      <c r="O142" t="s">
        <v>908</v>
      </c>
      <c r="P142" s="107" t="s">
        <v>284</v>
      </c>
      <c r="Q142"/>
      <c r="R142" s="155">
        <v>2617.2059386583028</v>
      </c>
    </row>
    <row r="143" spans="1:18" x14ac:dyDescent="0.25">
      <c r="A143" t="s">
        <v>242</v>
      </c>
      <c r="B143" s="46" t="s">
        <v>242</v>
      </c>
      <c r="C143" s="49">
        <v>32.368642686500003</v>
      </c>
      <c r="D143" s="49">
        <v>-110.7140958514</v>
      </c>
      <c r="E143" s="77">
        <v>3581334.071</v>
      </c>
      <c r="F143" s="77">
        <v>526896.61600000004</v>
      </c>
      <c r="G143" s="17"/>
      <c r="H143" s="10">
        <v>38471</v>
      </c>
      <c r="I143" s="30" t="s">
        <v>121</v>
      </c>
      <c r="J143" s="6" t="s">
        <v>242</v>
      </c>
      <c r="K143" s="6">
        <v>38</v>
      </c>
      <c r="L143">
        <f t="shared" si="10"/>
        <v>38</v>
      </c>
      <c r="M143" s="6">
        <v>2</v>
      </c>
      <c r="N143" s="1">
        <f t="shared" si="9"/>
        <v>-2</v>
      </c>
      <c r="O143" s="6" t="s">
        <v>13</v>
      </c>
      <c r="P143" s="6" t="s">
        <v>43</v>
      </c>
      <c r="Q143" s="6"/>
      <c r="R143" s="155">
        <v>5290.3372946690579</v>
      </c>
    </row>
    <row r="144" spans="1:18" x14ac:dyDescent="0.25">
      <c r="A144" t="s">
        <v>61</v>
      </c>
      <c r="B144"/>
      <c r="C144" s="14">
        <v>32.332458000000003</v>
      </c>
      <c r="D144" s="14">
        <v>-110.672085</v>
      </c>
      <c r="E144" s="80">
        <v>3577334.3437450002</v>
      </c>
      <c r="F144" s="80">
        <v>530861.07970899995</v>
      </c>
      <c r="G144" s="8" t="s">
        <v>41</v>
      </c>
      <c r="H144" s="12">
        <v>38822</v>
      </c>
      <c r="I144" s="30" t="s">
        <v>816</v>
      </c>
      <c r="J144" t="s">
        <v>61</v>
      </c>
      <c r="K144" s="1">
        <v>39</v>
      </c>
      <c r="L144">
        <f t="shared" si="10"/>
        <v>39</v>
      </c>
      <c r="M144" s="1">
        <v>19</v>
      </c>
      <c r="N144" s="1">
        <f t="shared" si="9"/>
        <v>-19</v>
      </c>
      <c r="O144" s="1" t="s">
        <v>13</v>
      </c>
      <c r="P144" s="1" t="s">
        <v>43</v>
      </c>
      <c r="R144" s="155">
        <v>1955.851758719044</v>
      </c>
    </row>
    <row r="145" spans="1:18" x14ac:dyDescent="0.25">
      <c r="A145" s="1" t="s">
        <v>666</v>
      </c>
      <c r="B145" s="46" t="s">
        <v>666</v>
      </c>
      <c r="C145" s="49">
        <v>32.336986578400001</v>
      </c>
      <c r="D145" s="49">
        <v>-110.6874698653</v>
      </c>
      <c r="E145" s="77">
        <v>3577832.0150000001</v>
      </c>
      <c r="F145" s="77">
        <v>529411.72499999998</v>
      </c>
      <c r="H145" s="28">
        <v>38064</v>
      </c>
      <c r="I145" s="31" t="s">
        <v>929</v>
      </c>
      <c r="J145" s="1" t="s">
        <v>666</v>
      </c>
      <c r="K145" s="1">
        <v>39</v>
      </c>
      <c r="L145">
        <f t="shared" si="10"/>
        <v>39</v>
      </c>
      <c r="M145" s="1">
        <v>20</v>
      </c>
      <c r="N145" s="1">
        <f t="shared" si="9"/>
        <v>-20</v>
      </c>
      <c r="O145" s="1" t="s">
        <v>798</v>
      </c>
      <c r="R145" s="155">
        <v>2210.3195721187353</v>
      </c>
    </row>
    <row r="146" spans="1:18" x14ac:dyDescent="0.25">
      <c r="A146" s="1" t="s">
        <v>680</v>
      </c>
      <c r="B146" s="46" t="s">
        <v>680</v>
      </c>
      <c r="C146" s="49">
        <v>32.335672101699998</v>
      </c>
      <c r="D146" s="49">
        <v>-110.6813325701</v>
      </c>
      <c r="E146" s="77">
        <v>3577688.0090000001</v>
      </c>
      <c r="F146" s="77">
        <v>529989.73300000001</v>
      </c>
      <c r="H146" s="28">
        <v>38064</v>
      </c>
      <c r="I146" s="31" t="s">
        <v>929</v>
      </c>
      <c r="J146" s="1" t="s">
        <v>680</v>
      </c>
      <c r="K146" s="1">
        <v>39</v>
      </c>
      <c r="L146">
        <f t="shared" si="10"/>
        <v>39</v>
      </c>
      <c r="M146" s="1">
        <v>12</v>
      </c>
      <c r="N146" s="1">
        <f t="shared" si="9"/>
        <v>-12</v>
      </c>
      <c r="O146" s="1" t="s">
        <v>798</v>
      </c>
      <c r="R146" s="155">
        <v>2163.3040010313366</v>
      </c>
    </row>
    <row r="147" spans="1:18" x14ac:dyDescent="0.25">
      <c r="A147" t="s">
        <v>114</v>
      </c>
      <c r="B147"/>
      <c r="C147" s="14">
        <v>32.385027000000001</v>
      </c>
      <c r="D147" s="14">
        <v>-110.693445</v>
      </c>
      <c r="E147" s="80">
        <v>3583155.675665</v>
      </c>
      <c r="F147" s="80">
        <v>528834.140977</v>
      </c>
      <c r="G147" s="8" t="s">
        <v>41</v>
      </c>
      <c r="H147" s="12">
        <v>40398</v>
      </c>
      <c r="I147" s="30" t="s">
        <v>122</v>
      </c>
      <c r="J147" t="s">
        <v>114</v>
      </c>
      <c r="K147" s="1">
        <v>39</v>
      </c>
      <c r="L147">
        <f t="shared" si="10"/>
        <v>39</v>
      </c>
      <c r="M147" s="1">
        <v>3</v>
      </c>
      <c r="N147" s="1">
        <f t="shared" si="9"/>
        <v>-3</v>
      </c>
      <c r="O147" s="1" t="s">
        <v>13</v>
      </c>
      <c r="P147" s="1" t="s">
        <v>43</v>
      </c>
      <c r="R147" s="155">
        <v>7437.0609520501157</v>
      </c>
    </row>
    <row r="148" spans="1:18" x14ac:dyDescent="0.25">
      <c r="A148" s="1" t="s">
        <v>719</v>
      </c>
      <c r="B148" s="46" t="s">
        <v>719</v>
      </c>
      <c r="C148" s="49">
        <v>32.344650283500002</v>
      </c>
      <c r="D148" s="49">
        <v>-110.6820877279</v>
      </c>
      <c r="E148" s="77">
        <v>3578683.0210000002</v>
      </c>
      <c r="F148" s="77">
        <v>529915.71100000001</v>
      </c>
      <c r="H148" s="28">
        <v>38096</v>
      </c>
      <c r="I148" s="31" t="s">
        <v>810</v>
      </c>
      <c r="J148" s="1" t="s">
        <v>719</v>
      </c>
      <c r="K148" s="1">
        <v>40</v>
      </c>
      <c r="L148">
        <f t="shared" si="10"/>
        <v>40</v>
      </c>
      <c r="M148" s="1">
        <v>8</v>
      </c>
      <c r="N148" s="1">
        <f t="shared" si="9"/>
        <v>-8</v>
      </c>
      <c r="O148" s="1" t="s">
        <v>798</v>
      </c>
      <c r="R148" s="155">
        <v>3145.8950215139052</v>
      </c>
    </row>
    <row r="149" spans="1:18" x14ac:dyDescent="0.25">
      <c r="A149" s="27" t="s">
        <v>129</v>
      </c>
      <c r="B149" s="27"/>
      <c r="C149" s="74">
        <v>32.343373</v>
      </c>
      <c r="D149" s="74">
        <v>-110.738562</v>
      </c>
      <c r="E149" s="81">
        <v>3578527.0989899999</v>
      </c>
      <c r="F149" s="81">
        <v>524601.82124800002</v>
      </c>
      <c r="G149" s="57" t="s">
        <v>41</v>
      </c>
      <c r="H149" s="60">
        <v>36035</v>
      </c>
      <c r="I149" s="63" t="s">
        <v>930</v>
      </c>
      <c r="J149" s="27" t="s">
        <v>129</v>
      </c>
      <c r="K149" s="57">
        <v>40</v>
      </c>
      <c r="L149">
        <f t="shared" si="10"/>
        <v>40</v>
      </c>
      <c r="M149" s="57">
        <v>44</v>
      </c>
      <c r="N149" s="1">
        <f t="shared" si="9"/>
        <v>-44</v>
      </c>
      <c r="O149" s="33" t="s">
        <v>13</v>
      </c>
      <c r="P149" s="33" t="s">
        <v>43</v>
      </c>
      <c r="Q149" s="33"/>
      <c r="R149" s="155">
        <v>2098.2959997057737</v>
      </c>
    </row>
    <row r="150" spans="1:18" s="33" customFormat="1" ht="30" x14ac:dyDescent="0.25">
      <c r="A150" t="s">
        <v>324</v>
      </c>
      <c r="B150"/>
      <c r="C150" s="49">
        <v>32.340551712100002</v>
      </c>
      <c r="D150" s="49">
        <v>-110.731175268</v>
      </c>
      <c r="E150" s="119">
        <v>3578216.0449999999</v>
      </c>
      <c r="F150" s="119">
        <v>525297.67200000002</v>
      </c>
      <c r="G150" t="s">
        <v>41</v>
      </c>
      <c r="H150" s="89"/>
      <c r="I150" t="s">
        <v>662</v>
      </c>
      <c r="J150" t="s">
        <v>324</v>
      </c>
      <c r="K150">
        <v>40</v>
      </c>
      <c r="L150">
        <f t="shared" si="10"/>
        <v>40</v>
      </c>
      <c r="M150">
        <v>10</v>
      </c>
      <c r="N150" s="1">
        <f t="shared" si="9"/>
        <v>-10</v>
      </c>
      <c r="O150" t="s">
        <v>908</v>
      </c>
      <c r="P150" s="107" t="s">
        <v>284</v>
      </c>
      <c r="Q150"/>
      <c r="R150" s="155">
        <v>1904.0065923684886</v>
      </c>
    </row>
    <row r="151" spans="1:18" x14ac:dyDescent="0.25">
      <c r="A151" t="s">
        <v>237</v>
      </c>
      <c r="B151" s="45" t="s">
        <v>237</v>
      </c>
      <c r="C151" s="50">
        <v>32.370676046500002</v>
      </c>
      <c r="D151" s="50">
        <v>-110.71169773930001</v>
      </c>
      <c r="E151" s="77">
        <v>3581560.074</v>
      </c>
      <c r="F151" s="77">
        <v>527121.61300000001</v>
      </c>
      <c r="G151" s="17"/>
      <c r="H151" s="10">
        <v>38471</v>
      </c>
      <c r="I151" s="30" t="s">
        <v>121</v>
      </c>
      <c r="J151" s="6" t="s">
        <v>237</v>
      </c>
      <c r="K151" s="6">
        <v>40</v>
      </c>
      <c r="L151">
        <f t="shared" si="10"/>
        <v>40</v>
      </c>
      <c r="M151" s="6">
        <v>7</v>
      </c>
      <c r="N151" s="1">
        <f t="shared" si="9"/>
        <v>-7</v>
      </c>
      <c r="O151" s="6" t="s">
        <v>13</v>
      </c>
      <c r="P151" s="6" t="s">
        <v>43</v>
      </c>
      <c r="Q151" s="6"/>
      <c r="R151" s="155">
        <v>5554.0950585029004</v>
      </c>
    </row>
    <row r="152" spans="1:18" x14ac:dyDescent="0.25">
      <c r="A152" t="s">
        <v>238</v>
      </c>
      <c r="B152" s="46" t="s">
        <v>238</v>
      </c>
      <c r="C152" s="49">
        <v>32.3707219307</v>
      </c>
      <c r="D152" s="49">
        <v>-110.7120377584</v>
      </c>
      <c r="E152" s="77">
        <v>3581565.074</v>
      </c>
      <c r="F152" s="77">
        <v>527089.61199999996</v>
      </c>
      <c r="G152" s="17"/>
      <c r="H152" s="10">
        <v>38471</v>
      </c>
      <c r="I152" s="30" t="s">
        <v>121</v>
      </c>
      <c r="J152" s="6" t="s">
        <v>238</v>
      </c>
      <c r="K152" s="6">
        <v>40</v>
      </c>
      <c r="L152">
        <f t="shared" si="10"/>
        <v>40</v>
      </c>
      <c r="M152" s="6">
        <v>5</v>
      </c>
      <c r="N152" s="1">
        <f t="shared" si="9"/>
        <v>-5</v>
      </c>
      <c r="O152" s="6" t="s">
        <v>13</v>
      </c>
      <c r="P152" s="6" t="s">
        <v>43</v>
      </c>
      <c r="Q152" s="6"/>
      <c r="R152" s="155">
        <v>5553.7252526946104</v>
      </c>
    </row>
    <row r="153" spans="1:18" x14ac:dyDescent="0.25">
      <c r="A153" t="s">
        <v>108</v>
      </c>
      <c r="B153"/>
      <c r="C153" s="14">
        <v>32.368433000000003</v>
      </c>
      <c r="D153" s="14">
        <v>-110.71732</v>
      </c>
      <c r="E153" s="80">
        <v>3581310.0529570002</v>
      </c>
      <c r="F153" s="80">
        <v>526593.36290900002</v>
      </c>
      <c r="G153" s="8" t="s">
        <v>41</v>
      </c>
      <c r="H153" s="12">
        <v>40383</v>
      </c>
      <c r="I153" s="30" t="s">
        <v>121</v>
      </c>
      <c r="J153" t="s">
        <v>108</v>
      </c>
      <c r="K153" s="1">
        <v>40</v>
      </c>
      <c r="L153">
        <f t="shared" si="10"/>
        <v>40</v>
      </c>
      <c r="M153" s="1">
        <v>1</v>
      </c>
      <c r="N153" s="1">
        <f t="shared" si="9"/>
        <v>-1</v>
      </c>
      <c r="O153" s="1" t="s">
        <v>13</v>
      </c>
      <c r="P153" s="1" t="s">
        <v>43</v>
      </c>
      <c r="R153" s="155">
        <v>5215.4330228191911</v>
      </c>
    </row>
    <row r="154" spans="1:18" x14ac:dyDescent="0.25">
      <c r="A154" s="1" t="s">
        <v>716</v>
      </c>
      <c r="B154" s="46" t="s">
        <v>716</v>
      </c>
      <c r="C154" s="49">
        <v>32.342263578000001</v>
      </c>
      <c r="D154" s="49">
        <v>-110.6836581358</v>
      </c>
      <c r="E154" s="77">
        <v>3578418.0189999999</v>
      </c>
      <c r="F154" s="77">
        <v>529768.71499999997</v>
      </c>
      <c r="H154" s="28">
        <v>38096</v>
      </c>
      <c r="I154" s="31" t="s">
        <v>810</v>
      </c>
      <c r="J154" s="1" t="s">
        <v>716</v>
      </c>
      <c r="K154" s="1">
        <v>41</v>
      </c>
      <c r="L154">
        <f t="shared" si="10"/>
        <v>41</v>
      </c>
      <c r="M154" s="1">
        <v>26</v>
      </c>
      <c r="N154" s="1">
        <f t="shared" si="9"/>
        <v>-26</v>
      </c>
      <c r="O154" s="1" t="s">
        <v>798</v>
      </c>
      <c r="R154" s="155">
        <v>2856.22691812323</v>
      </c>
    </row>
    <row r="155" spans="1:18" x14ac:dyDescent="0.25">
      <c r="A155" s="1" t="s">
        <v>718</v>
      </c>
      <c r="B155" s="46" t="s">
        <v>718</v>
      </c>
      <c r="C155" s="49">
        <v>32.344462847999999</v>
      </c>
      <c r="D155" s="49">
        <v>-110.6828853996</v>
      </c>
      <c r="E155" s="77">
        <v>3578662.0219999999</v>
      </c>
      <c r="F155" s="77">
        <v>529840.71</v>
      </c>
      <c r="H155" s="28">
        <v>38096</v>
      </c>
      <c r="I155" s="31" t="s">
        <v>810</v>
      </c>
      <c r="J155" s="1" t="s">
        <v>718</v>
      </c>
      <c r="K155" s="1">
        <v>41</v>
      </c>
      <c r="L155">
        <f t="shared" si="10"/>
        <v>41</v>
      </c>
      <c r="M155" s="1">
        <v>11</v>
      </c>
      <c r="N155" s="1">
        <f t="shared" si="9"/>
        <v>-11</v>
      </c>
      <c r="O155" s="1" t="s">
        <v>798</v>
      </c>
      <c r="R155" s="155">
        <v>3112.3107646332796</v>
      </c>
    </row>
    <row r="156" spans="1:18" x14ac:dyDescent="0.25">
      <c r="A156" s="1" t="s">
        <v>689</v>
      </c>
      <c r="B156" s="46" t="s">
        <v>689</v>
      </c>
      <c r="C156" s="49">
        <v>32.335027757699997</v>
      </c>
      <c r="D156" s="49">
        <v>-110.679825943</v>
      </c>
      <c r="E156" s="77">
        <v>3577617.0060000001</v>
      </c>
      <c r="F156" s="77">
        <v>530131.73499999999</v>
      </c>
      <c r="H156" s="28">
        <v>38064</v>
      </c>
      <c r="I156" s="31" t="s">
        <v>929</v>
      </c>
      <c r="J156" s="1" t="s">
        <v>689</v>
      </c>
      <c r="K156" s="1">
        <v>41</v>
      </c>
      <c r="L156">
        <f t="shared" si="10"/>
        <v>41</v>
      </c>
      <c r="M156" s="1">
        <v>2</v>
      </c>
      <c r="N156" s="1">
        <f t="shared" si="9"/>
        <v>-2</v>
      </c>
      <c r="O156" s="1" t="s">
        <v>798</v>
      </c>
      <c r="R156" s="155">
        <v>2116.1291052901647</v>
      </c>
    </row>
    <row r="157" spans="1:18" x14ac:dyDescent="0.25">
      <c r="A157" s="145" t="s">
        <v>794</v>
      </c>
      <c r="B157" s="146" t="s">
        <v>794</v>
      </c>
      <c r="C157" s="147">
        <v>32.336680617299997</v>
      </c>
      <c r="D157" s="147">
        <v>-110.69143442150001</v>
      </c>
      <c r="E157" s="148">
        <v>3577797.0180000002</v>
      </c>
      <c r="F157" s="148">
        <v>529038.723</v>
      </c>
      <c r="G157" s="145"/>
      <c r="H157" s="151">
        <v>38105</v>
      </c>
      <c r="I157" s="153" t="s">
        <v>927</v>
      </c>
      <c r="J157" s="145" t="s">
        <v>794</v>
      </c>
      <c r="K157" s="145">
        <v>41</v>
      </c>
      <c r="L157">
        <f t="shared" si="10"/>
        <v>41</v>
      </c>
      <c r="M157" s="145">
        <v>15</v>
      </c>
      <c r="N157" s="1">
        <f t="shared" si="9"/>
        <v>-15</v>
      </c>
      <c r="O157" s="145" t="s">
        <v>795</v>
      </c>
      <c r="P157" s="145"/>
      <c r="Q157" s="145"/>
      <c r="R157" s="155">
        <v>2112.7323934961933</v>
      </c>
    </row>
    <row r="158" spans="1:18" x14ac:dyDescent="0.25">
      <c r="A158" t="s">
        <v>649</v>
      </c>
      <c r="B158" s="46" t="s">
        <v>649</v>
      </c>
      <c r="C158" s="49">
        <v>32.3380140051</v>
      </c>
      <c r="D158" s="49">
        <v>-110.7135749582</v>
      </c>
      <c r="E158" s="77">
        <v>3577939.0359999998</v>
      </c>
      <c r="F158" s="77">
        <v>526954.70200000005</v>
      </c>
      <c r="H158" s="12">
        <v>38280</v>
      </c>
      <c r="I158" s="30" t="s">
        <v>931</v>
      </c>
      <c r="J158" t="s">
        <v>649</v>
      </c>
      <c r="K158">
        <v>41</v>
      </c>
      <c r="L158">
        <f t="shared" si="10"/>
        <v>41</v>
      </c>
      <c r="M158">
        <v>10</v>
      </c>
      <c r="N158" s="1">
        <f t="shared" si="9"/>
        <v>-10</v>
      </c>
      <c r="O158" t="s">
        <v>284</v>
      </c>
      <c r="Q158"/>
      <c r="R158" s="155">
        <v>1905.0491944589141</v>
      </c>
    </row>
    <row r="159" spans="1:18" x14ac:dyDescent="0.25">
      <c r="A159" t="s">
        <v>93</v>
      </c>
      <c r="B159"/>
      <c r="C159" s="14">
        <v>32.381895999999998</v>
      </c>
      <c r="D159" s="14">
        <v>-110.720129</v>
      </c>
      <c r="E159" s="80">
        <v>3582801.737745</v>
      </c>
      <c r="F159" s="80">
        <v>526325.18916099996</v>
      </c>
      <c r="G159" s="8" t="s">
        <v>41</v>
      </c>
      <c r="H159" s="12">
        <v>38899</v>
      </c>
      <c r="I159" s="30" t="s">
        <v>89</v>
      </c>
      <c r="J159" t="s">
        <v>93</v>
      </c>
      <c r="K159" s="1">
        <v>41</v>
      </c>
      <c r="L159">
        <f t="shared" si="10"/>
        <v>41</v>
      </c>
      <c r="M159" s="1">
        <v>4</v>
      </c>
      <c r="N159" s="1">
        <f t="shared" ref="N159:N222" si="11">-M159</f>
        <v>-4</v>
      </c>
      <c r="O159" s="1" t="s">
        <v>13</v>
      </c>
      <c r="P159" s="1" t="s">
        <v>43</v>
      </c>
      <c r="Q159"/>
      <c r="R159" s="155">
        <v>6662.1179373888381</v>
      </c>
    </row>
    <row r="160" spans="1:18" x14ac:dyDescent="0.25">
      <c r="A160" s="145" t="s">
        <v>715</v>
      </c>
      <c r="B160" s="146" t="s">
        <v>715</v>
      </c>
      <c r="C160" s="147">
        <v>32.341091049600003</v>
      </c>
      <c r="D160" s="147">
        <v>-110.6837578241</v>
      </c>
      <c r="E160" s="148">
        <v>3578288.0180000002</v>
      </c>
      <c r="F160" s="148">
        <v>529759.71799999999</v>
      </c>
      <c r="G160" s="145"/>
      <c r="H160" s="151">
        <v>38096</v>
      </c>
      <c r="I160" s="153" t="s">
        <v>810</v>
      </c>
      <c r="J160" s="145" t="s">
        <v>715</v>
      </c>
      <c r="K160" s="145">
        <v>42</v>
      </c>
      <c r="L160">
        <f t="shared" si="10"/>
        <v>42</v>
      </c>
      <c r="M160" s="145">
        <v>17</v>
      </c>
      <c r="N160" s="1">
        <f t="shared" si="11"/>
        <v>-17</v>
      </c>
      <c r="O160" s="145" t="s">
        <v>795</v>
      </c>
      <c r="P160" s="145"/>
      <c r="Q160" s="145"/>
      <c r="R160" s="155">
        <v>2724.7162108376042</v>
      </c>
    </row>
    <row r="161" spans="1:18" x14ac:dyDescent="0.25">
      <c r="A161" s="18" t="s">
        <v>665</v>
      </c>
      <c r="B161" s="47" t="s">
        <v>665</v>
      </c>
      <c r="C161" s="52">
        <v>32.336879852499997</v>
      </c>
      <c r="D161" s="52">
        <v>-110.6880865409</v>
      </c>
      <c r="E161" s="77">
        <v>3577820.0159999998</v>
      </c>
      <c r="F161" s="77">
        <v>529353.72499999998</v>
      </c>
      <c r="G161" s="18"/>
      <c r="H161" s="43">
        <v>38064</v>
      </c>
      <c r="I161" s="44" t="s">
        <v>929</v>
      </c>
      <c r="J161" s="18" t="s">
        <v>665</v>
      </c>
      <c r="K161" s="18">
        <v>42</v>
      </c>
      <c r="L161">
        <f t="shared" si="10"/>
        <v>42</v>
      </c>
      <c r="M161" s="18">
        <v>18</v>
      </c>
      <c r="N161" s="1">
        <f t="shared" si="11"/>
        <v>-18</v>
      </c>
      <c r="O161" s="18" t="s">
        <v>798</v>
      </c>
      <c r="P161" s="18"/>
      <c r="Q161" s="18"/>
      <c r="R161" s="155">
        <v>2188.5881032305747</v>
      </c>
    </row>
    <row r="162" spans="1:18" x14ac:dyDescent="0.25">
      <c r="A162" s="1" t="s">
        <v>683</v>
      </c>
      <c r="B162" s="46" t="s">
        <v>683</v>
      </c>
      <c r="C162" s="49">
        <v>32.335418616399998</v>
      </c>
      <c r="D162" s="49">
        <v>-110.6809827977</v>
      </c>
      <c r="E162" s="77">
        <v>3577660.0079999999</v>
      </c>
      <c r="F162" s="77">
        <v>530022.73400000005</v>
      </c>
      <c r="H162" s="28">
        <v>38064</v>
      </c>
      <c r="I162" s="31" t="s">
        <v>929</v>
      </c>
      <c r="J162" s="1" t="s">
        <v>683</v>
      </c>
      <c r="K162" s="1">
        <v>42</v>
      </c>
      <c r="L162">
        <f t="shared" si="10"/>
        <v>42</v>
      </c>
      <c r="M162" s="1">
        <v>13</v>
      </c>
      <c r="N162" s="1">
        <f t="shared" si="11"/>
        <v>-13</v>
      </c>
      <c r="O162" s="1" t="s">
        <v>798</v>
      </c>
      <c r="R162" s="155">
        <v>2140.8406080271843</v>
      </c>
    </row>
    <row r="163" spans="1:18" x14ac:dyDescent="0.25">
      <c r="A163" s="1" t="s">
        <v>688</v>
      </c>
      <c r="B163" s="46" t="s">
        <v>688</v>
      </c>
      <c r="C163" s="49">
        <v>32.335154948000003</v>
      </c>
      <c r="D163" s="49">
        <v>-110.68017615150001</v>
      </c>
      <c r="E163" s="77">
        <v>3577631.0070000002</v>
      </c>
      <c r="F163" s="77">
        <v>530098.73499999999</v>
      </c>
      <c r="H163" s="28">
        <v>38064</v>
      </c>
      <c r="I163" s="31" t="s">
        <v>929</v>
      </c>
      <c r="J163" s="1" t="s">
        <v>688</v>
      </c>
      <c r="K163" s="1">
        <v>42</v>
      </c>
      <c r="L163">
        <f t="shared" si="10"/>
        <v>42</v>
      </c>
      <c r="M163" s="1">
        <v>14</v>
      </c>
      <c r="N163" s="1">
        <f t="shared" si="11"/>
        <v>-14</v>
      </c>
      <c r="O163" s="1" t="s">
        <v>798</v>
      </c>
      <c r="R163" s="155">
        <v>2124.592666095512</v>
      </c>
    </row>
    <row r="164" spans="1:18" x14ac:dyDescent="0.25">
      <c r="A164" s="1" t="s">
        <v>690</v>
      </c>
      <c r="B164" s="46" t="s">
        <v>690</v>
      </c>
      <c r="C164" s="49">
        <v>32.3343335231</v>
      </c>
      <c r="D164" s="49">
        <v>-110.6799877556</v>
      </c>
      <c r="E164" s="77">
        <v>3577540.0060000001</v>
      </c>
      <c r="F164" s="77">
        <v>530116.73699999996</v>
      </c>
      <c r="H164" s="28">
        <v>38064</v>
      </c>
      <c r="I164" s="31" t="s">
        <v>929</v>
      </c>
      <c r="J164" s="1" t="s">
        <v>690</v>
      </c>
      <c r="K164" s="1">
        <v>42</v>
      </c>
      <c r="L164">
        <f t="shared" si="10"/>
        <v>42</v>
      </c>
      <c r="M164" s="1">
        <v>7</v>
      </c>
      <c r="N164" s="1">
        <f t="shared" si="11"/>
        <v>-7</v>
      </c>
      <c r="O164" s="1" t="s">
        <v>798</v>
      </c>
      <c r="R164" s="155">
        <v>2036.6124230767109</v>
      </c>
    </row>
    <row r="165" spans="1:18" x14ac:dyDescent="0.25">
      <c r="A165" t="s">
        <v>648</v>
      </c>
      <c r="B165" s="46" t="s">
        <v>648</v>
      </c>
      <c r="C165" s="49">
        <v>32.338035353000002</v>
      </c>
      <c r="D165" s="49">
        <v>-110.7150306848</v>
      </c>
      <c r="E165" s="77">
        <v>3577941.037</v>
      </c>
      <c r="F165" s="77">
        <v>526817.701</v>
      </c>
      <c r="H165" s="12">
        <v>38280</v>
      </c>
      <c r="I165" s="30" t="s">
        <v>931</v>
      </c>
      <c r="J165" t="s">
        <v>648</v>
      </c>
      <c r="K165">
        <v>42</v>
      </c>
      <c r="L165">
        <f t="shared" si="10"/>
        <v>42</v>
      </c>
      <c r="M165">
        <v>6</v>
      </c>
      <c r="N165" s="1">
        <f t="shared" si="11"/>
        <v>-6</v>
      </c>
      <c r="O165" t="s">
        <v>284</v>
      </c>
      <c r="Q165"/>
      <c r="R165" s="155">
        <v>1884.0612639400085</v>
      </c>
    </row>
    <row r="166" spans="1:18" x14ac:dyDescent="0.25">
      <c r="A166" t="s">
        <v>647</v>
      </c>
      <c r="B166" s="46" t="s">
        <v>647</v>
      </c>
      <c r="C166" s="49">
        <v>32.338208512000001</v>
      </c>
      <c r="D166" s="49">
        <v>-110.7158058636</v>
      </c>
      <c r="E166" s="77">
        <v>3577960.0380000002</v>
      </c>
      <c r="F166" s="77">
        <v>526744.69900000002</v>
      </c>
      <c r="H166" s="12">
        <v>38280</v>
      </c>
      <c r="I166" s="30" t="s">
        <v>931</v>
      </c>
      <c r="J166" t="s">
        <v>647</v>
      </c>
      <c r="K166">
        <v>42</v>
      </c>
      <c r="L166">
        <f t="shared" si="10"/>
        <v>42</v>
      </c>
      <c r="M166">
        <v>12</v>
      </c>
      <c r="N166" s="1">
        <f t="shared" si="11"/>
        <v>-12</v>
      </c>
      <c r="O166" t="s">
        <v>284</v>
      </c>
      <c r="Q166"/>
      <c r="R166" s="155">
        <v>1890.8124416341161</v>
      </c>
    </row>
    <row r="167" spans="1:18" x14ac:dyDescent="0.25">
      <c r="A167" t="s">
        <v>128</v>
      </c>
      <c r="B167"/>
      <c r="C167" s="14">
        <v>32.345028999999997</v>
      </c>
      <c r="D167" s="14">
        <v>-110.74089499999999</v>
      </c>
      <c r="E167" s="80">
        <v>3578710.109594</v>
      </c>
      <c r="F167" s="80">
        <v>524381.811873</v>
      </c>
      <c r="G167" s="8" t="s">
        <v>41</v>
      </c>
      <c r="H167" s="12">
        <v>36035</v>
      </c>
      <c r="I167" s="30" t="s">
        <v>930</v>
      </c>
      <c r="J167" t="s">
        <v>128</v>
      </c>
      <c r="K167" s="8">
        <v>42</v>
      </c>
      <c r="L167">
        <f t="shared" si="10"/>
        <v>42</v>
      </c>
      <c r="M167" s="8">
        <v>32</v>
      </c>
      <c r="N167" s="1">
        <f t="shared" si="11"/>
        <v>-32</v>
      </c>
      <c r="O167" s="1" t="s">
        <v>13</v>
      </c>
      <c r="P167" s="1" t="s">
        <v>43</v>
      </c>
      <c r="R167" s="155">
        <v>2244.3887692710441</v>
      </c>
    </row>
    <row r="168" spans="1:18" x14ac:dyDescent="0.25">
      <c r="A168" t="s">
        <v>247</v>
      </c>
      <c r="B168" s="46" t="s">
        <v>247</v>
      </c>
      <c r="C168" s="49">
        <v>32.373295768299997</v>
      </c>
      <c r="D168" s="49">
        <v>-110.7093082894</v>
      </c>
      <c r="E168" s="77">
        <v>3581851.077</v>
      </c>
      <c r="F168" s="77">
        <v>527345.60900000005</v>
      </c>
      <c r="G168" s="17"/>
      <c r="H168" s="10">
        <v>38471</v>
      </c>
      <c r="I168" s="30" t="s">
        <v>121</v>
      </c>
      <c r="J168" s="6" t="s">
        <v>247</v>
      </c>
      <c r="K168" s="6">
        <v>42</v>
      </c>
      <c r="L168">
        <f t="shared" si="10"/>
        <v>42</v>
      </c>
      <c r="M168" s="6">
        <v>6</v>
      </c>
      <c r="N168" s="1">
        <f t="shared" si="11"/>
        <v>-6</v>
      </c>
      <c r="O168" s="6" t="s">
        <v>13</v>
      </c>
      <c r="P168" s="6" t="s">
        <v>43</v>
      </c>
      <c r="Q168" s="6"/>
      <c r="R168" s="155">
        <v>5882.684853347846</v>
      </c>
    </row>
    <row r="169" spans="1:18" x14ac:dyDescent="0.25">
      <c r="A169" s="1" t="s">
        <v>676</v>
      </c>
      <c r="B169" s="46" t="s">
        <v>676</v>
      </c>
      <c r="C169" s="49">
        <v>32.337868493099997</v>
      </c>
      <c r="D169" s="49">
        <v>-110.68299323799999</v>
      </c>
      <c r="E169" s="77">
        <v>3577931.0129999998</v>
      </c>
      <c r="F169" s="77">
        <v>529832.72600000002</v>
      </c>
      <c r="H169" s="28">
        <v>38064</v>
      </c>
      <c r="I169" s="31" t="s">
        <v>929</v>
      </c>
      <c r="J169" s="1" t="s">
        <v>676</v>
      </c>
      <c r="K169" s="1">
        <v>43</v>
      </c>
      <c r="L169">
        <f t="shared" si="10"/>
        <v>43</v>
      </c>
      <c r="M169" s="1">
        <v>7</v>
      </c>
      <c r="N169" s="1">
        <f t="shared" si="11"/>
        <v>-7</v>
      </c>
      <c r="O169" s="1" t="s">
        <v>795</v>
      </c>
      <c r="R169" s="155">
        <v>2379.9620399504415</v>
      </c>
    </row>
    <row r="170" spans="1:18" x14ac:dyDescent="0.25">
      <c r="A170" t="s">
        <v>650</v>
      </c>
      <c r="B170" s="46" t="s">
        <v>650</v>
      </c>
      <c r="C170" s="49">
        <v>32.337828406699998</v>
      </c>
      <c r="D170" s="49">
        <v>-110.7113121563</v>
      </c>
      <c r="E170" s="77">
        <v>3577919.034</v>
      </c>
      <c r="F170" s="77">
        <v>527167.70400000003</v>
      </c>
      <c r="H170" s="12">
        <v>38280</v>
      </c>
      <c r="I170" s="30" t="s">
        <v>931</v>
      </c>
      <c r="J170" t="s">
        <v>650</v>
      </c>
      <c r="K170">
        <v>43</v>
      </c>
      <c r="L170">
        <f t="shared" si="10"/>
        <v>43</v>
      </c>
      <c r="M170">
        <v>7</v>
      </c>
      <c r="N170" s="1">
        <f t="shared" si="11"/>
        <v>-7</v>
      </c>
      <c r="O170" t="s">
        <v>284</v>
      </c>
      <c r="Q170"/>
      <c r="R170" s="155">
        <v>1920.7891830461472</v>
      </c>
    </row>
    <row r="171" spans="1:18" ht="30" x14ac:dyDescent="0.25">
      <c r="A171" t="s">
        <v>325</v>
      </c>
      <c r="B171"/>
      <c r="C171" s="49">
        <v>32.339779636400003</v>
      </c>
      <c r="D171" s="49">
        <v>-110.7287228168</v>
      </c>
      <c r="E171" s="119">
        <v>3578131.0430000001</v>
      </c>
      <c r="F171" s="119">
        <v>525528.67700000003</v>
      </c>
      <c r="G171" t="s">
        <v>41</v>
      </c>
      <c r="H171" s="89"/>
      <c r="I171" t="s">
        <v>662</v>
      </c>
      <c r="J171" t="s">
        <v>325</v>
      </c>
      <c r="K171">
        <v>43</v>
      </c>
      <c r="L171">
        <f t="shared" si="10"/>
        <v>43</v>
      </c>
      <c r="M171">
        <v>5</v>
      </c>
      <c r="N171" s="1">
        <f t="shared" si="11"/>
        <v>-5</v>
      </c>
      <c r="O171" t="s">
        <v>908</v>
      </c>
      <c r="P171" s="107" t="s">
        <v>284</v>
      </c>
      <c r="Q171"/>
      <c r="R171" s="155">
        <v>1857.7675057382799</v>
      </c>
    </row>
    <row r="172" spans="1:18" ht="30" x14ac:dyDescent="0.25">
      <c r="A172" t="s">
        <v>306</v>
      </c>
      <c r="B172"/>
      <c r="C172" s="49">
        <v>32.348955554600003</v>
      </c>
      <c r="D172" s="49">
        <v>-110.74662436769999</v>
      </c>
      <c r="E172" s="119">
        <v>3579144.0580000002</v>
      </c>
      <c r="F172" s="119">
        <v>523841.63099999999</v>
      </c>
      <c r="G172" t="s">
        <v>41</v>
      </c>
      <c r="H172" s="89"/>
      <c r="I172" t="s">
        <v>662</v>
      </c>
      <c r="J172" t="s">
        <v>306</v>
      </c>
      <c r="K172">
        <v>43</v>
      </c>
      <c r="L172">
        <f t="shared" si="10"/>
        <v>43</v>
      </c>
      <c r="M172">
        <v>16</v>
      </c>
      <c r="N172" s="1">
        <f t="shared" si="11"/>
        <v>-16</v>
      </c>
      <c r="O172" t="s">
        <v>908</v>
      </c>
      <c r="P172" s="107" t="s">
        <v>284</v>
      </c>
      <c r="Q172"/>
      <c r="R172" s="155">
        <v>2587.6941831972513</v>
      </c>
    </row>
    <row r="173" spans="1:18" ht="30" x14ac:dyDescent="0.25">
      <c r="A173" t="s">
        <v>292</v>
      </c>
      <c r="B173"/>
      <c r="C173" s="49">
        <v>32.350676090900002</v>
      </c>
      <c r="D173" s="49">
        <v>-110.7544416269</v>
      </c>
      <c r="E173" s="119">
        <v>3579333.0639999998</v>
      </c>
      <c r="F173" s="119">
        <v>523105.61900000001</v>
      </c>
      <c r="G173" t="s">
        <v>41</v>
      </c>
      <c r="H173" s="89"/>
      <c r="I173" t="s">
        <v>662</v>
      </c>
      <c r="J173" t="s">
        <v>292</v>
      </c>
      <c r="K173">
        <v>43</v>
      </c>
      <c r="L173">
        <f t="shared" si="10"/>
        <v>43</v>
      </c>
      <c r="M173">
        <v>7</v>
      </c>
      <c r="N173" s="1">
        <f t="shared" si="11"/>
        <v>-7</v>
      </c>
      <c r="O173" t="s">
        <v>908</v>
      </c>
      <c r="P173" s="107" t="s">
        <v>284</v>
      </c>
      <c r="Q173"/>
      <c r="R173" s="155">
        <v>2653.1964954194109</v>
      </c>
    </row>
    <row r="174" spans="1:18" x14ac:dyDescent="0.25">
      <c r="A174" t="s">
        <v>239</v>
      </c>
      <c r="B174" s="46" t="s">
        <v>239</v>
      </c>
      <c r="C174" s="49">
        <v>32.369669639500003</v>
      </c>
      <c r="D174" s="49">
        <v>-110.7134442208</v>
      </c>
      <c r="E174" s="77">
        <v>3581448.0729999999</v>
      </c>
      <c r="F174" s="77">
        <v>526957.61399999994</v>
      </c>
      <c r="G174" s="17"/>
      <c r="H174" s="10">
        <v>38471</v>
      </c>
      <c r="I174" s="30" t="s">
        <v>121</v>
      </c>
      <c r="J174" s="6" t="s">
        <v>239</v>
      </c>
      <c r="K174" s="6">
        <v>43</v>
      </c>
      <c r="L174">
        <f t="shared" si="10"/>
        <v>43</v>
      </c>
      <c r="M174" s="6">
        <v>2</v>
      </c>
      <c r="N174" s="1">
        <f t="shared" si="11"/>
        <v>-2</v>
      </c>
      <c r="O174" s="6" t="s">
        <v>13</v>
      </c>
      <c r="P174" s="6" t="s">
        <v>43</v>
      </c>
      <c r="Q174" s="6"/>
      <c r="R174" s="155">
        <v>5414.5748315175533</v>
      </c>
    </row>
    <row r="175" spans="1:18" x14ac:dyDescent="0.25">
      <c r="A175" t="s">
        <v>243</v>
      </c>
      <c r="B175" s="46" t="s">
        <v>243</v>
      </c>
      <c r="C175" s="49">
        <v>32.368158424800001</v>
      </c>
      <c r="D175" s="49">
        <v>-110.7153729378</v>
      </c>
      <c r="E175" s="77">
        <v>3581280.071</v>
      </c>
      <c r="F175" s="77">
        <v>526776.61499999999</v>
      </c>
      <c r="G175" s="17"/>
      <c r="H175" s="10">
        <v>38471</v>
      </c>
      <c r="I175" s="30" t="s">
        <v>121</v>
      </c>
      <c r="J175" s="6" t="s">
        <v>243</v>
      </c>
      <c r="K175" s="6">
        <v>43</v>
      </c>
      <c r="L175">
        <f t="shared" si="10"/>
        <v>43</v>
      </c>
      <c r="M175" s="6">
        <v>2</v>
      </c>
      <c r="N175" s="1">
        <f t="shared" si="11"/>
        <v>-2</v>
      </c>
      <c r="O175" s="6" t="s">
        <v>13</v>
      </c>
      <c r="P175" s="6" t="s">
        <v>43</v>
      </c>
      <c r="Q175" s="6"/>
      <c r="R175" s="155">
        <v>5216.2009843412579</v>
      </c>
    </row>
    <row r="176" spans="1:18" x14ac:dyDescent="0.25">
      <c r="A176" s="1" t="s">
        <v>678</v>
      </c>
      <c r="B176" s="46" t="s">
        <v>678</v>
      </c>
      <c r="C176" s="49">
        <v>32.337379090299997</v>
      </c>
      <c r="D176" s="49">
        <v>-110.68210233809999</v>
      </c>
      <c r="E176" s="77">
        <v>3577877.0120000001</v>
      </c>
      <c r="F176" s="77">
        <v>529916.728</v>
      </c>
      <c r="H176" s="28">
        <v>38064</v>
      </c>
      <c r="I176" s="31" t="s">
        <v>929</v>
      </c>
      <c r="J176" s="1" t="s">
        <v>678</v>
      </c>
      <c r="K176" s="1">
        <v>44</v>
      </c>
      <c r="L176">
        <f t="shared" si="10"/>
        <v>44</v>
      </c>
      <c r="M176" s="1">
        <v>17</v>
      </c>
      <c r="N176" s="1">
        <f t="shared" si="11"/>
        <v>-17</v>
      </c>
      <c r="O176" s="1" t="s">
        <v>795</v>
      </c>
      <c r="R176" s="155">
        <v>2340.0566753217386</v>
      </c>
    </row>
    <row r="177" spans="1:18" x14ac:dyDescent="0.25">
      <c r="A177" s="1" t="s">
        <v>684</v>
      </c>
      <c r="B177" s="46" t="s">
        <v>684</v>
      </c>
      <c r="C177" s="49">
        <v>32.335409244700003</v>
      </c>
      <c r="D177" s="49">
        <v>-110.6808446939</v>
      </c>
      <c r="E177" s="77">
        <v>3577659.0079999999</v>
      </c>
      <c r="F177" s="77">
        <v>530035.73400000005</v>
      </c>
      <c r="H177" s="28">
        <v>38064</v>
      </c>
      <c r="I177" s="31" t="s">
        <v>929</v>
      </c>
      <c r="J177" s="1" t="s">
        <v>684</v>
      </c>
      <c r="K177" s="1">
        <v>44</v>
      </c>
      <c r="L177">
        <f t="shared" si="10"/>
        <v>44</v>
      </c>
      <c r="M177" s="1">
        <v>12</v>
      </c>
      <c r="N177" s="1">
        <f t="shared" si="11"/>
        <v>-12</v>
      </c>
      <c r="O177" s="1" t="s">
        <v>795</v>
      </c>
      <c r="R177" s="155">
        <v>2142.0220234675667</v>
      </c>
    </row>
    <row r="178" spans="1:18" x14ac:dyDescent="0.25">
      <c r="A178" s="1" t="s">
        <v>685</v>
      </c>
      <c r="B178" s="46" t="s">
        <v>685</v>
      </c>
      <c r="C178" s="49">
        <v>32.335688419599997</v>
      </c>
      <c r="D178" s="49">
        <v>-110.6806524549</v>
      </c>
      <c r="E178" s="77">
        <v>3577690.0079999999</v>
      </c>
      <c r="F178" s="77">
        <v>530053.73300000001</v>
      </c>
      <c r="H178" s="28">
        <v>38064</v>
      </c>
      <c r="I178" s="31" t="s">
        <v>929</v>
      </c>
      <c r="J178" s="1" t="s">
        <v>685</v>
      </c>
      <c r="K178" s="1">
        <v>44</v>
      </c>
      <c r="L178">
        <f t="shared" si="10"/>
        <v>44</v>
      </c>
      <c r="M178" s="1">
        <v>6</v>
      </c>
      <c r="N178" s="1">
        <f t="shared" si="11"/>
        <v>-6</v>
      </c>
      <c r="O178" s="1" t="s">
        <v>798</v>
      </c>
      <c r="R178" s="155">
        <v>2176.0422770453615</v>
      </c>
    </row>
    <row r="179" spans="1:18" x14ac:dyDescent="0.25">
      <c r="A179" s="1" t="s">
        <v>709</v>
      </c>
      <c r="B179" s="46" t="s">
        <v>709</v>
      </c>
      <c r="C179" s="49">
        <v>32.334415697600001</v>
      </c>
      <c r="D179" s="49">
        <v>-110.6949060492</v>
      </c>
      <c r="E179" s="77">
        <v>3577545.0180000002</v>
      </c>
      <c r="F179" s="77">
        <v>528712.72600000002</v>
      </c>
      <c r="H179" s="28">
        <v>38064</v>
      </c>
      <c r="I179" s="31" t="s">
        <v>929</v>
      </c>
      <c r="J179" s="1" t="s">
        <v>709</v>
      </c>
      <c r="K179" s="1">
        <v>44</v>
      </c>
      <c r="L179">
        <f t="shared" si="10"/>
        <v>44</v>
      </c>
      <c r="M179" s="1">
        <v>19</v>
      </c>
      <c r="N179" s="1">
        <f t="shared" si="11"/>
        <v>-19</v>
      </c>
      <c r="O179" s="1" t="s">
        <v>798</v>
      </c>
      <c r="R179" s="155">
        <v>1806.0297097024845</v>
      </c>
    </row>
    <row r="180" spans="1:18" x14ac:dyDescent="0.25">
      <c r="A180" t="s">
        <v>125</v>
      </c>
      <c r="B180"/>
      <c r="C180" s="14">
        <v>32.340553</v>
      </c>
      <c r="D180" s="14">
        <v>-110.73172599999999</v>
      </c>
      <c r="E180" s="80">
        <v>3578216.0754530001</v>
      </c>
      <c r="F180" s="80">
        <v>525245.83868499997</v>
      </c>
      <c r="G180" s="8" t="s">
        <v>41</v>
      </c>
      <c r="H180" s="12">
        <v>36035</v>
      </c>
      <c r="I180" s="30" t="s">
        <v>930</v>
      </c>
      <c r="J180" t="s">
        <v>125</v>
      </c>
      <c r="K180" s="8">
        <v>44</v>
      </c>
      <c r="L180">
        <f t="shared" si="10"/>
        <v>44</v>
      </c>
      <c r="M180" s="8">
        <v>17.669289302057951</v>
      </c>
      <c r="N180" s="1">
        <f t="shared" si="11"/>
        <v>-17.669289302057951</v>
      </c>
      <c r="O180" s="1" t="s">
        <v>13</v>
      </c>
      <c r="P180" s="1" t="s">
        <v>43</v>
      </c>
      <c r="R180" s="155">
        <v>1895.3393535481437</v>
      </c>
    </row>
    <row r="181" spans="1:18" x14ac:dyDescent="0.25">
      <c r="A181" t="s">
        <v>90</v>
      </c>
      <c r="B181"/>
      <c r="C181" s="14">
        <v>32.381880000000002</v>
      </c>
      <c r="D181" s="14">
        <v>-110.718858</v>
      </c>
      <c r="E181" s="80">
        <v>3582800.2666239999</v>
      </c>
      <c r="F181" s="80">
        <v>526444.78174300003</v>
      </c>
      <c r="G181" s="8" t="s">
        <v>41</v>
      </c>
      <c r="H181" s="12">
        <v>38899</v>
      </c>
      <c r="I181" s="30" t="s">
        <v>89</v>
      </c>
      <c r="J181" t="s">
        <v>90</v>
      </c>
      <c r="K181" s="1">
        <v>44</v>
      </c>
      <c r="L181">
        <f t="shared" si="10"/>
        <v>44</v>
      </c>
      <c r="M181" s="1">
        <v>4</v>
      </c>
      <c r="N181" s="1">
        <f t="shared" si="11"/>
        <v>-4</v>
      </c>
      <c r="O181" s="1" t="s">
        <v>13</v>
      </c>
      <c r="P181" s="1" t="s">
        <v>43</v>
      </c>
      <c r="Q181"/>
      <c r="R181" s="155">
        <v>6680.7145936910292</v>
      </c>
    </row>
    <row r="182" spans="1:18" x14ac:dyDescent="0.25">
      <c r="A182" t="s">
        <v>240</v>
      </c>
      <c r="B182" s="46" t="s">
        <v>240</v>
      </c>
      <c r="C182" s="49">
        <v>32.369733513200003</v>
      </c>
      <c r="D182" s="49">
        <v>-110.7137629209</v>
      </c>
      <c r="E182" s="77">
        <v>3581455.0729999999</v>
      </c>
      <c r="F182" s="77">
        <v>526927.61300000001</v>
      </c>
      <c r="G182" s="17"/>
      <c r="H182" s="10">
        <v>38471</v>
      </c>
      <c r="I182" s="30" t="s">
        <v>121</v>
      </c>
      <c r="J182" s="6" t="s">
        <v>240</v>
      </c>
      <c r="K182" s="6">
        <v>44</v>
      </c>
      <c r="L182">
        <f t="shared" si="10"/>
        <v>44</v>
      </c>
      <c r="M182" s="6">
        <v>8</v>
      </c>
      <c r="N182" s="1">
        <f t="shared" si="11"/>
        <v>-8</v>
      </c>
      <c r="O182" s="6" t="s">
        <v>13</v>
      </c>
      <c r="P182" s="6" t="s">
        <v>43</v>
      </c>
      <c r="Q182" s="6"/>
      <c r="R182" s="155">
        <v>5416.5406280847255</v>
      </c>
    </row>
    <row r="183" spans="1:18" x14ac:dyDescent="0.25">
      <c r="A183" t="s">
        <v>245</v>
      </c>
      <c r="B183" s="46" t="s">
        <v>245</v>
      </c>
      <c r="C183" s="49">
        <v>32.368610520200001</v>
      </c>
      <c r="D183" s="49">
        <v>-110.71582861890001</v>
      </c>
      <c r="E183" s="77">
        <v>3581330.0720000002</v>
      </c>
      <c r="F183" s="77">
        <v>526733.61300000001</v>
      </c>
      <c r="G183" s="17"/>
      <c r="H183" s="10">
        <v>38471</v>
      </c>
      <c r="I183" s="30" t="s">
        <v>121</v>
      </c>
      <c r="J183" s="6" t="s">
        <v>245</v>
      </c>
      <c r="K183" s="6">
        <v>44</v>
      </c>
      <c r="L183">
        <f t="shared" si="10"/>
        <v>44</v>
      </c>
      <c r="M183" s="6">
        <v>4</v>
      </c>
      <c r="N183" s="1">
        <f t="shared" si="11"/>
        <v>-4</v>
      </c>
      <c r="O183" s="6" t="s">
        <v>13</v>
      </c>
      <c r="P183" s="6" t="s">
        <v>43</v>
      </c>
      <c r="Q183" s="6"/>
      <c r="R183" s="155">
        <v>5258.9861976670163</v>
      </c>
    </row>
    <row r="184" spans="1:18" x14ac:dyDescent="0.25">
      <c r="A184" s="1" t="s">
        <v>679</v>
      </c>
      <c r="B184" s="46" t="s">
        <v>679</v>
      </c>
      <c r="C184" s="49">
        <v>32.335997890800002</v>
      </c>
      <c r="D184" s="49">
        <v>-110.6817352228</v>
      </c>
      <c r="E184" s="77">
        <v>3577724.0090000001</v>
      </c>
      <c r="F184" s="77">
        <v>529951.73199999996</v>
      </c>
      <c r="H184" s="28">
        <v>38064</v>
      </c>
      <c r="I184" s="31" t="s">
        <v>929</v>
      </c>
      <c r="J184" s="1" t="s">
        <v>679</v>
      </c>
      <c r="K184" s="1">
        <v>45</v>
      </c>
      <c r="L184">
        <f t="shared" si="10"/>
        <v>45</v>
      </c>
      <c r="M184" s="1">
        <v>24</v>
      </c>
      <c r="N184" s="1">
        <f t="shared" si="11"/>
        <v>-24</v>
      </c>
      <c r="O184" s="1" t="s">
        <v>795</v>
      </c>
      <c r="P184" s="1" t="s">
        <v>801</v>
      </c>
      <c r="R184" s="155">
        <v>2192.9273880967157</v>
      </c>
    </row>
    <row r="185" spans="1:18" x14ac:dyDescent="0.25">
      <c r="A185" s="1" t="s">
        <v>668</v>
      </c>
      <c r="B185" s="46" t="s">
        <v>668</v>
      </c>
      <c r="C185" s="49">
        <v>32.337740158800003</v>
      </c>
      <c r="D185" s="49">
        <v>-110.6857777356</v>
      </c>
      <c r="E185" s="77">
        <v>3577916.0150000001</v>
      </c>
      <c r="F185" s="77">
        <v>529570.72499999998</v>
      </c>
      <c r="H185" s="28">
        <v>38064</v>
      </c>
      <c r="I185" s="31" t="s">
        <v>929</v>
      </c>
      <c r="J185" s="1" t="s">
        <v>668</v>
      </c>
      <c r="K185" s="1">
        <v>45</v>
      </c>
      <c r="L185">
        <f t="shared" si="10"/>
        <v>45</v>
      </c>
      <c r="M185" s="1">
        <v>15</v>
      </c>
      <c r="N185" s="1">
        <f t="shared" si="11"/>
        <v>-15</v>
      </c>
      <c r="O185" s="1" t="s">
        <v>798</v>
      </c>
      <c r="R185" s="155">
        <v>2320.9999609664865</v>
      </c>
    </row>
    <row r="186" spans="1:18" x14ac:dyDescent="0.25">
      <c r="A186" s="1" t="s">
        <v>674</v>
      </c>
      <c r="B186" s="46" t="s">
        <v>674</v>
      </c>
      <c r="C186" s="49">
        <v>32.337544850199997</v>
      </c>
      <c r="D186" s="49">
        <v>-110.68344065559999</v>
      </c>
      <c r="E186" s="77">
        <v>3577895.0129999998</v>
      </c>
      <c r="F186" s="77">
        <v>529790.72699999996</v>
      </c>
      <c r="H186" s="28">
        <v>38064</v>
      </c>
      <c r="I186" s="31" t="s">
        <v>929</v>
      </c>
      <c r="J186" s="1" t="s">
        <v>674</v>
      </c>
      <c r="K186" s="1">
        <v>45</v>
      </c>
      <c r="L186">
        <f t="shared" si="10"/>
        <v>45</v>
      </c>
      <c r="M186" s="1">
        <v>19</v>
      </c>
      <c r="N186" s="1">
        <f t="shared" si="11"/>
        <v>-19</v>
      </c>
      <c r="O186" s="1" t="s">
        <v>798</v>
      </c>
      <c r="R186" s="155">
        <v>2336.914557867306</v>
      </c>
    </row>
    <row r="187" spans="1:18" x14ac:dyDescent="0.25">
      <c r="A187" s="33" t="s">
        <v>682</v>
      </c>
      <c r="B187" s="54" t="s">
        <v>682</v>
      </c>
      <c r="C187" s="55">
        <v>32.335023509599999</v>
      </c>
      <c r="D187" s="55">
        <v>-110.68170673039999</v>
      </c>
      <c r="E187" s="79">
        <v>3577616.0079999999</v>
      </c>
      <c r="F187" s="79">
        <v>529954.73400000005</v>
      </c>
      <c r="G187" s="33"/>
      <c r="H187" s="34">
        <v>38064</v>
      </c>
      <c r="I187" s="35" t="s">
        <v>929</v>
      </c>
      <c r="J187" s="33" t="s">
        <v>682</v>
      </c>
      <c r="K187" s="33">
        <v>45</v>
      </c>
      <c r="L187">
        <f t="shared" si="10"/>
        <v>45</v>
      </c>
      <c r="M187" s="33">
        <v>7</v>
      </c>
      <c r="N187" s="1">
        <f t="shared" si="11"/>
        <v>-7</v>
      </c>
      <c r="O187" s="33" t="s">
        <v>798</v>
      </c>
      <c r="P187" s="33"/>
      <c r="Q187" s="33"/>
      <c r="R187" s="155">
        <v>2085.4301272621083</v>
      </c>
    </row>
    <row r="188" spans="1:18" s="33" customFormat="1" x14ac:dyDescent="0.25">
      <c r="A188" s="1" t="s">
        <v>691</v>
      </c>
      <c r="B188" s="46" t="s">
        <v>691</v>
      </c>
      <c r="C188" s="49">
        <v>32.334154474599998</v>
      </c>
      <c r="D188" s="49">
        <v>-110.6805302934</v>
      </c>
      <c r="E188" s="77">
        <v>3577520.0060000001</v>
      </c>
      <c r="F188" s="77">
        <v>530065.73699999996</v>
      </c>
      <c r="G188" s="1"/>
      <c r="H188" s="28">
        <v>38064</v>
      </c>
      <c r="I188" s="31" t="s">
        <v>929</v>
      </c>
      <c r="J188" s="1" t="s">
        <v>691</v>
      </c>
      <c r="K188" s="1">
        <v>45</v>
      </c>
      <c r="L188">
        <f t="shared" si="10"/>
        <v>45</v>
      </c>
      <c r="M188" s="1">
        <v>18</v>
      </c>
      <c r="N188" s="1">
        <f t="shared" si="11"/>
        <v>-18</v>
      </c>
      <c r="O188" s="1" t="s">
        <v>798</v>
      </c>
      <c r="P188" s="1"/>
      <c r="Q188" s="1"/>
      <c r="R188" s="155">
        <v>2008.0545625029035</v>
      </c>
    </row>
    <row r="189" spans="1:18" x14ac:dyDescent="0.25">
      <c r="A189" s="1" t="s">
        <v>693</v>
      </c>
      <c r="B189" s="46" t="s">
        <v>693</v>
      </c>
      <c r="C189" s="49">
        <v>32.331973636900003</v>
      </c>
      <c r="D189" s="49">
        <v>-110.681451689</v>
      </c>
      <c r="E189" s="77">
        <v>3577278.0040000002</v>
      </c>
      <c r="F189" s="77">
        <v>529979.74199999997</v>
      </c>
      <c r="H189" s="28">
        <v>38064</v>
      </c>
      <c r="I189" s="31" t="s">
        <v>929</v>
      </c>
      <c r="J189" s="1" t="s">
        <v>693</v>
      </c>
      <c r="K189" s="1">
        <v>45</v>
      </c>
      <c r="L189">
        <f t="shared" si="10"/>
        <v>45</v>
      </c>
      <c r="M189" s="1">
        <v>12</v>
      </c>
      <c r="N189" s="1">
        <f t="shared" si="11"/>
        <v>-12</v>
      </c>
      <c r="O189" s="1" t="s">
        <v>798</v>
      </c>
      <c r="R189" s="155">
        <v>1751.6224993649143</v>
      </c>
    </row>
    <row r="190" spans="1:18" x14ac:dyDescent="0.25">
      <c r="A190" s="1" t="s">
        <v>791</v>
      </c>
      <c r="B190" s="46" t="s">
        <v>791</v>
      </c>
      <c r="C190" s="49">
        <v>32.332854702200002</v>
      </c>
      <c r="D190" s="49">
        <v>-110.6947837365</v>
      </c>
      <c r="E190" s="77">
        <v>3577372.0159999998</v>
      </c>
      <c r="F190" s="77">
        <v>528724.73100000003</v>
      </c>
      <c r="H190" s="28">
        <v>38105</v>
      </c>
      <c r="I190" s="31" t="s">
        <v>927</v>
      </c>
      <c r="J190" s="1" t="s">
        <v>791</v>
      </c>
      <c r="K190" s="1">
        <v>45</v>
      </c>
      <c r="L190">
        <f t="shared" si="10"/>
        <v>45</v>
      </c>
      <c r="M190" s="1">
        <v>20</v>
      </c>
      <c r="N190" s="1">
        <f t="shared" si="11"/>
        <v>-20</v>
      </c>
      <c r="O190" s="1" t="s">
        <v>798</v>
      </c>
      <c r="R190" s="155">
        <v>1635.0421629607563</v>
      </c>
    </row>
    <row r="191" spans="1:18" ht="30" x14ac:dyDescent="0.25">
      <c r="A191" t="s">
        <v>323</v>
      </c>
      <c r="B191"/>
      <c r="C191" s="49">
        <v>32.341819189399999</v>
      </c>
      <c r="D191" s="49">
        <v>-110.73328627239999</v>
      </c>
      <c r="E191" s="119">
        <v>3578356.0469999998</v>
      </c>
      <c r="F191" s="119">
        <v>525098.66599999997</v>
      </c>
      <c r="G191" t="s">
        <v>41</v>
      </c>
      <c r="H191" s="89"/>
      <c r="I191" t="s">
        <v>662</v>
      </c>
      <c r="J191" t="s">
        <v>323</v>
      </c>
      <c r="K191">
        <v>45</v>
      </c>
      <c r="L191">
        <f t="shared" si="10"/>
        <v>45</v>
      </c>
      <c r="M191">
        <v>5</v>
      </c>
      <c r="N191" s="1">
        <f t="shared" si="11"/>
        <v>-5</v>
      </c>
      <c r="O191" t="s">
        <v>908</v>
      </c>
      <c r="P191" s="107" t="s">
        <v>284</v>
      </c>
      <c r="Q191"/>
      <c r="R191" s="155">
        <v>2010.615149204596</v>
      </c>
    </row>
    <row r="192" spans="1:18" ht="30" x14ac:dyDescent="0.25">
      <c r="A192" t="s">
        <v>301</v>
      </c>
      <c r="B192"/>
      <c r="C192" s="49">
        <v>32.349249241800003</v>
      </c>
      <c r="D192" s="49">
        <v>-110.74912103219999</v>
      </c>
      <c r="E192" s="119">
        <v>3579176.06</v>
      </c>
      <c r="F192" s="119">
        <v>523606.62800000003</v>
      </c>
      <c r="G192" t="s">
        <v>41</v>
      </c>
      <c r="H192" s="89"/>
      <c r="I192" t="s">
        <v>662</v>
      </c>
      <c r="J192" t="s">
        <v>301</v>
      </c>
      <c r="K192">
        <v>45</v>
      </c>
      <c r="L192">
        <f t="shared" si="10"/>
        <v>45</v>
      </c>
      <c r="M192">
        <v>22</v>
      </c>
      <c r="N192" s="1">
        <f t="shared" si="11"/>
        <v>-22</v>
      </c>
      <c r="O192" t="s">
        <v>908</v>
      </c>
      <c r="P192" s="107" t="s">
        <v>284</v>
      </c>
      <c r="Q192"/>
      <c r="R192" s="155">
        <v>2580.2624006789547</v>
      </c>
    </row>
    <row r="193" spans="1:18" x14ac:dyDescent="0.25">
      <c r="A193" t="s">
        <v>246</v>
      </c>
      <c r="B193" s="46" t="s">
        <v>246</v>
      </c>
      <c r="C193" s="49">
        <v>32.372755177899997</v>
      </c>
      <c r="D193" s="49">
        <v>-110.7096076535</v>
      </c>
      <c r="E193" s="77">
        <v>3581791.0759999999</v>
      </c>
      <c r="F193" s="77">
        <v>527317.61</v>
      </c>
      <c r="G193" s="17"/>
      <c r="H193" s="10">
        <v>38471</v>
      </c>
      <c r="I193" s="30" t="s">
        <v>121</v>
      </c>
      <c r="J193" s="6" t="s">
        <v>246</v>
      </c>
      <c r="K193" s="6">
        <v>45</v>
      </c>
      <c r="L193">
        <f t="shared" si="10"/>
        <v>45</v>
      </c>
      <c r="M193" s="6">
        <v>3</v>
      </c>
      <c r="N193" s="1">
        <f t="shared" si="11"/>
        <v>-3</v>
      </c>
      <c r="O193" s="6" t="s">
        <v>13</v>
      </c>
      <c r="P193" s="6" t="s">
        <v>43</v>
      </c>
      <c r="Q193" s="6"/>
      <c r="R193" s="155">
        <v>5817.9855878926501</v>
      </c>
    </row>
    <row r="194" spans="1:18" x14ac:dyDescent="0.25">
      <c r="A194" s="1" t="s">
        <v>692</v>
      </c>
      <c r="B194" s="46" t="s">
        <v>692</v>
      </c>
      <c r="C194" s="49">
        <v>32.333703868199997</v>
      </c>
      <c r="D194" s="49">
        <v>-110.68071250129999</v>
      </c>
      <c r="E194" s="77">
        <v>3577470.0060000001</v>
      </c>
      <c r="F194" s="77">
        <v>530048.73800000001</v>
      </c>
      <c r="H194" s="28">
        <v>38064</v>
      </c>
      <c r="I194" s="31" t="s">
        <v>929</v>
      </c>
      <c r="J194" s="1" t="s">
        <v>692</v>
      </c>
      <c r="K194" s="1">
        <v>47</v>
      </c>
      <c r="L194">
        <f t="shared" si="10"/>
        <v>47</v>
      </c>
      <c r="M194" s="1">
        <v>6</v>
      </c>
      <c r="N194" s="1">
        <f t="shared" si="11"/>
        <v>-6</v>
      </c>
      <c r="O194" s="1" t="s">
        <v>798</v>
      </c>
      <c r="R194" s="155">
        <v>1955.2021101128303</v>
      </c>
    </row>
    <row r="195" spans="1:18" x14ac:dyDescent="0.25">
      <c r="A195" s="1" t="s">
        <v>694</v>
      </c>
      <c r="B195" s="46" t="s">
        <v>694</v>
      </c>
      <c r="C195" s="49">
        <v>32.331622209700001</v>
      </c>
      <c r="D195" s="49">
        <v>-110.6816122923</v>
      </c>
      <c r="E195" s="77">
        <v>3577239.0040000002</v>
      </c>
      <c r="F195" s="77">
        <v>529964.74199999997</v>
      </c>
      <c r="H195" s="28">
        <v>38064</v>
      </c>
      <c r="I195" s="31" t="s">
        <v>929</v>
      </c>
      <c r="J195" s="1" t="s">
        <v>694</v>
      </c>
      <c r="K195" s="1">
        <v>47</v>
      </c>
      <c r="L195">
        <f t="shared" ref="L195:L258" si="12">K195</f>
        <v>47</v>
      </c>
      <c r="M195" s="1">
        <v>14</v>
      </c>
      <c r="N195" s="1">
        <f t="shared" si="11"/>
        <v>-14</v>
      </c>
      <c r="O195" s="1" t="s">
        <v>798</v>
      </c>
      <c r="R195" s="155">
        <v>1710.1054815490884</v>
      </c>
    </row>
    <row r="196" spans="1:18" x14ac:dyDescent="0.25">
      <c r="A196" s="145" t="s">
        <v>711</v>
      </c>
      <c r="B196" s="146" t="s">
        <v>711</v>
      </c>
      <c r="C196" s="147">
        <v>32.336286022099998</v>
      </c>
      <c r="D196" s="147">
        <v>-110.6923920895</v>
      </c>
      <c r="E196" s="148">
        <v>3577753.0189999999</v>
      </c>
      <c r="F196" s="148">
        <v>528948.72400000005</v>
      </c>
      <c r="G196" s="145"/>
      <c r="H196" s="151">
        <v>38064</v>
      </c>
      <c r="I196" s="153" t="s">
        <v>929</v>
      </c>
      <c r="J196" s="145" t="s">
        <v>711</v>
      </c>
      <c r="K196" s="145">
        <v>47</v>
      </c>
      <c r="L196">
        <f t="shared" si="12"/>
        <v>47</v>
      </c>
      <c r="M196" s="145">
        <v>20</v>
      </c>
      <c r="N196" s="1">
        <f t="shared" si="11"/>
        <v>-20</v>
      </c>
      <c r="O196" s="145" t="s">
        <v>798</v>
      </c>
      <c r="P196" s="145"/>
      <c r="Q196" s="145"/>
      <c r="R196" s="155">
        <v>2053.6314544021334</v>
      </c>
    </row>
    <row r="197" spans="1:18" x14ac:dyDescent="0.25">
      <c r="A197" s="1" t="s">
        <v>792</v>
      </c>
      <c r="B197" s="46" t="s">
        <v>792</v>
      </c>
      <c r="C197" s="49">
        <v>32.333188825599997</v>
      </c>
      <c r="D197" s="49">
        <v>-110.6949207575</v>
      </c>
      <c r="E197" s="77">
        <v>3577409.017</v>
      </c>
      <c r="F197" s="77">
        <v>528711.73</v>
      </c>
      <c r="H197" s="28">
        <v>38105</v>
      </c>
      <c r="I197" s="31" t="s">
        <v>927</v>
      </c>
      <c r="J197" s="1" t="s">
        <v>792</v>
      </c>
      <c r="K197" s="1">
        <v>47</v>
      </c>
      <c r="L197">
        <f t="shared" si="12"/>
        <v>47</v>
      </c>
      <c r="M197" s="1">
        <v>23</v>
      </c>
      <c r="N197" s="1">
        <f t="shared" si="11"/>
        <v>-23</v>
      </c>
      <c r="O197" s="1" t="s">
        <v>798</v>
      </c>
      <c r="R197" s="155">
        <v>1669.8615797193424</v>
      </c>
    </row>
    <row r="198" spans="1:18" x14ac:dyDescent="0.25">
      <c r="A198" t="s">
        <v>126</v>
      </c>
      <c r="B198"/>
      <c r="C198" s="14">
        <v>32.341068</v>
      </c>
      <c r="D198" s="14">
        <v>-110.73218199999999</v>
      </c>
      <c r="E198" s="80">
        <v>3578273.078189</v>
      </c>
      <c r="F198" s="80">
        <v>525202.83599000005</v>
      </c>
      <c r="G198" s="8" t="s">
        <v>41</v>
      </c>
      <c r="H198" s="12">
        <v>36035</v>
      </c>
      <c r="I198" s="30" t="s">
        <v>930</v>
      </c>
      <c r="J198" t="s">
        <v>126</v>
      </c>
      <c r="K198" s="8">
        <v>47</v>
      </c>
      <c r="L198">
        <f t="shared" si="12"/>
        <v>47</v>
      </c>
      <c r="M198" s="8">
        <v>31.297165017382969</v>
      </c>
      <c r="N198" s="1">
        <f t="shared" si="11"/>
        <v>-31.297165017382969</v>
      </c>
      <c r="O198" s="1" t="s">
        <v>13</v>
      </c>
      <c r="P198" s="1" t="s">
        <v>43</v>
      </c>
      <c r="R198" s="155">
        <v>1945.1261862518022</v>
      </c>
    </row>
    <row r="199" spans="1:18" x14ac:dyDescent="0.25">
      <c r="A199" t="s">
        <v>400</v>
      </c>
      <c r="B199" s="46" t="s">
        <v>400</v>
      </c>
      <c r="C199" s="49">
        <v>32.344206443799997</v>
      </c>
      <c r="D199" s="49">
        <v>-110.777933703</v>
      </c>
      <c r="E199" s="77">
        <v>3578611.0839999998</v>
      </c>
      <c r="F199" s="77">
        <v>520896.63299999997</v>
      </c>
      <c r="H199" s="12">
        <v>38386</v>
      </c>
      <c r="I199" s="30" t="s">
        <v>921</v>
      </c>
      <c r="J199" t="s">
        <v>400</v>
      </c>
      <c r="K199" s="16">
        <v>47</v>
      </c>
      <c r="L199">
        <f t="shared" si="12"/>
        <v>47</v>
      </c>
      <c r="M199" s="16">
        <v>5</v>
      </c>
      <c r="N199" s="1">
        <f t="shared" si="11"/>
        <v>-5</v>
      </c>
      <c r="O199" t="s">
        <v>284</v>
      </c>
      <c r="Q199"/>
      <c r="R199" s="155">
        <v>1560.5460209588027</v>
      </c>
    </row>
    <row r="200" spans="1:18" ht="30" x14ac:dyDescent="0.25">
      <c r="A200" t="s">
        <v>287</v>
      </c>
      <c r="B200"/>
      <c r="C200" s="49">
        <v>32.349163293499998</v>
      </c>
      <c r="D200" s="49">
        <v>-110.7558697457</v>
      </c>
      <c r="E200" s="119">
        <v>3579165.0649999999</v>
      </c>
      <c r="F200" s="119">
        <v>522971.62300000002</v>
      </c>
      <c r="G200" t="s">
        <v>41</v>
      </c>
      <c r="H200" s="89"/>
      <c r="I200" t="s">
        <v>662</v>
      </c>
      <c r="J200" t="s">
        <v>287</v>
      </c>
      <c r="K200">
        <v>47</v>
      </c>
      <c r="L200">
        <f t="shared" si="12"/>
        <v>47</v>
      </c>
      <c r="M200">
        <v>20</v>
      </c>
      <c r="N200" s="1">
        <f t="shared" si="11"/>
        <v>-20</v>
      </c>
      <c r="O200" t="s">
        <v>908</v>
      </c>
      <c r="P200" s="107" t="s">
        <v>284</v>
      </c>
      <c r="Q200"/>
      <c r="R200" s="155">
        <v>2462.7128074696202</v>
      </c>
    </row>
    <row r="201" spans="1:18" x14ac:dyDescent="0.25">
      <c r="A201" s="144" t="s">
        <v>510</v>
      </c>
      <c r="B201" s="146" t="s">
        <v>510</v>
      </c>
      <c r="C201" s="147">
        <v>32.337511597099997</v>
      </c>
      <c r="D201" s="147">
        <v>-110.72701869470001</v>
      </c>
      <c r="E201" s="148">
        <v>3577880.0410000002</v>
      </c>
      <c r="F201" s="148">
        <v>525689.68500000006</v>
      </c>
      <c r="G201" s="145"/>
      <c r="H201" s="150">
        <v>38341</v>
      </c>
      <c r="I201" s="152" t="s">
        <v>924</v>
      </c>
      <c r="J201" s="144" t="s">
        <v>510</v>
      </c>
      <c r="K201" s="144">
        <v>48</v>
      </c>
      <c r="L201">
        <f t="shared" si="12"/>
        <v>48</v>
      </c>
      <c r="M201" s="144">
        <v>10</v>
      </c>
      <c r="N201" s="1">
        <f t="shared" si="11"/>
        <v>-10</v>
      </c>
      <c r="O201" s="144" t="s">
        <v>284</v>
      </c>
      <c r="P201" s="145"/>
      <c r="Q201" s="144"/>
      <c r="R201" s="155">
        <v>1633.7828393711195</v>
      </c>
    </row>
    <row r="202" spans="1:18" x14ac:dyDescent="0.25">
      <c r="A202" s="1" t="s">
        <v>672</v>
      </c>
      <c r="B202" s="46" t="s">
        <v>672</v>
      </c>
      <c r="C202" s="49">
        <v>32.337662848800001</v>
      </c>
      <c r="D202" s="49">
        <v>-110.68372715389999</v>
      </c>
      <c r="E202" s="77">
        <v>3577908.0129999998</v>
      </c>
      <c r="F202" s="77">
        <v>529763.72600000002</v>
      </c>
      <c r="H202" s="28">
        <v>38064</v>
      </c>
      <c r="I202" s="31" t="s">
        <v>929</v>
      </c>
      <c r="J202" s="1" t="s">
        <v>672</v>
      </c>
      <c r="K202" s="1">
        <v>48</v>
      </c>
      <c r="L202">
        <f t="shared" si="12"/>
        <v>48</v>
      </c>
      <c r="M202" s="1">
        <v>8</v>
      </c>
      <c r="N202" s="1">
        <f t="shared" si="11"/>
        <v>-8</v>
      </c>
      <c r="O202" s="1" t="s">
        <v>798</v>
      </c>
      <c r="R202" s="155">
        <v>2345.3837579976439</v>
      </c>
    </row>
    <row r="203" spans="1:18" x14ac:dyDescent="0.25">
      <c r="A203" s="1" t="s">
        <v>686</v>
      </c>
      <c r="B203" s="46" t="s">
        <v>686</v>
      </c>
      <c r="C203" s="49">
        <v>32.335561149599997</v>
      </c>
      <c r="D203" s="49">
        <v>-110.68027036629999</v>
      </c>
      <c r="E203" s="77">
        <v>3577676.0079999999</v>
      </c>
      <c r="F203" s="77">
        <v>530089.73400000005</v>
      </c>
      <c r="H203" s="28">
        <v>38064</v>
      </c>
      <c r="I203" s="31" t="s">
        <v>929</v>
      </c>
      <c r="J203" s="1" t="s">
        <v>686</v>
      </c>
      <c r="K203" s="1">
        <v>48</v>
      </c>
      <c r="L203">
        <f t="shared" si="12"/>
        <v>48</v>
      </c>
      <c r="M203" s="1">
        <v>11</v>
      </c>
      <c r="N203" s="1">
        <f t="shared" si="11"/>
        <v>-11</v>
      </c>
      <c r="O203" s="1" t="s">
        <v>798</v>
      </c>
      <c r="R203" s="155">
        <v>2168.0832876045388</v>
      </c>
    </row>
    <row r="204" spans="1:18" x14ac:dyDescent="0.25">
      <c r="A204" s="1" t="s">
        <v>702</v>
      </c>
      <c r="B204" s="46" t="s">
        <v>702</v>
      </c>
      <c r="C204" s="49">
        <v>32.331405683900002</v>
      </c>
      <c r="D204" s="49">
        <v>-110.6888170741</v>
      </c>
      <c r="E204" s="77">
        <v>3577213.01</v>
      </c>
      <c r="F204" s="77">
        <v>529286.73800000001</v>
      </c>
      <c r="H204" s="28">
        <v>38064</v>
      </c>
      <c r="I204" s="31" t="s">
        <v>929</v>
      </c>
      <c r="J204" s="1" t="s">
        <v>702</v>
      </c>
      <c r="K204" s="1">
        <v>48</v>
      </c>
      <c r="L204">
        <f t="shared" si="12"/>
        <v>48</v>
      </c>
      <c r="M204" s="1">
        <v>8</v>
      </c>
      <c r="N204" s="1">
        <f t="shared" si="11"/>
        <v>-8</v>
      </c>
      <c r="O204" s="1" t="s">
        <v>798</v>
      </c>
      <c r="R204" s="155">
        <v>1570.3416050686146</v>
      </c>
    </row>
    <row r="205" spans="1:18" x14ac:dyDescent="0.25">
      <c r="A205" s="144" t="s">
        <v>637</v>
      </c>
      <c r="B205" s="146" t="s">
        <v>637</v>
      </c>
      <c r="C205" s="147">
        <v>32.3347367151</v>
      </c>
      <c r="D205" s="147">
        <v>-110.72047073</v>
      </c>
      <c r="E205" s="148">
        <v>3577574.037</v>
      </c>
      <c r="F205" s="148">
        <v>526306.70499999996</v>
      </c>
      <c r="G205" s="145"/>
      <c r="H205" s="150">
        <v>38280</v>
      </c>
      <c r="I205" s="152" t="s">
        <v>931</v>
      </c>
      <c r="J205" s="144" t="s">
        <v>637</v>
      </c>
      <c r="K205" s="144">
        <v>48</v>
      </c>
      <c r="L205">
        <f t="shared" si="12"/>
        <v>48</v>
      </c>
      <c r="M205" s="144">
        <v>18</v>
      </c>
      <c r="N205" s="1">
        <f t="shared" si="11"/>
        <v>-18</v>
      </c>
      <c r="O205" s="144" t="s">
        <v>284</v>
      </c>
      <c r="P205" s="145"/>
      <c r="Q205" s="144"/>
      <c r="R205" s="155">
        <v>1431.3155282189603</v>
      </c>
    </row>
    <row r="206" spans="1:18" x14ac:dyDescent="0.25">
      <c r="A206" s="144" t="s">
        <v>653</v>
      </c>
      <c r="B206" s="146" t="s">
        <v>653</v>
      </c>
      <c r="C206" s="147">
        <v>32.3347531852</v>
      </c>
      <c r="D206" s="147">
        <v>-110.715742179</v>
      </c>
      <c r="E206" s="148">
        <v>3577577.034</v>
      </c>
      <c r="F206" s="148">
        <v>526751.70900000003</v>
      </c>
      <c r="G206" s="145"/>
      <c r="H206" s="150">
        <v>38280</v>
      </c>
      <c r="I206" s="30" t="s">
        <v>931</v>
      </c>
      <c r="J206" s="144" t="s">
        <v>653</v>
      </c>
      <c r="K206" s="144">
        <v>48</v>
      </c>
      <c r="L206">
        <f t="shared" si="12"/>
        <v>48</v>
      </c>
      <c r="M206" s="144">
        <v>15</v>
      </c>
      <c r="N206" s="1">
        <f t="shared" si="11"/>
        <v>-15</v>
      </c>
      <c r="O206" s="144" t="s">
        <v>284</v>
      </c>
      <c r="P206" s="145"/>
      <c r="Q206" s="144"/>
      <c r="R206" s="155">
        <v>1508.9847279598569</v>
      </c>
    </row>
    <row r="207" spans="1:18" x14ac:dyDescent="0.25">
      <c r="A207" t="s">
        <v>58</v>
      </c>
      <c r="B207"/>
      <c r="C207" s="14">
        <v>32.331541000000001</v>
      </c>
      <c r="D207" s="14">
        <v>-110.673958</v>
      </c>
      <c r="E207" s="80">
        <v>3577232.1130280001</v>
      </c>
      <c r="F207" s="80">
        <v>530685.19162199995</v>
      </c>
      <c r="G207" s="8" t="s">
        <v>41</v>
      </c>
      <c r="H207" s="12">
        <v>38822</v>
      </c>
      <c r="I207" s="30" t="s">
        <v>816</v>
      </c>
      <c r="J207" t="s">
        <v>58</v>
      </c>
      <c r="K207" s="1">
        <v>49</v>
      </c>
      <c r="L207">
        <f t="shared" si="12"/>
        <v>49</v>
      </c>
      <c r="M207" s="1">
        <v>20</v>
      </c>
      <c r="N207" s="1">
        <f t="shared" si="11"/>
        <v>-20</v>
      </c>
      <c r="O207" s="1" t="s">
        <v>13</v>
      </c>
      <c r="P207" s="1" t="s">
        <v>43</v>
      </c>
      <c r="R207" s="155">
        <v>1824.1068118142593</v>
      </c>
    </row>
    <row r="208" spans="1:18" x14ac:dyDescent="0.25">
      <c r="A208" t="s">
        <v>516</v>
      </c>
      <c r="B208" s="46" t="s">
        <v>516</v>
      </c>
      <c r="C208" s="49">
        <v>32.337671733800001</v>
      </c>
      <c r="D208" s="49">
        <v>-110.7387070292</v>
      </c>
      <c r="E208" s="77">
        <v>3577895.0490000001</v>
      </c>
      <c r="F208" s="77">
        <v>524589.674</v>
      </c>
      <c r="H208" s="12">
        <v>38341</v>
      </c>
      <c r="I208" s="30" t="s">
        <v>924</v>
      </c>
      <c r="J208" t="s">
        <v>516</v>
      </c>
      <c r="K208">
        <v>49</v>
      </c>
      <c r="L208">
        <f t="shared" si="12"/>
        <v>49</v>
      </c>
      <c r="M208">
        <v>9</v>
      </c>
      <c r="N208" s="1">
        <f t="shared" si="11"/>
        <v>-9</v>
      </c>
      <c r="O208" t="s">
        <v>284</v>
      </c>
      <c r="Q208"/>
      <c r="R208" s="155">
        <v>1464.2076870640822</v>
      </c>
    </row>
    <row r="209" spans="1:18" x14ac:dyDescent="0.25">
      <c r="A209" s="1" t="s">
        <v>671</v>
      </c>
      <c r="B209" s="46" t="s">
        <v>671</v>
      </c>
      <c r="C209" s="49">
        <v>32.337690500299999</v>
      </c>
      <c r="D209" s="49">
        <v>-110.6839608338</v>
      </c>
      <c r="E209" s="77">
        <v>3577911.0129999998</v>
      </c>
      <c r="F209" s="77">
        <v>529741.72600000002</v>
      </c>
      <c r="H209" s="28">
        <v>38064</v>
      </c>
      <c r="I209" s="31" t="s">
        <v>929</v>
      </c>
      <c r="J209" s="1" t="s">
        <v>671</v>
      </c>
      <c r="K209" s="1">
        <v>49</v>
      </c>
      <c r="L209">
        <f t="shared" si="12"/>
        <v>49</v>
      </c>
      <c r="M209" s="1">
        <v>19</v>
      </c>
      <c r="N209" s="1">
        <f t="shared" si="11"/>
        <v>-19</v>
      </c>
      <c r="O209" s="1" t="s">
        <v>798</v>
      </c>
      <c r="R209" s="155">
        <v>2344.6921318677664</v>
      </c>
    </row>
    <row r="210" spans="1:18" x14ac:dyDescent="0.25">
      <c r="A210" s="145" t="s">
        <v>675</v>
      </c>
      <c r="B210" s="146" t="s">
        <v>675</v>
      </c>
      <c r="C210" s="147">
        <v>32.337472037700003</v>
      </c>
      <c r="D210" s="147">
        <v>-110.6831858803</v>
      </c>
      <c r="E210" s="148">
        <v>3577887.0129999998</v>
      </c>
      <c r="F210" s="148">
        <v>529814.72699999996</v>
      </c>
      <c r="G210" s="145"/>
      <c r="H210" s="151">
        <v>38064</v>
      </c>
      <c r="I210" s="31" t="s">
        <v>929</v>
      </c>
      <c r="J210" s="145" t="s">
        <v>675</v>
      </c>
      <c r="K210" s="145">
        <v>49</v>
      </c>
      <c r="L210">
        <f t="shared" si="12"/>
        <v>49</v>
      </c>
      <c r="M210" s="145">
        <v>4</v>
      </c>
      <c r="N210" s="1">
        <f t="shared" si="11"/>
        <v>-4</v>
      </c>
      <c r="O210" s="145" t="s">
        <v>798</v>
      </c>
      <c r="P210" s="145"/>
      <c r="Q210" s="145"/>
      <c r="R210" s="155">
        <v>2332.9417863726271</v>
      </c>
    </row>
    <row r="211" spans="1:18" x14ac:dyDescent="0.25">
      <c r="A211" s="1" t="s">
        <v>681</v>
      </c>
      <c r="B211" s="46" t="s">
        <v>681</v>
      </c>
      <c r="C211" s="49">
        <v>32.335185946800003</v>
      </c>
      <c r="D211" s="49">
        <v>-110.6817274177</v>
      </c>
      <c r="E211" s="77">
        <v>3577634.0079999999</v>
      </c>
      <c r="F211" s="77">
        <v>529952.73400000005</v>
      </c>
      <c r="H211" s="28">
        <v>38064</v>
      </c>
      <c r="I211" s="31" t="s">
        <v>929</v>
      </c>
      <c r="J211" s="1" t="s">
        <v>681</v>
      </c>
      <c r="K211" s="1">
        <v>49</v>
      </c>
      <c r="L211">
        <f t="shared" si="12"/>
        <v>49</v>
      </c>
      <c r="M211" s="1">
        <v>2</v>
      </c>
      <c r="N211" s="1">
        <f t="shared" si="11"/>
        <v>-2</v>
      </c>
      <c r="O211" s="1" t="s">
        <v>798</v>
      </c>
      <c r="R211" s="155">
        <v>2103.0945248866651</v>
      </c>
    </row>
    <row r="212" spans="1:18" x14ac:dyDescent="0.25">
      <c r="A212" s="1" t="s">
        <v>695</v>
      </c>
      <c r="B212" s="46" t="s">
        <v>695</v>
      </c>
      <c r="C212" s="49">
        <v>32.331334764200001</v>
      </c>
      <c r="D212" s="49">
        <v>-110.6821020595</v>
      </c>
      <c r="E212" s="77">
        <v>3577207.0040000002</v>
      </c>
      <c r="F212" s="77">
        <v>529918.74300000002</v>
      </c>
      <c r="H212" s="28">
        <v>38064</v>
      </c>
      <c r="I212" s="31" t="s">
        <v>929</v>
      </c>
      <c r="J212" s="1" t="s">
        <v>695</v>
      </c>
      <c r="K212" s="1">
        <v>49</v>
      </c>
      <c r="L212">
        <f t="shared" si="12"/>
        <v>49</v>
      </c>
      <c r="M212" s="1">
        <v>12</v>
      </c>
      <c r="N212" s="1">
        <f t="shared" si="11"/>
        <v>-12</v>
      </c>
      <c r="O212" s="1" t="s">
        <v>798</v>
      </c>
      <c r="R212" s="155">
        <v>1670.3867947150857</v>
      </c>
    </row>
    <row r="213" spans="1:18" x14ac:dyDescent="0.25">
      <c r="A213" s="1" t="s">
        <v>696</v>
      </c>
      <c r="B213" s="46" t="s">
        <v>696</v>
      </c>
      <c r="C213" s="49">
        <v>32.331156108400002</v>
      </c>
      <c r="D213" s="49">
        <v>-110.6828039544</v>
      </c>
      <c r="E213" s="77">
        <v>3577187.0040000002</v>
      </c>
      <c r="F213" s="77">
        <v>529852.74300000002</v>
      </c>
      <c r="H213" s="28">
        <v>38064</v>
      </c>
      <c r="I213" s="31" t="s">
        <v>929</v>
      </c>
      <c r="J213" s="1" t="s">
        <v>696</v>
      </c>
      <c r="K213" s="1">
        <v>49</v>
      </c>
      <c r="L213">
        <f t="shared" si="12"/>
        <v>49</v>
      </c>
      <c r="M213" s="1">
        <v>8</v>
      </c>
      <c r="N213" s="1">
        <f t="shared" si="11"/>
        <v>-8</v>
      </c>
      <c r="O213" s="1" t="s">
        <v>798</v>
      </c>
      <c r="R213" s="155">
        <v>1639.3119163254532</v>
      </c>
    </row>
    <row r="214" spans="1:18" x14ac:dyDescent="0.25">
      <c r="A214" s="1" t="s">
        <v>700</v>
      </c>
      <c r="B214" s="46" t="s">
        <v>700</v>
      </c>
      <c r="C214" s="49">
        <v>32.331637288300001</v>
      </c>
      <c r="D214" s="49">
        <v>-110.6876262383</v>
      </c>
      <c r="E214" s="77">
        <v>3577239.0090000001</v>
      </c>
      <c r="F214" s="77">
        <v>529398.73800000001</v>
      </c>
      <c r="H214" s="28">
        <v>38064</v>
      </c>
      <c r="I214" s="31" t="s">
        <v>929</v>
      </c>
      <c r="J214" s="1" t="s">
        <v>700</v>
      </c>
      <c r="K214" s="1">
        <v>49</v>
      </c>
      <c r="L214">
        <f t="shared" si="12"/>
        <v>49</v>
      </c>
      <c r="M214" s="1">
        <v>17</v>
      </c>
      <c r="N214" s="1">
        <f t="shared" si="11"/>
        <v>-17</v>
      </c>
      <c r="O214" s="1" t="s">
        <v>798</v>
      </c>
      <c r="R214" s="155">
        <v>1615.1343380937474</v>
      </c>
    </row>
    <row r="215" spans="1:18" x14ac:dyDescent="0.25">
      <c r="A215" t="s">
        <v>584</v>
      </c>
      <c r="B215" s="46" t="s">
        <v>584</v>
      </c>
      <c r="C215" s="49">
        <v>32.334018959799998</v>
      </c>
      <c r="D215" s="49">
        <v>-110.71819900209999</v>
      </c>
      <c r="E215" s="77">
        <v>3577495.0350000001</v>
      </c>
      <c r="F215" s="77">
        <v>526520.70900000003</v>
      </c>
      <c r="H215" s="12">
        <v>38280</v>
      </c>
      <c r="I215" s="30" t="s">
        <v>931</v>
      </c>
      <c r="J215" t="s">
        <v>584</v>
      </c>
      <c r="K215">
        <v>49</v>
      </c>
      <c r="L215">
        <f t="shared" si="12"/>
        <v>49</v>
      </c>
      <c r="M215">
        <v>10</v>
      </c>
      <c r="N215" s="1">
        <f t="shared" si="11"/>
        <v>-10</v>
      </c>
      <c r="O215" t="s">
        <v>284</v>
      </c>
      <c r="Q215"/>
      <c r="R215" s="155">
        <v>1388.2236535963066</v>
      </c>
    </row>
    <row r="216" spans="1:18" x14ac:dyDescent="0.25">
      <c r="A216" t="s">
        <v>91</v>
      </c>
      <c r="B216"/>
      <c r="C216" s="14">
        <v>32.381633999999998</v>
      </c>
      <c r="D216" s="14">
        <v>-110.719126</v>
      </c>
      <c r="E216" s="80">
        <v>3582772.8470760002</v>
      </c>
      <c r="F216" s="80">
        <v>526419.62418100005</v>
      </c>
      <c r="G216" s="8" t="s">
        <v>41</v>
      </c>
      <c r="H216" s="12">
        <v>38899</v>
      </c>
      <c r="I216" s="30" t="s">
        <v>89</v>
      </c>
      <c r="J216" t="s">
        <v>91</v>
      </c>
      <c r="K216" s="1">
        <v>49</v>
      </c>
      <c r="L216">
        <f t="shared" si="12"/>
        <v>49</v>
      </c>
      <c r="M216" s="1">
        <v>18</v>
      </c>
      <c r="N216" s="1">
        <f t="shared" si="11"/>
        <v>-18</v>
      </c>
      <c r="O216" s="1" t="s">
        <v>13</v>
      </c>
      <c r="P216" s="1" t="s">
        <v>43</v>
      </c>
      <c r="Q216"/>
      <c r="R216" s="155">
        <v>6649.0735769075072</v>
      </c>
    </row>
    <row r="217" spans="1:18" x14ac:dyDescent="0.25">
      <c r="A217" t="s">
        <v>404</v>
      </c>
      <c r="B217" s="46" t="s">
        <v>404</v>
      </c>
      <c r="C217" s="49">
        <v>32.3441375118</v>
      </c>
      <c r="D217" s="49">
        <v>-110.7797723243</v>
      </c>
      <c r="E217" s="77">
        <v>3578603.0860000001</v>
      </c>
      <c r="F217" s="77">
        <v>520723.63199999998</v>
      </c>
      <c r="H217" s="12">
        <v>38386</v>
      </c>
      <c r="I217" s="30" t="s">
        <v>921</v>
      </c>
      <c r="J217" t="s">
        <v>404</v>
      </c>
      <c r="K217" s="16">
        <v>49</v>
      </c>
      <c r="L217">
        <f t="shared" si="12"/>
        <v>49</v>
      </c>
      <c r="M217" s="16">
        <v>2</v>
      </c>
      <c r="N217" s="1">
        <f t="shared" si="11"/>
        <v>-2</v>
      </c>
      <c r="O217" t="s">
        <v>284</v>
      </c>
      <c r="Q217"/>
      <c r="R217" s="155">
        <v>1523.5182476820896</v>
      </c>
    </row>
    <row r="218" spans="1:18" x14ac:dyDescent="0.25">
      <c r="A218" t="s">
        <v>403</v>
      </c>
      <c r="B218" s="46" t="s">
        <v>403</v>
      </c>
      <c r="C218" s="49">
        <v>32.344272309300003</v>
      </c>
      <c r="D218" s="49">
        <v>-110.7794744488</v>
      </c>
      <c r="E218" s="77">
        <v>3578618.0860000001</v>
      </c>
      <c r="F218" s="77">
        <v>520751.63199999998</v>
      </c>
      <c r="H218" s="12">
        <v>38386</v>
      </c>
      <c r="I218" s="30" t="s">
        <v>921</v>
      </c>
      <c r="J218" t="s">
        <v>403</v>
      </c>
      <c r="K218" s="16">
        <v>49</v>
      </c>
      <c r="L218">
        <f t="shared" si="12"/>
        <v>49</v>
      </c>
      <c r="M218" s="16">
        <v>9</v>
      </c>
      <c r="N218" s="1">
        <f t="shared" si="11"/>
        <v>-9</v>
      </c>
      <c r="O218" t="s">
        <v>284</v>
      </c>
      <c r="Q218"/>
      <c r="R218" s="155">
        <v>1543.2166809382975</v>
      </c>
    </row>
    <row r="219" spans="1:18" ht="30" x14ac:dyDescent="0.25">
      <c r="A219" t="s">
        <v>319</v>
      </c>
      <c r="B219"/>
      <c r="C219" s="49">
        <v>32.342331053000002</v>
      </c>
      <c r="D219" s="49">
        <v>-110.7364515566</v>
      </c>
      <c r="E219" s="119">
        <v>3578412.0490000001</v>
      </c>
      <c r="F219" s="119">
        <v>524800.66099999996</v>
      </c>
      <c r="G219" t="s">
        <v>41</v>
      </c>
      <c r="H219" s="89"/>
      <c r="I219" t="s">
        <v>662</v>
      </c>
      <c r="J219" t="s">
        <v>319</v>
      </c>
      <c r="K219">
        <v>49</v>
      </c>
      <c r="L219">
        <f t="shared" si="12"/>
        <v>49</v>
      </c>
      <c r="M219">
        <v>10</v>
      </c>
      <c r="N219" s="1">
        <f t="shared" si="11"/>
        <v>-10</v>
      </c>
      <c r="O219" t="s">
        <v>908</v>
      </c>
      <c r="P219" s="107" t="s">
        <v>284</v>
      </c>
      <c r="Q219"/>
      <c r="R219" s="155">
        <v>2016.6115562579159</v>
      </c>
    </row>
    <row r="220" spans="1:18" x14ac:dyDescent="0.25">
      <c r="A220" t="s">
        <v>529</v>
      </c>
      <c r="B220" s="46" t="s">
        <v>529</v>
      </c>
      <c r="C220" s="49">
        <v>32.335451710999997</v>
      </c>
      <c r="D220" s="49">
        <v>-110.7297981804</v>
      </c>
      <c r="E220" s="77">
        <v>3577651.0419999999</v>
      </c>
      <c r="F220" s="77">
        <v>525428.68900000001</v>
      </c>
      <c r="H220" s="12">
        <v>38341</v>
      </c>
      <c r="I220" s="30" t="s">
        <v>924</v>
      </c>
      <c r="J220" t="s">
        <v>529</v>
      </c>
      <c r="K220">
        <v>50</v>
      </c>
      <c r="L220">
        <f t="shared" si="12"/>
        <v>50</v>
      </c>
      <c r="M220">
        <v>10</v>
      </c>
      <c r="N220" s="1">
        <f t="shared" si="11"/>
        <v>-10</v>
      </c>
      <c r="O220" t="s">
        <v>284</v>
      </c>
      <c r="Q220"/>
      <c r="R220" s="155">
        <v>1360.988400580196</v>
      </c>
    </row>
    <row r="221" spans="1:18" x14ac:dyDescent="0.25">
      <c r="A221" t="s">
        <v>517</v>
      </c>
      <c r="B221" s="46" t="s">
        <v>517</v>
      </c>
      <c r="C221" s="49">
        <v>32.337219056599999</v>
      </c>
      <c r="D221" s="49">
        <v>-110.7379326069</v>
      </c>
      <c r="E221" s="77">
        <v>3577845.048</v>
      </c>
      <c r="F221" s="77">
        <v>524662.67599999998</v>
      </c>
      <c r="H221" s="12">
        <v>38341</v>
      </c>
      <c r="I221" s="30" t="s">
        <v>924</v>
      </c>
      <c r="J221" t="s">
        <v>517</v>
      </c>
      <c r="K221">
        <v>50</v>
      </c>
      <c r="L221">
        <f t="shared" si="12"/>
        <v>50</v>
      </c>
      <c r="M221">
        <v>4</v>
      </c>
      <c r="N221" s="1">
        <f t="shared" si="11"/>
        <v>-4</v>
      </c>
      <c r="O221" t="s">
        <v>284</v>
      </c>
      <c r="Q221"/>
      <c r="R221" s="155">
        <v>1426.4565093699748</v>
      </c>
    </row>
    <row r="222" spans="1:18" x14ac:dyDescent="0.25">
      <c r="A222" t="s">
        <v>508</v>
      </c>
      <c r="B222" s="46" t="s">
        <v>508</v>
      </c>
      <c r="C222" s="49">
        <v>32.337748068300002</v>
      </c>
      <c r="D222" s="49">
        <v>-110.7321079436</v>
      </c>
      <c r="E222" s="77">
        <v>3577905.0440000002</v>
      </c>
      <c r="F222" s="77">
        <v>525210.68000000005</v>
      </c>
      <c r="H222" s="12">
        <v>38348</v>
      </c>
      <c r="I222" s="30" t="s">
        <v>923</v>
      </c>
      <c r="J222" t="s">
        <v>508</v>
      </c>
      <c r="K222">
        <v>50</v>
      </c>
      <c r="L222">
        <f t="shared" si="12"/>
        <v>50</v>
      </c>
      <c r="M222">
        <v>9</v>
      </c>
      <c r="N222" s="1">
        <f t="shared" si="11"/>
        <v>-9</v>
      </c>
      <c r="O222" t="s">
        <v>284</v>
      </c>
      <c r="Q222"/>
      <c r="R222" s="155">
        <v>1578.4082314465088</v>
      </c>
    </row>
    <row r="223" spans="1:18" x14ac:dyDescent="0.25">
      <c r="A223" s="1" t="s">
        <v>708</v>
      </c>
      <c r="B223" s="46" t="s">
        <v>708</v>
      </c>
      <c r="C223" s="49">
        <v>32.332971308600001</v>
      </c>
      <c r="D223" s="49">
        <v>-110.6945070826</v>
      </c>
      <c r="E223" s="77">
        <v>3577385.0159999998</v>
      </c>
      <c r="F223" s="77">
        <v>528750.73</v>
      </c>
      <c r="H223" s="28">
        <v>38064</v>
      </c>
      <c r="I223" s="31" t="s">
        <v>929</v>
      </c>
      <c r="J223" s="1" t="s">
        <v>708</v>
      </c>
      <c r="K223" s="1">
        <v>50</v>
      </c>
      <c r="L223">
        <f t="shared" si="12"/>
        <v>50</v>
      </c>
      <c r="M223" s="1">
        <v>18</v>
      </c>
      <c r="N223" s="1">
        <f t="shared" ref="N223:N286" si="13">-M223</f>
        <v>-18</v>
      </c>
      <c r="O223" s="1" t="s">
        <v>795</v>
      </c>
      <c r="R223" s="155">
        <v>1652.4048260403251</v>
      </c>
    </row>
    <row r="224" spans="1:18" x14ac:dyDescent="0.25">
      <c r="A224" s="145" t="s">
        <v>673</v>
      </c>
      <c r="B224" s="146" t="s">
        <v>673</v>
      </c>
      <c r="C224" s="147">
        <v>32.337959295099999</v>
      </c>
      <c r="D224" s="147">
        <v>-110.6832266999</v>
      </c>
      <c r="E224" s="148">
        <v>3577941.0129999998</v>
      </c>
      <c r="F224" s="148">
        <v>529810.72600000002</v>
      </c>
      <c r="G224" s="145"/>
      <c r="H224" s="151">
        <v>38064</v>
      </c>
      <c r="I224" s="153" t="s">
        <v>929</v>
      </c>
      <c r="J224" s="145" t="s">
        <v>673</v>
      </c>
      <c r="K224" s="145">
        <v>50</v>
      </c>
      <c r="L224">
        <f t="shared" si="12"/>
        <v>50</v>
      </c>
      <c r="M224" s="145">
        <v>3</v>
      </c>
      <c r="N224" s="1">
        <f t="shared" si="13"/>
        <v>-3</v>
      </c>
      <c r="O224" s="145" t="s">
        <v>798</v>
      </c>
      <c r="P224" s="145"/>
      <c r="Q224" s="145"/>
      <c r="R224" s="155">
        <v>2386.270413820564</v>
      </c>
    </row>
    <row r="225" spans="1:18" x14ac:dyDescent="0.25">
      <c r="A225" s="1" t="s">
        <v>677</v>
      </c>
      <c r="B225" s="46" t="s">
        <v>677</v>
      </c>
      <c r="C225" s="49">
        <v>32.337677812999999</v>
      </c>
      <c r="D225" s="49">
        <v>-110.6825050951</v>
      </c>
      <c r="E225" s="77">
        <v>3577910.0120000001</v>
      </c>
      <c r="F225" s="77">
        <v>529878.72699999996</v>
      </c>
      <c r="H225" s="28">
        <v>38064</v>
      </c>
      <c r="I225" s="31" t="s">
        <v>929</v>
      </c>
      <c r="J225" s="1" t="s">
        <v>677</v>
      </c>
      <c r="K225" s="1">
        <v>50</v>
      </c>
      <c r="L225">
        <f t="shared" si="12"/>
        <v>50</v>
      </c>
      <c r="M225" s="1">
        <v>10</v>
      </c>
      <c r="N225" s="1">
        <f t="shared" si="13"/>
        <v>-10</v>
      </c>
      <c r="O225" s="1" t="s">
        <v>798</v>
      </c>
      <c r="R225" s="155">
        <v>2366.6800623871181</v>
      </c>
    </row>
    <row r="226" spans="1:18" x14ac:dyDescent="0.25">
      <c r="A226" s="1" t="s">
        <v>707</v>
      </c>
      <c r="B226" s="46" t="s">
        <v>707</v>
      </c>
      <c r="C226" s="49">
        <v>32.3324352486</v>
      </c>
      <c r="D226" s="49">
        <v>-110.6929469138</v>
      </c>
      <c r="E226" s="77">
        <v>3577326.014</v>
      </c>
      <c r="F226" s="77">
        <v>528897.73300000001</v>
      </c>
      <c r="H226" s="28">
        <v>38064</v>
      </c>
      <c r="I226" s="31" t="s">
        <v>929</v>
      </c>
      <c r="J226" s="1" t="s">
        <v>707</v>
      </c>
      <c r="K226" s="1">
        <v>50</v>
      </c>
      <c r="L226">
        <f t="shared" si="12"/>
        <v>50</v>
      </c>
      <c r="M226" s="1">
        <v>20</v>
      </c>
      <c r="N226" s="1">
        <f t="shared" si="13"/>
        <v>-20</v>
      </c>
      <c r="O226" s="1" t="s">
        <v>798</v>
      </c>
      <c r="R226" s="155">
        <v>1618.0701040391214</v>
      </c>
    </row>
    <row r="227" spans="1:18" x14ac:dyDescent="0.25">
      <c r="A227" t="s">
        <v>613</v>
      </c>
      <c r="B227" s="46" t="s">
        <v>613</v>
      </c>
      <c r="C227" s="49">
        <v>32.333284223299998</v>
      </c>
      <c r="D227" s="49">
        <v>-110.7164161442</v>
      </c>
      <c r="E227" s="77">
        <v>3577414.0329999998</v>
      </c>
      <c r="F227" s="77">
        <v>526688.71200000006</v>
      </c>
      <c r="H227" s="12">
        <v>38296</v>
      </c>
      <c r="I227" s="30" t="s">
        <v>932</v>
      </c>
      <c r="J227" t="s">
        <v>613</v>
      </c>
      <c r="K227">
        <v>50</v>
      </c>
      <c r="L227">
        <f t="shared" si="12"/>
        <v>50</v>
      </c>
      <c r="M227">
        <v>2</v>
      </c>
      <c r="N227" s="1">
        <f t="shared" si="13"/>
        <v>-2</v>
      </c>
      <c r="O227" t="s">
        <v>284</v>
      </c>
      <c r="Q227"/>
      <c r="R227" s="155">
        <v>1335.4127565367928</v>
      </c>
    </row>
    <row r="228" spans="1:18" x14ac:dyDescent="0.25">
      <c r="A228" t="s">
        <v>515</v>
      </c>
      <c r="B228" s="46" t="s">
        <v>515</v>
      </c>
      <c r="C228" s="49">
        <v>32.338837306800002</v>
      </c>
      <c r="D228" s="49">
        <v>-110.73958570400001</v>
      </c>
      <c r="E228" s="77">
        <v>3578024.05</v>
      </c>
      <c r="F228" s="77">
        <v>524506.67000000004</v>
      </c>
      <c r="H228" s="12">
        <v>38341</v>
      </c>
      <c r="I228" s="30" t="s">
        <v>924</v>
      </c>
      <c r="J228" t="s">
        <v>515</v>
      </c>
      <c r="K228">
        <v>51</v>
      </c>
      <c r="L228">
        <f t="shared" si="12"/>
        <v>51</v>
      </c>
      <c r="M228">
        <v>1</v>
      </c>
      <c r="N228" s="1">
        <f t="shared" si="13"/>
        <v>-1</v>
      </c>
      <c r="O228" t="s">
        <v>284</v>
      </c>
      <c r="Q228"/>
      <c r="R228" s="155">
        <v>1579.2805172781352</v>
      </c>
    </row>
    <row r="229" spans="1:18" x14ac:dyDescent="0.25">
      <c r="A229" t="s">
        <v>513</v>
      </c>
      <c r="B229" s="46" t="s">
        <v>513</v>
      </c>
      <c r="C229" s="49">
        <v>32.338864618199999</v>
      </c>
      <c r="D229" s="49">
        <v>-110.7441018143</v>
      </c>
      <c r="E229" s="77">
        <v>3578026.0529999998</v>
      </c>
      <c r="F229" s="77">
        <v>524081.66600000003</v>
      </c>
      <c r="H229" s="12">
        <v>38341</v>
      </c>
      <c r="I229" s="30" t="s">
        <v>924</v>
      </c>
      <c r="J229" t="s">
        <v>513</v>
      </c>
      <c r="K229">
        <v>51</v>
      </c>
      <c r="L229">
        <f t="shared" si="12"/>
        <v>51</v>
      </c>
      <c r="M229">
        <v>8</v>
      </c>
      <c r="N229" s="1">
        <f t="shared" si="13"/>
        <v>-8</v>
      </c>
      <c r="O229" t="s">
        <v>284</v>
      </c>
      <c r="Q229"/>
      <c r="R229" s="155">
        <v>1509.9673412916825</v>
      </c>
    </row>
    <row r="230" spans="1:18" x14ac:dyDescent="0.25">
      <c r="A230" s="1" t="s">
        <v>697</v>
      </c>
      <c r="B230" s="46" t="s">
        <v>697</v>
      </c>
      <c r="C230" s="49">
        <v>32.331585503900001</v>
      </c>
      <c r="D230" s="49">
        <v>-110.68494880519999</v>
      </c>
      <c r="E230" s="77">
        <v>3577234.0070000002</v>
      </c>
      <c r="F230" s="77">
        <v>529650.74</v>
      </c>
      <c r="H230" s="28">
        <v>38064</v>
      </c>
      <c r="I230" s="31" t="s">
        <v>929</v>
      </c>
      <c r="J230" s="1" t="s">
        <v>697</v>
      </c>
      <c r="K230" s="1">
        <v>51</v>
      </c>
      <c r="L230">
        <f t="shared" si="12"/>
        <v>51</v>
      </c>
      <c r="M230" s="1">
        <v>11</v>
      </c>
      <c r="N230" s="1">
        <f t="shared" si="13"/>
        <v>-11</v>
      </c>
      <c r="O230" s="1" t="s">
        <v>798</v>
      </c>
      <c r="R230" s="155">
        <v>1652.4185730021272</v>
      </c>
    </row>
    <row r="231" spans="1:18" x14ac:dyDescent="0.25">
      <c r="A231" s="1" t="s">
        <v>705</v>
      </c>
      <c r="B231" s="46" t="s">
        <v>705</v>
      </c>
      <c r="C231" s="49">
        <v>32.3315378215</v>
      </c>
      <c r="D231" s="49">
        <v>-110.6911860972</v>
      </c>
      <c r="E231" s="77">
        <v>3577227.0120000001</v>
      </c>
      <c r="F231" s="77">
        <v>529063.73600000003</v>
      </c>
      <c r="H231" s="28">
        <v>38064</v>
      </c>
      <c r="I231" s="31" t="s">
        <v>929</v>
      </c>
      <c r="J231" s="1" t="s">
        <v>705</v>
      </c>
      <c r="K231" s="1">
        <v>51</v>
      </c>
      <c r="L231">
        <f t="shared" si="12"/>
        <v>51</v>
      </c>
      <c r="M231" s="1">
        <v>15</v>
      </c>
      <c r="N231" s="1">
        <f t="shared" si="13"/>
        <v>-15</v>
      </c>
      <c r="O231" s="1" t="s">
        <v>798</v>
      </c>
      <c r="R231" s="155">
        <v>1546.9236046046299</v>
      </c>
    </row>
    <row r="232" spans="1:18" x14ac:dyDescent="0.25">
      <c r="A232" s="145" t="s">
        <v>706</v>
      </c>
      <c r="B232" s="146" t="s">
        <v>706</v>
      </c>
      <c r="C232" s="147">
        <v>32.331682475400001</v>
      </c>
      <c r="D232" s="147">
        <v>-110.69131311540001</v>
      </c>
      <c r="E232" s="148">
        <v>3577243.0120000001</v>
      </c>
      <c r="F232" s="148">
        <v>529051.73600000003</v>
      </c>
      <c r="G232" s="145"/>
      <c r="H232" s="151">
        <v>38064</v>
      </c>
      <c r="I232" s="31" t="s">
        <v>929</v>
      </c>
      <c r="J232" s="145" t="s">
        <v>706</v>
      </c>
      <c r="K232" s="145">
        <v>51</v>
      </c>
      <c r="L232">
        <f t="shared" si="12"/>
        <v>51</v>
      </c>
      <c r="M232" s="145">
        <v>18</v>
      </c>
      <c r="N232" s="1">
        <f t="shared" si="13"/>
        <v>-18</v>
      </c>
      <c r="O232" s="145" t="s">
        <v>798</v>
      </c>
      <c r="P232" s="145"/>
      <c r="Q232" s="145"/>
      <c r="R232" s="155">
        <v>1560.9099903519696</v>
      </c>
    </row>
    <row r="233" spans="1:18" x14ac:dyDescent="0.25">
      <c r="A233" t="s">
        <v>604</v>
      </c>
      <c r="B233" s="46" t="s">
        <v>604</v>
      </c>
      <c r="C233" s="49">
        <v>32.334392700499997</v>
      </c>
      <c r="D233" s="49">
        <v>-110.7199298611</v>
      </c>
      <c r="E233" s="77">
        <v>3577536.037</v>
      </c>
      <c r="F233" s="77">
        <v>526357.70600000001</v>
      </c>
      <c r="H233" s="12">
        <v>38280</v>
      </c>
      <c r="I233" s="30" t="s">
        <v>931</v>
      </c>
      <c r="J233" t="s">
        <v>604</v>
      </c>
      <c r="K233">
        <v>51</v>
      </c>
      <c r="L233">
        <f t="shared" si="12"/>
        <v>51</v>
      </c>
      <c r="M233">
        <v>13</v>
      </c>
      <c r="N233" s="1">
        <f t="shared" si="13"/>
        <v>-13</v>
      </c>
      <c r="O233" t="s">
        <v>284</v>
      </c>
      <c r="Q233"/>
      <c r="R233" s="155">
        <v>1401.873556593963</v>
      </c>
    </row>
    <row r="234" spans="1:18" x14ac:dyDescent="0.25">
      <c r="A234" t="s">
        <v>573</v>
      </c>
      <c r="B234" s="46" t="s">
        <v>573</v>
      </c>
      <c r="C234" s="49">
        <v>32.334125857499998</v>
      </c>
      <c r="D234" s="49">
        <v>-110.7175930051</v>
      </c>
      <c r="E234" s="77">
        <v>3577507.0350000001</v>
      </c>
      <c r="F234" s="77">
        <v>526577.70900000003</v>
      </c>
      <c r="H234" s="12">
        <v>38280</v>
      </c>
      <c r="I234" s="30" t="s">
        <v>931</v>
      </c>
      <c r="J234" t="s">
        <v>573</v>
      </c>
      <c r="K234">
        <v>51</v>
      </c>
      <c r="L234">
        <f t="shared" si="12"/>
        <v>51</v>
      </c>
      <c r="M234">
        <v>4</v>
      </c>
      <c r="N234" s="1">
        <f t="shared" si="13"/>
        <v>-4</v>
      </c>
      <c r="O234" t="s">
        <v>284</v>
      </c>
      <c r="Q234"/>
      <c r="R234" s="155">
        <v>1409.7883212964439</v>
      </c>
    </row>
    <row r="235" spans="1:18" x14ac:dyDescent="0.25">
      <c r="A235" t="s">
        <v>639</v>
      </c>
      <c r="B235" s="46" t="s">
        <v>639</v>
      </c>
      <c r="C235" s="49">
        <v>32.333826342000002</v>
      </c>
      <c r="D235" s="49">
        <v>-110.7208241502</v>
      </c>
      <c r="E235" s="77">
        <v>3577473.037</v>
      </c>
      <c r="F235" s="77">
        <v>526273.70700000005</v>
      </c>
      <c r="H235" s="12">
        <v>38282</v>
      </c>
      <c r="I235" s="30" t="s">
        <v>926</v>
      </c>
      <c r="J235" t="s">
        <v>639</v>
      </c>
      <c r="K235">
        <v>51</v>
      </c>
      <c r="L235">
        <f t="shared" si="12"/>
        <v>51</v>
      </c>
      <c r="M235">
        <v>10</v>
      </c>
      <c r="N235" s="1">
        <f t="shared" si="13"/>
        <v>-10</v>
      </c>
      <c r="O235" t="s">
        <v>284</v>
      </c>
      <c r="Q235"/>
      <c r="R235" s="155">
        <v>1324.7784246265353</v>
      </c>
    </row>
    <row r="236" spans="1:18" x14ac:dyDescent="0.25">
      <c r="A236" s="164" t="s">
        <v>236</v>
      </c>
      <c r="B236" s="33"/>
      <c r="C236" s="165">
        <v>32.355262266300002</v>
      </c>
      <c r="D236" s="165">
        <v>-110.7754944989</v>
      </c>
      <c r="E236" s="166">
        <v>3579837.0890000002</v>
      </c>
      <c r="F236" s="166">
        <v>521123.59499999997</v>
      </c>
      <c r="G236" s="167"/>
      <c r="H236" s="167">
        <v>38429</v>
      </c>
      <c r="I236" s="168" t="s">
        <v>988</v>
      </c>
      <c r="J236" s="164" t="s">
        <v>236</v>
      </c>
      <c r="K236" s="164">
        <v>51</v>
      </c>
      <c r="L236">
        <f t="shared" si="12"/>
        <v>51</v>
      </c>
      <c r="M236" s="164">
        <v>12</v>
      </c>
      <c r="N236" s="1">
        <f t="shared" si="13"/>
        <v>-12</v>
      </c>
      <c r="O236" s="164" t="s">
        <v>13</v>
      </c>
      <c r="P236" s="27"/>
      <c r="Q236" s="33"/>
      <c r="R236" s="155">
        <v>2824.6355141268505</v>
      </c>
    </row>
    <row r="237" spans="1:18" s="33" customFormat="1" x14ac:dyDescent="0.25">
      <c r="A237" s="1" t="s">
        <v>766</v>
      </c>
      <c r="B237" s="46" t="s">
        <v>766</v>
      </c>
      <c r="C237" s="49">
        <v>32.320284242500001</v>
      </c>
      <c r="D237" s="49">
        <v>-110.70842443639999</v>
      </c>
      <c r="E237" s="77">
        <v>3575975.02</v>
      </c>
      <c r="F237" s="77">
        <v>527444.75399999996</v>
      </c>
      <c r="G237" s="1"/>
      <c r="H237" s="28">
        <v>38100</v>
      </c>
      <c r="I237" s="31" t="s">
        <v>928</v>
      </c>
      <c r="J237" s="1" t="s">
        <v>766</v>
      </c>
      <c r="K237" s="1">
        <v>52</v>
      </c>
      <c r="L237">
        <f t="shared" si="12"/>
        <v>52</v>
      </c>
      <c r="M237" s="1">
        <v>1</v>
      </c>
      <c r="N237" s="1">
        <f t="shared" si="13"/>
        <v>-1</v>
      </c>
      <c r="O237" s="1" t="s">
        <v>798</v>
      </c>
      <c r="P237" s="1"/>
      <c r="Q237" s="1"/>
      <c r="R237" s="155">
        <v>23.264502104467738</v>
      </c>
    </row>
    <row r="238" spans="1:18" x14ac:dyDescent="0.25">
      <c r="A238" t="s">
        <v>511</v>
      </c>
      <c r="B238" s="46" t="s">
        <v>511</v>
      </c>
      <c r="C238" s="49">
        <v>32.3394483131</v>
      </c>
      <c r="D238" s="49">
        <v>-110.74278251929999</v>
      </c>
      <c r="E238" s="77">
        <v>3578091.0520000001</v>
      </c>
      <c r="F238" s="77">
        <v>524205.66499999998</v>
      </c>
      <c r="H238" s="12">
        <v>38341</v>
      </c>
      <c r="I238" s="30" t="s">
        <v>924</v>
      </c>
      <c r="J238" t="s">
        <v>511</v>
      </c>
      <c r="K238">
        <v>52</v>
      </c>
      <c r="L238">
        <f t="shared" si="12"/>
        <v>52</v>
      </c>
      <c r="M238">
        <v>9</v>
      </c>
      <c r="N238" s="1">
        <f t="shared" si="13"/>
        <v>-9</v>
      </c>
      <c r="O238" t="s">
        <v>284</v>
      </c>
      <c r="Q238"/>
      <c r="R238" s="155">
        <v>1595.7735207682802</v>
      </c>
    </row>
    <row r="239" spans="1:18" x14ac:dyDescent="0.25">
      <c r="A239" s="1" t="s">
        <v>687</v>
      </c>
      <c r="B239" s="46" t="s">
        <v>687</v>
      </c>
      <c r="C239" s="49">
        <v>32.335263203499998</v>
      </c>
      <c r="D239" s="49">
        <v>-110.68017577339999</v>
      </c>
      <c r="E239" s="77">
        <v>3577643.0070000002</v>
      </c>
      <c r="F239" s="77">
        <v>530098.73400000005</v>
      </c>
      <c r="H239" s="28">
        <v>38064</v>
      </c>
      <c r="I239" s="31" t="s">
        <v>929</v>
      </c>
      <c r="J239" s="1" t="s">
        <v>687</v>
      </c>
      <c r="K239" s="1">
        <v>52</v>
      </c>
      <c r="L239">
        <f t="shared" si="12"/>
        <v>52</v>
      </c>
      <c r="M239" s="1">
        <v>8</v>
      </c>
      <c r="N239" s="1">
        <f t="shared" si="13"/>
        <v>-8</v>
      </c>
      <c r="O239" s="1" t="s">
        <v>798</v>
      </c>
      <c r="R239" s="155">
        <v>2136.5924982943361</v>
      </c>
    </row>
    <row r="240" spans="1:18" x14ac:dyDescent="0.25">
      <c r="A240" s="1" t="s">
        <v>701</v>
      </c>
      <c r="B240" s="46" t="s">
        <v>701</v>
      </c>
      <c r="C240" s="49">
        <v>32.331288196599999</v>
      </c>
      <c r="D240" s="49">
        <v>-110.6887324699</v>
      </c>
      <c r="E240" s="77">
        <v>3577200.0090000001</v>
      </c>
      <c r="F240" s="77">
        <v>529294.73899999994</v>
      </c>
      <c r="H240" s="28">
        <v>38064</v>
      </c>
      <c r="I240" s="31" t="s">
        <v>929</v>
      </c>
      <c r="J240" s="1" t="s">
        <v>701</v>
      </c>
      <c r="K240" s="1">
        <v>52</v>
      </c>
      <c r="L240">
        <f t="shared" si="12"/>
        <v>52</v>
      </c>
      <c r="M240" s="1">
        <v>10</v>
      </c>
      <c r="N240" s="1">
        <f t="shared" si="13"/>
        <v>-10</v>
      </c>
      <c r="O240" s="1" t="s">
        <v>798</v>
      </c>
      <c r="R240" s="155">
        <v>1558.6831823718662</v>
      </c>
    </row>
    <row r="241" spans="1:18" x14ac:dyDescent="0.25">
      <c r="A241" s="1" t="s">
        <v>704</v>
      </c>
      <c r="B241" s="46" t="s">
        <v>704</v>
      </c>
      <c r="C241" s="49">
        <v>32.3314362359</v>
      </c>
      <c r="D241" s="49">
        <v>-110.6902301514</v>
      </c>
      <c r="E241" s="77">
        <v>3577216.0109999999</v>
      </c>
      <c r="F241" s="77">
        <v>529153.73699999996</v>
      </c>
      <c r="H241" s="28">
        <v>38064</v>
      </c>
      <c r="I241" s="31" t="s">
        <v>929</v>
      </c>
      <c r="J241" s="1" t="s">
        <v>704</v>
      </c>
      <c r="K241" s="1">
        <v>52</v>
      </c>
      <c r="L241">
        <f t="shared" si="12"/>
        <v>52</v>
      </c>
      <c r="M241" s="1">
        <v>20</v>
      </c>
      <c r="N241" s="1">
        <f t="shared" si="13"/>
        <v>-20</v>
      </c>
      <c r="O241" s="1" t="s">
        <v>798</v>
      </c>
      <c r="R241" s="155">
        <v>1551.0248793005958</v>
      </c>
    </row>
    <row r="242" spans="1:18" x14ac:dyDescent="0.25">
      <c r="A242" t="s">
        <v>654</v>
      </c>
      <c r="B242" s="46" t="s">
        <v>654</v>
      </c>
      <c r="C242" s="49">
        <v>32.333996403199997</v>
      </c>
      <c r="D242" s="49">
        <v>-110.7161908038</v>
      </c>
      <c r="E242" s="77">
        <v>3577493.034</v>
      </c>
      <c r="F242" s="77">
        <v>526709.71100000001</v>
      </c>
      <c r="H242" s="12">
        <v>38280</v>
      </c>
      <c r="I242" s="30" t="s">
        <v>931</v>
      </c>
      <c r="J242" t="s">
        <v>654</v>
      </c>
      <c r="K242">
        <v>52</v>
      </c>
      <c r="L242">
        <f t="shared" si="12"/>
        <v>52</v>
      </c>
      <c r="M242">
        <v>8</v>
      </c>
      <c r="N242" s="1">
        <f t="shared" si="13"/>
        <v>-8</v>
      </c>
      <c r="O242" t="s">
        <v>284</v>
      </c>
      <c r="Q242"/>
      <c r="R242" s="155">
        <v>1417.937413677917</v>
      </c>
    </row>
    <row r="243" spans="1:18" x14ac:dyDescent="0.25">
      <c r="A243" t="s">
        <v>652</v>
      </c>
      <c r="B243" s="46" t="s">
        <v>652</v>
      </c>
      <c r="C243" s="49">
        <v>32.335249332899998</v>
      </c>
      <c r="D243" s="49">
        <v>-110.7157300169</v>
      </c>
      <c r="E243" s="77">
        <v>3577632.0350000001</v>
      </c>
      <c r="F243" s="77">
        <v>526752.70799999998</v>
      </c>
      <c r="H243" s="12">
        <v>38280</v>
      </c>
      <c r="I243" s="30" t="s">
        <v>931</v>
      </c>
      <c r="J243" t="s">
        <v>652</v>
      </c>
      <c r="K243">
        <v>52</v>
      </c>
      <c r="L243">
        <f t="shared" si="12"/>
        <v>52</v>
      </c>
      <c r="M243">
        <v>24</v>
      </c>
      <c r="N243" s="1">
        <f t="shared" si="13"/>
        <v>-24</v>
      </c>
      <c r="O243" t="s">
        <v>284</v>
      </c>
      <c r="Q243"/>
      <c r="R243" s="155">
        <v>1564.1533613465467</v>
      </c>
    </row>
    <row r="244" spans="1:18" x14ac:dyDescent="0.25">
      <c r="A244" t="s">
        <v>651</v>
      </c>
      <c r="B244" s="46" t="s">
        <v>651</v>
      </c>
      <c r="C244" s="49">
        <v>32.335618918199998</v>
      </c>
      <c r="D244" s="49">
        <v>-110.7156013612</v>
      </c>
      <c r="E244" s="77">
        <v>3577673.0350000001</v>
      </c>
      <c r="F244" s="77">
        <v>526764.70700000005</v>
      </c>
      <c r="H244" s="12">
        <v>38280</v>
      </c>
      <c r="I244" s="30" t="s">
        <v>931</v>
      </c>
      <c r="J244" t="s">
        <v>651</v>
      </c>
      <c r="K244">
        <v>52</v>
      </c>
      <c r="L244">
        <f t="shared" si="12"/>
        <v>52</v>
      </c>
      <c r="M244">
        <v>21</v>
      </c>
      <c r="N244" s="1">
        <f t="shared" si="13"/>
        <v>-21</v>
      </c>
      <c r="O244" t="s">
        <v>284</v>
      </c>
      <c r="Q244"/>
      <c r="R244" s="155">
        <v>1607.166807798031</v>
      </c>
    </row>
    <row r="245" spans="1:18" x14ac:dyDescent="0.25">
      <c r="A245" s="144" t="s">
        <v>611</v>
      </c>
      <c r="B245" s="146" t="s">
        <v>611</v>
      </c>
      <c r="C245" s="147">
        <v>32.333172340899999</v>
      </c>
      <c r="D245" s="147">
        <v>-110.71481201589999</v>
      </c>
      <c r="E245" s="148">
        <v>3577402.0320000001</v>
      </c>
      <c r="F245" s="148">
        <v>526839.71400000004</v>
      </c>
      <c r="G245" s="145"/>
      <c r="H245" s="150">
        <v>38296</v>
      </c>
      <c r="I245" s="30" t="s">
        <v>932</v>
      </c>
      <c r="J245" s="144" t="s">
        <v>611</v>
      </c>
      <c r="K245" s="144">
        <v>52</v>
      </c>
      <c r="L245">
        <f t="shared" si="12"/>
        <v>52</v>
      </c>
      <c r="M245" s="144">
        <v>3</v>
      </c>
      <c r="N245" s="1">
        <f t="shared" si="13"/>
        <v>-3</v>
      </c>
      <c r="O245" s="144" t="s">
        <v>284</v>
      </c>
      <c r="P245" s="145"/>
      <c r="Q245" s="144"/>
      <c r="R245" s="155">
        <v>1348.7500714854441</v>
      </c>
    </row>
    <row r="246" spans="1:18" x14ac:dyDescent="0.25">
      <c r="A246" t="s">
        <v>610</v>
      </c>
      <c r="B246" s="46" t="s">
        <v>610</v>
      </c>
      <c r="C246" s="49">
        <v>32.333097636399998</v>
      </c>
      <c r="D246" s="49">
        <v>-110.7136965553</v>
      </c>
      <c r="E246" s="77">
        <v>3577394.031</v>
      </c>
      <c r="F246" s="77">
        <v>526944.71499999997</v>
      </c>
      <c r="H246" s="12">
        <v>38296</v>
      </c>
      <c r="I246" s="30" t="s">
        <v>932</v>
      </c>
      <c r="J246" t="s">
        <v>610</v>
      </c>
      <c r="K246">
        <v>52</v>
      </c>
      <c r="L246">
        <f t="shared" si="12"/>
        <v>52</v>
      </c>
      <c r="M246">
        <v>1</v>
      </c>
      <c r="N246" s="1">
        <f t="shared" si="13"/>
        <v>-1</v>
      </c>
      <c r="O246" t="s">
        <v>284</v>
      </c>
      <c r="Q246"/>
      <c r="R246" s="155">
        <v>1358.3683639972355</v>
      </c>
    </row>
    <row r="247" spans="1:18" x14ac:dyDescent="0.25">
      <c r="A247" t="s">
        <v>123</v>
      </c>
      <c r="B247"/>
      <c r="C247" s="14">
        <v>32.335935999999997</v>
      </c>
      <c r="D247" s="14">
        <v>-110.72446100000001</v>
      </c>
      <c r="E247" s="80">
        <v>3577706.0449319999</v>
      </c>
      <c r="F247" s="80">
        <v>525930.86430500005</v>
      </c>
      <c r="G247" s="8" t="s">
        <v>41</v>
      </c>
      <c r="H247" s="12">
        <v>36035</v>
      </c>
      <c r="I247" s="30" t="s">
        <v>930</v>
      </c>
      <c r="J247" t="s">
        <v>123</v>
      </c>
      <c r="K247" s="8">
        <v>52</v>
      </c>
      <c r="L247">
        <f t="shared" si="12"/>
        <v>52</v>
      </c>
      <c r="M247" s="8">
        <v>12.124355652982141</v>
      </c>
      <c r="N247" s="1">
        <f t="shared" si="13"/>
        <v>-12.124355652982141</v>
      </c>
      <c r="O247" s="1" t="s">
        <v>13</v>
      </c>
      <c r="P247" s="1" t="s">
        <v>43</v>
      </c>
      <c r="R247" s="155">
        <v>1500.2569452036869</v>
      </c>
    </row>
    <row r="248" spans="1:18" x14ac:dyDescent="0.25">
      <c r="A248" t="s">
        <v>493</v>
      </c>
      <c r="B248" s="46" t="s">
        <v>493</v>
      </c>
      <c r="C248" s="49">
        <v>32.334893351700003</v>
      </c>
      <c r="D248" s="49">
        <v>-110.74317777829999</v>
      </c>
      <c r="E248" s="77">
        <v>3577586.051</v>
      </c>
      <c r="F248" s="77">
        <v>524169.68</v>
      </c>
      <c r="H248" s="12">
        <v>38348</v>
      </c>
      <c r="I248" s="30" t="s">
        <v>923</v>
      </c>
      <c r="J248" t="s">
        <v>493</v>
      </c>
      <c r="K248">
        <v>53</v>
      </c>
      <c r="L248">
        <f t="shared" si="12"/>
        <v>53</v>
      </c>
      <c r="M248">
        <v>5</v>
      </c>
      <c r="N248" s="1">
        <f t="shared" si="13"/>
        <v>-5</v>
      </c>
      <c r="O248" t="s">
        <v>284</v>
      </c>
      <c r="Q248"/>
      <c r="R248" s="155">
        <v>1084.7341950279531</v>
      </c>
    </row>
    <row r="249" spans="1:18" x14ac:dyDescent="0.25">
      <c r="A249" s="1" t="s">
        <v>699</v>
      </c>
      <c r="B249" s="46" t="s">
        <v>699</v>
      </c>
      <c r="C249" s="49">
        <v>32.331804671999997</v>
      </c>
      <c r="D249" s="49">
        <v>-110.6860105977</v>
      </c>
      <c r="E249" s="77">
        <v>3577258.0079999999</v>
      </c>
      <c r="F249" s="77">
        <v>529550.73899999994</v>
      </c>
      <c r="H249" s="28">
        <v>38064</v>
      </c>
      <c r="I249" s="31" t="s">
        <v>929</v>
      </c>
      <c r="J249" s="1" t="s">
        <v>699</v>
      </c>
      <c r="K249" s="1">
        <v>53</v>
      </c>
      <c r="L249">
        <f t="shared" si="12"/>
        <v>53</v>
      </c>
      <c r="M249" s="1">
        <v>9</v>
      </c>
      <c r="N249" s="1">
        <f t="shared" si="13"/>
        <v>-9</v>
      </c>
      <c r="O249" s="1" t="s">
        <v>798</v>
      </c>
      <c r="R249" s="155">
        <v>1659.6392864284589</v>
      </c>
    </row>
    <row r="250" spans="1:18" x14ac:dyDescent="0.25">
      <c r="A250" s="145" t="s">
        <v>710</v>
      </c>
      <c r="B250" s="146" t="s">
        <v>710</v>
      </c>
      <c r="C250" s="147">
        <v>32.3354048128</v>
      </c>
      <c r="D250" s="147">
        <v>-110.6935745208</v>
      </c>
      <c r="E250" s="148">
        <v>3577655.0180000002</v>
      </c>
      <c r="F250" s="148">
        <v>528837.72499999998</v>
      </c>
      <c r="G250" s="145"/>
      <c r="H250" s="151">
        <v>38064</v>
      </c>
      <c r="I250" s="153" t="s">
        <v>929</v>
      </c>
      <c r="J250" s="145" t="s">
        <v>710</v>
      </c>
      <c r="K250" s="145">
        <v>53</v>
      </c>
      <c r="L250">
        <f t="shared" si="12"/>
        <v>53</v>
      </c>
      <c r="M250" s="145">
        <v>18</v>
      </c>
      <c r="N250" s="1">
        <f t="shared" si="13"/>
        <v>-18</v>
      </c>
      <c r="O250" s="145" t="s">
        <v>798</v>
      </c>
      <c r="P250" s="145"/>
      <c r="Q250" s="145"/>
      <c r="R250" s="155">
        <v>1937.004690366502</v>
      </c>
    </row>
    <row r="251" spans="1:18" x14ac:dyDescent="0.25">
      <c r="A251" s="1" t="s">
        <v>784</v>
      </c>
      <c r="B251" s="46" t="s">
        <v>784</v>
      </c>
      <c r="C251" s="49">
        <v>32.319731300800001</v>
      </c>
      <c r="D251" s="49">
        <v>-110.7072894181</v>
      </c>
      <c r="E251" s="77">
        <v>3575914.0180000002</v>
      </c>
      <c r="F251" s="77">
        <v>527551.75600000005</v>
      </c>
      <c r="H251" s="28">
        <v>38105</v>
      </c>
      <c r="I251" s="31" t="s">
        <v>927</v>
      </c>
      <c r="J251" s="1" t="s">
        <v>784</v>
      </c>
      <c r="K251" s="1">
        <v>53</v>
      </c>
      <c r="L251">
        <f t="shared" si="12"/>
        <v>53</v>
      </c>
      <c r="M251" s="1">
        <v>10</v>
      </c>
      <c r="N251" s="1">
        <f t="shared" si="13"/>
        <v>-10</v>
      </c>
      <c r="O251" s="1" t="s">
        <v>798</v>
      </c>
      <c r="R251" s="155">
        <v>-19.782435206780519</v>
      </c>
    </row>
    <row r="252" spans="1:18" x14ac:dyDescent="0.25">
      <c r="A252" t="s">
        <v>626</v>
      </c>
      <c r="B252" s="46" t="s">
        <v>626</v>
      </c>
      <c r="C252" s="49">
        <v>32.334817528999999</v>
      </c>
      <c r="D252" s="49">
        <v>-110.72030047040001</v>
      </c>
      <c r="E252" s="77">
        <v>3577583.037</v>
      </c>
      <c r="F252" s="77">
        <v>526322.70499999996</v>
      </c>
      <c r="H252" s="12">
        <v>38280</v>
      </c>
      <c r="I252" s="152" t="s">
        <v>931</v>
      </c>
      <c r="J252" t="s">
        <v>626</v>
      </c>
      <c r="K252">
        <v>53</v>
      </c>
      <c r="L252">
        <f t="shared" si="12"/>
        <v>53</v>
      </c>
      <c r="M252">
        <v>8</v>
      </c>
      <c r="N252" s="1">
        <f t="shared" si="13"/>
        <v>-8</v>
      </c>
      <c r="O252" t="s">
        <v>284</v>
      </c>
      <c r="Q252"/>
      <c r="R252" s="155">
        <v>1443.0003472225076</v>
      </c>
    </row>
    <row r="253" spans="1:18" x14ac:dyDescent="0.25">
      <c r="A253" t="s">
        <v>646</v>
      </c>
      <c r="B253" s="46" t="s">
        <v>646</v>
      </c>
      <c r="C253" s="49">
        <v>32.334499364000003</v>
      </c>
      <c r="D253" s="49">
        <v>-110.7232872944</v>
      </c>
      <c r="E253" s="77">
        <v>3577547.0389999999</v>
      </c>
      <c r="F253" s="77">
        <v>526041.70299999998</v>
      </c>
      <c r="H253" s="12">
        <v>38282</v>
      </c>
      <c r="I253" s="30" t="s">
        <v>926</v>
      </c>
      <c r="J253" t="s">
        <v>646</v>
      </c>
      <c r="K253">
        <v>53</v>
      </c>
      <c r="L253">
        <f t="shared" si="12"/>
        <v>53</v>
      </c>
      <c r="M253">
        <v>14</v>
      </c>
      <c r="N253" s="1">
        <f t="shared" si="13"/>
        <v>-14</v>
      </c>
      <c r="O253" t="s">
        <v>284</v>
      </c>
      <c r="Q253"/>
      <c r="R253" s="155">
        <v>1359.8498778701985</v>
      </c>
    </row>
    <row r="254" spans="1:18" x14ac:dyDescent="0.25">
      <c r="A254" t="s">
        <v>617</v>
      </c>
      <c r="B254" s="46" t="s">
        <v>617</v>
      </c>
      <c r="C254" s="49">
        <v>32.333269358099997</v>
      </c>
      <c r="D254" s="49">
        <v>-110.7178294041</v>
      </c>
      <c r="E254" s="77">
        <v>3577412.034</v>
      </c>
      <c r="F254" s="77">
        <v>526555.71100000001</v>
      </c>
      <c r="H254" s="12">
        <v>38296</v>
      </c>
      <c r="I254" s="30" t="s">
        <v>932</v>
      </c>
      <c r="J254" t="s">
        <v>617</v>
      </c>
      <c r="K254">
        <v>53</v>
      </c>
      <c r="L254">
        <f t="shared" si="12"/>
        <v>53</v>
      </c>
      <c r="M254">
        <v>3</v>
      </c>
      <c r="N254" s="1">
        <f t="shared" si="13"/>
        <v>-3</v>
      </c>
      <c r="O254" t="s">
        <v>284</v>
      </c>
      <c r="Q254"/>
      <c r="R254" s="155">
        <v>1311.0960307687742</v>
      </c>
    </row>
    <row r="255" spans="1:18" x14ac:dyDescent="0.25">
      <c r="A255" t="s">
        <v>616</v>
      </c>
      <c r="B255" s="46" t="s">
        <v>616</v>
      </c>
      <c r="C255" s="49">
        <v>32.333178191099996</v>
      </c>
      <c r="D255" s="49">
        <v>-110.7174046579</v>
      </c>
      <c r="E255" s="77">
        <v>3577402.034</v>
      </c>
      <c r="F255" s="77">
        <v>526595.71200000006</v>
      </c>
      <c r="H255" s="12">
        <v>38296</v>
      </c>
      <c r="I255" s="30" t="s">
        <v>932</v>
      </c>
      <c r="J255" t="s">
        <v>616</v>
      </c>
      <c r="K255">
        <v>53</v>
      </c>
      <c r="L255">
        <f t="shared" si="12"/>
        <v>53</v>
      </c>
      <c r="M255">
        <v>5</v>
      </c>
      <c r="N255" s="1">
        <f t="shared" si="13"/>
        <v>-5</v>
      </c>
      <c r="O255" t="s">
        <v>284</v>
      </c>
      <c r="Q255"/>
      <c r="R255" s="155">
        <v>1307.808246078838</v>
      </c>
    </row>
    <row r="256" spans="1:18" x14ac:dyDescent="0.25">
      <c r="A256" t="s">
        <v>612</v>
      </c>
      <c r="B256" s="46" t="s">
        <v>612</v>
      </c>
      <c r="C256" s="49">
        <v>32.3332827606</v>
      </c>
      <c r="D256" s="49">
        <v>-110.71576798300001</v>
      </c>
      <c r="E256" s="77">
        <v>3577414.0329999998</v>
      </c>
      <c r="F256" s="77">
        <v>526749.71299999999</v>
      </c>
      <c r="H256" s="12">
        <v>38296</v>
      </c>
      <c r="I256" s="30" t="s">
        <v>932</v>
      </c>
      <c r="J256" t="s">
        <v>612</v>
      </c>
      <c r="K256">
        <v>53</v>
      </c>
      <c r="L256">
        <f t="shared" si="12"/>
        <v>53</v>
      </c>
      <c r="M256">
        <v>3</v>
      </c>
      <c r="N256" s="1">
        <f t="shared" si="13"/>
        <v>-3</v>
      </c>
      <c r="O256" t="s">
        <v>284</v>
      </c>
      <c r="Q256"/>
      <c r="R256" s="155">
        <v>1345.6487967889932</v>
      </c>
    </row>
    <row r="257" spans="1:18" x14ac:dyDescent="0.25">
      <c r="A257" t="s">
        <v>609</v>
      </c>
      <c r="B257" s="46" t="s">
        <v>609</v>
      </c>
      <c r="C257" s="49">
        <v>32.332537274899998</v>
      </c>
      <c r="D257" s="49">
        <v>-110.7132414031</v>
      </c>
      <c r="E257" s="77">
        <v>3577332.03</v>
      </c>
      <c r="F257" s="77">
        <v>526987.71699999995</v>
      </c>
      <c r="H257" s="12">
        <v>38296</v>
      </c>
      <c r="I257" s="30" t="s">
        <v>932</v>
      </c>
      <c r="J257" t="s">
        <v>609</v>
      </c>
      <c r="K257">
        <v>53</v>
      </c>
      <c r="L257">
        <f t="shared" si="12"/>
        <v>53</v>
      </c>
      <c r="M257">
        <v>3</v>
      </c>
      <c r="N257" s="1">
        <f t="shared" si="13"/>
        <v>-3</v>
      </c>
      <c r="O257" t="s">
        <v>284</v>
      </c>
      <c r="Q257"/>
      <c r="R257" s="155">
        <v>1303.5831506714769</v>
      </c>
    </row>
    <row r="258" spans="1:18" x14ac:dyDescent="0.25">
      <c r="A258" t="s">
        <v>399</v>
      </c>
      <c r="B258" s="46" t="s">
        <v>399</v>
      </c>
      <c r="C258" s="49">
        <v>32.3428104455</v>
      </c>
      <c r="D258" s="49">
        <v>-110.7792441525</v>
      </c>
      <c r="E258" s="77">
        <v>3578456.0839999998</v>
      </c>
      <c r="F258" s="77">
        <v>520773.63699999999</v>
      </c>
      <c r="H258" s="12">
        <v>38386</v>
      </c>
      <c r="I258" s="30" t="s">
        <v>921</v>
      </c>
      <c r="J258" t="s">
        <v>399</v>
      </c>
      <c r="K258" s="16">
        <v>53</v>
      </c>
      <c r="L258">
        <f t="shared" si="12"/>
        <v>53</v>
      </c>
      <c r="M258" s="16">
        <v>8</v>
      </c>
      <c r="N258" s="1">
        <f t="shared" si="13"/>
        <v>-8</v>
      </c>
      <c r="O258" t="s">
        <v>284</v>
      </c>
      <c r="Q258"/>
      <c r="R258" s="155">
        <v>1384.9071460737864</v>
      </c>
    </row>
    <row r="259" spans="1:18" ht="30" x14ac:dyDescent="0.25">
      <c r="A259" t="s">
        <v>288</v>
      </c>
      <c r="B259"/>
      <c r="C259" s="49">
        <v>32.348855061499997</v>
      </c>
      <c r="D259" s="49">
        <v>-110.7550947556</v>
      </c>
      <c r="E259" s="119">
        <v>3579131.0639999998</v>
      </c>
      <c r="F259" s="119">
        <v>523044.625</v>
      </c>
      <c r="G259" t="s">
        <v>41</v>
      </c>
      <c r="H259" s="89"/>
      <c r="I259" t="s">
        <v>662</v>
      </c>
      <c r="J259" t="s">
        <v>288</v>
      </c>
      <c r="K259">
        <v>53</v>
      </c>
      <c r="L259">
        <f t="shared" ref="L259:L322" si="14">K259</f>
        <v>53</v>
      </c>
      <c r="M259">
        <v>5</v>
      </c>
      <c r="N259" s="1">
        <f t="shared" si="13"/>
        <v>-5</v>
      </c>
      <c r="O259" t="s">
        <v>908</v>
      </c>
      <c r="P259" s="107" t="s">
        <v>284</v>
      </c>
      <c r="Q259"/>
      <c r="R259" s="155">
        <v>2440.9616297755124</v>
      </c>
    </row>
    <row r="260" spans="1:18" x14ac:dyDescent="0.25">
      <c r="A260" s="1" t="s">
        <v>765</v>
      </c>
      <c r="B260" s="46" t="s">
        <v>765</v>
      </c>
      <c r="C260" s="49">
        <v>32.320131126299998</v>
      </c>
      <c r="D260" s="49">
        <v>-110.7085311638</v>
      </c>
      <c r="E260" s="77">
        <v>3575958.02</v>
      </c>
      <c r="F260" s="77">
        <v>527434.755</v>
      </c>
      <c r="H260" s="28">
        <v>38100</v>
      </c>
      <c r="I260" s="31" t="s">
        <v>928</v>
      </c>
      <c r="J260" s="1" t="s">
        <v>765</v>
      </c>
      <c r="K260" s="1">
        <v>54</v>
      </c>
      <c r="L260">
        <f t="shared" si="14"/>
        <v>54</v>
      </c>
      <c r="M260" s="1">
        <v>4</v>
      </c>
      <c r="N260" s="1">
        <f t="shared" si="13"/>
        <v>-4</v>
      </c>
      <c r="O260" s="1" t="s">
        <v>798</v>
      </c>
      <c r="R260" s="155">
        <v>4.5866580284464362</v>
      </c>
    </row>
    <row r="261" spans="1:18" x14ac:dyDescent="0.25">
      <c r="A261" s="27" t="s">
        <v>532</v>
      </c>
      <c r="B261" s="54" t="s">
        <v>532</v>
      </c>
      <c r="C261" s="55">
        <v>32.334399901600001</v>
      </c>
      <c r="D261" s="55">
        <v>-110.7273254582</v>
      </c>
      <c r="E261" s="79">
        <v>3577535.0389999999</v>
      </c>
      <c r="F261" s="79">
        <v>525661.69400000002</v>
      </c>
      <c r="G261" s="33"/>
      <c r="H261" s="60">
        <v>38341</v>
      </c>
      <c r="I261" s="30" t="s">
        <v>924</v>
      </c>
      <c r="J261" s="27" t="s">
        <v>532</v>
      </c>
      <c r="K261" s="27">
        <v>54</v>
      </c>
      <c r="L261">
        <f t="shared" si="14"/>
        <v>54</v>
      </c>
      <c r="M261" s="27">
        <v>12</v>
      </c>
      <c r="N261" s="1">
        <f t="shared" si="13"/>
        <v>-12</v>
      </c>
      <c r="O261" s="27" t="s">
        <v>284</v>
      </c>
      <c r="P261" s="33"/>
      <c r="Q261" s="27"/>
      <c r="R261" s="155">
        <v>1284.083916325267</v>
      </c>
    </row>
    <row r="262" spans="1:18" s="33" customFormat="1" x14ac:dyDescent="0.25">
      <c r="A262" t="s">
        <v>518</v>
      </c>
      <c r="B262" s="46" t="s">
        <v>518</v>
      </c>
      <c r="C262" s="49">
        <v>32.335621094399997</v>
      </c>
      <c r="D262" s="49">
        <v>-110.7373633574</v>
      </c>
      <c r="E262" s="77">
        <v>3577668.0469999998</v>
      </c>
      <c r="F262" s="77">
        <v>524716.68200000003</v>
      </c>
      <c r="G262" s="1"/>
      <c r="H262" s="12">
        <v>38341</v>
      </c>
      <c r="I262" s="30" t="s">
        <v>924</v>
      </c>
      <c r="J262" t="s">
        <v>518</v>
      </c>
      <c r="K262">
        <v>54</v>
      </c>
      <c r="L262">
        <f t="shared" si="14"/>
        <v>54</v>
      </c>
      <c r="M262">
        <v>10</v>
      </c>
      <c r="N262" s="1">
        <f t="shared" si="13"/>
        <v>-10</v>
      </c>
      <c r="O262" t="s">
        <v>284</v>
      </c>
      <c r="P262" s="1"/>
      <c r="Q262"/>
      <c r="R262" s="155">
        <v>1258.5177803139181</v>
      </c>
    </row>
    <row r="263" spans="1:18" x14ac:dyDescent="0.25">
      <c r="A263" s="1" t="s">
        <v>703</v>
      </c>
      <c r="B263" s="46" t="s">
        <v>703</v>
      </c>
      <c r="C263" s="49">
        <v>32.331343742900003</v>
      </c>
      <c r="D263" s="49">
        <v>-110.6893060533</v>
      </c>
      <c r="E263" s="77">
        <v>3577206.01</v>
      </c>
      <c r="F263" s="77">
        <v>529240.73800000001</v>
      </c>
      <c r="H263" s="28">
        <v>38064</v>
      </c>
      <c r="I263" s="31" t="s">
        <v>929</v>
      </c>
      <c r="J263" s="1" t="s">
        <v>703</v>
      </c>
      <c r="K263" s="1">
        <v>54</v>
      </c>
      <c r="L263">
        <f t="shared" si="14"/>
        <v>54</v>
      </c>
      <c r="M263" s="1">
        <v>14</v>
      </c>
      <c r="N263" s="1">
        <f t="shared" si="13"/>
        <v>-14</v>
      </c>
      <c r="O263" s="1" t="s">
        <v>798</v>
      </c>
      <c r="R263" s="155">
        <v>1555.6227504334161</v>
      </c>
    </row>
    <row r="264" spans="1:18" x14ac:dyDescent="0.25">
      <c r="A264" s="1" t="s">
        <v>785</v>
      </c>
      <c r="B264" s="46" t="s">
        <v>785</v>
      </c>
      <c r="C264" s="49">
        <v>32.317586915600003</v>
      </c>
      <c r="D264" s="49">
        <v>-110.70845425109999</v>
      </c>
      <c r="E264" s="77">
        <v>3575676.017</v>
      </c>
      <c r="F264" s="77">
        <v>527442.76100000006</v>
      </c>
      <c r="H264" s="28">
        <v>38105</v>
      </c>
      <c r="I264" s="31" t="s">
        <v>927</v>
      </c>
      <c r="J264" s="1" t="s">
        <v>785</v>
      </c>
      <c r="K264" s="1">
        <v>54</v>
      </c>
      <c r="L264">
        <f t="shared" si="14"/>
        <v>54</v>
      </c>
      <c r="M264" s="1">
        <v>6</v>
      </c>
      <c r="N264" s="1">
        <f t="shared" si="13"/>
        <v>-6</v>
      </c>
      <c r="O264" s="1" t="s">
        <v>798</v>
      </c>
      <c r="R264" s="155">
        <v>-276.07292566267097</v>
      </c>
    </row>
    <row r="265" spans="1:18" x14ac:dyDescent="0.25">
      <c r="A265" t="s">
        <v>645</v>
      </c>
      <c r="B265" s="46" t="s">
        <v>645</v>
      </c>
      <c r="C265" s="49">
        <v>32.334763967699999</v>
      </c>
      <c r="D265" s="49">
        <v>-110.72055565380001</v>
      </c>
      <c r="E265" s="77">
        <v>3577577.0380000002</v>
      </c>
      <c r="F265" s="77">
        <v>526298.70499999996</v>
      </c>
      <c r="H265" s="12">
        <v>38280</v>
      </c>
      <c r="I265" s="30" t="s">
        <v>931</v>
      </c>
      <c r="J265" t="s">
        <v>645</v>
      </c>
      <c r="K265">
        <v>54</v>
      </c>
      <c r="L265">
        <f t="shared" si="14"/>
        <v>54</v>
      </c>
      <c r="M265">
        <v>10</v>
      </c>
      <c r="N265" s="1">
        <f t="shared" si="13"/>
        <v>-10</v>
      </c>
      <c r="O265" t="s">
        <v>284</v>
      </c>
      <c r="Q265"/>
      <c r="R265" s="155">
        <v>1432.9741187173506</v>
      </c>
    </row>
    <row r="266" spans="1:18" x14ac:dyDescent="0.25">
      <c r="A266" t="s">
        <v>621</v>
      </c>
      <c r="B266" s="46" t="s">
        <v>621</v>
      </c>
      <c r="C266" s="49">
        <v>32.3360787608</v>
      </c>
      <c r="D266" s="49">
        <v>-110.7195103049</v>
      </c>
      <c r="E266" s="77">
        <v>3577723.0380000002</v>
      </c>
      <c r="F266" s="77">
        <v>526396.70200000005</v>
      </c>
      <c r="H266" s="12">
        <v>38296</v>
      </c>
      <c r="I266" s="30" t="s">
        <v>932</v>
      </c>
      <c r="J266" t="s">
        <v>621</v>
      </c>
      <c r="K266">
        <v>54</v>
      </c>
      <c r="L266">
        <f t="shared" si="14"/>
        <v>54</v>
      </c>
      <c r="M266">
        <v>5</v>
      </c>
      <c r="N266" s="1">
        <f t="shared" si="13"/>
        <v>-5</v>
      </c>
      <c r="O266" t="s">
        <v>284</v>
      </c>
      <c r="Q266"/>
      <c r="R266" s="155">
        <v>1595.4181317105297</v>
      </c>
    </row>
    <row r="267" spans="1:18" x14ac:dyDescent="0.25">
      <c r="A267" t="s">
        <v>614</v>
      </c>
      <c r="B267" s="46" t="s">
        <v>614</v>
      </c>
      <c r="C267" s="49">
        <v>32.333141126599998</v>
      </c>
      <c r="D267" s="49">
        <v>-110.71696912020001</v>
      </c>
      <c r="E267" s="77">
        <v>3577398.034</v>
      </c>
      <c r="F267" s="77">
        <v>526636.71200000006</v>
      </c>
      <c r="H267" s="12">
        <v>38296</v>
      </c>
      <c r="I267" s="30" t="s">
        <v>932</v>
      </c>
      <c r="J267" t="s">
        <v>614</v>
      </c>
      <c r="K267">
        <v>54</v>
      </c>
      <c r="L267">
        <f t="shared" si="14"/>
        <v>54</v>
      </c>
      <c r="M267">
        <v>4</v>
      </c>
      <c r="N267" s="1">
        <f t="shared" si="13"/>
        <v>-4</v>
      </c>
      <c r="O267" t="s">
        <v>284</v>
      </c>
      <c r="Q267"/>
      <c r="R267" s="155">
        <v>1310.688094775428</v>
      </c>
    </row>
    <row r="268" spans="1:18" x14ac:dyDescent="0.25">
      <c r="A268" t="s">
        <v>127</v>
      </c>
      <c r="B268"/>
      <c r="C268" s="14">
        <v>32.350662</v>
      </c>
      <c r="D268" s="14">
        <v>-110.742558</v>
      </c>
      <c r="E268" s="80">
        <v>3579334.133409</v>
      </c>
      <c r="F268" s="80">
        <v>524223.78365499998</v>
      </c>
      <c r="G268" s="8" t="s">
        <v>41</v>
      </c>
      <c r="H268" s="12">
        <v>36035</v>
      </c>
      <c r="I268" s="30" t="s">
        <v>930</v>
      </c>
      <c r="J268" t="s">
        <v>127</v>
      </c>
      <c r="K268" s="8">
        <v>54</v>
      </c>
      <c r="L268">
        <f t="shared" si="14"/>
        <v>54</v>
      </c>
      <c r="M268" s="8">
        <v>1</v>
      </c>
      <c r="N268" s="1">
        <f t="shared" si="13"/>
        <v>-1</v>
      </c>
      <c r="O268" s="1" t="s">
        <v>13</v>
      </c>
      <c r="P268" s="1" t="s">
        <v>43</v>
      </c>
      <c r="R268" s="155">
        <v>2841.8952615970602</v>
      </c>
    </row>
    <row r="269" spans="1:18" x14ac:dyDescent="0.25">
      <c r="A269" t="s">
        <v>401</v>
      </c>
      <c r="B269" s="46" t="s">
        <v>401</v>
      </c>
      <c r="C269" s="49">
        <v>32.344216741300002</v>
      </c>
      <c r="D269" s="49">
        <v>-110.77865630869999</v>
      </c>
      <c r="E269" s="77">
        <v>3578612.085</v>
      </c>
      <c r="F269" s="77">
        <v>520828.63199999998</v>
      </c>
      <c r="H269" s="12">
        <v>38386</v>
      </c>
      <c r="I269" s="30" t="s">
        <v>921</v>
      </c>
      <c r="J269" t="s">
        <v>401</v>
      </c>
      <c r="K269" s="16">
        <v>54</v>
      </c>
      <c r="L269">
        <f t="shared" si="14"/>
        <v>54</v>
      </c>
      <c r="M269" s="16">
        <v>5</v>
      </c>
      <c r="N269" s="1">
        <f t="shared" si="13"/>
        <v>-5</v>
      </c>
      <c r="O269" t="s">
        <v>284</v>
      </c>
      <c r="Q269"/>
      <c r="R269" s="155">
        <v>1550.1363723927047</v>
      </c>
    </row>
    <row r="270" spans="1:18" x14ac:dyDescent="0.25">
      <c r="A270" t="s">
        <v>512</v>
      </c>
      <c r="B270" s="46" t="s">
        <v>512</v>
      </c>
      <c r="C270" s="49">
        <v>32.3389545498</v>
      </c>
      <c r="D270" s="49">
        <v>-110.74396342199999</v>
      </c>
      <c r="E270" s="77">
        <v>3578036.0529999998</v>
      </c>
      <c r="F270" s="77">
        <v>524094.66600000003</v>
      </c>
      <c r="H270" s="12">
        <v>38341</v>
      </c>
      <c r="I270" s="30" t="s">
        <v>924</v>
      </c>
      <c r="J270" t="s">
        <v>512</v>
      </c>
      <c r="K270">
        <v>55</v>
      </c>
      <c r="L270">
        <f t="shared" si="14"/>
        <v>55</v>
      </c>
      <c r="M270">
        <v>4</v>
      </c>
      <c r="N270" s="1">
        <f t="shared" si="13"/>
        <v>-4</v>
      </c>
      <c r="O270" t="s">
        <v>284</v>
      </c>
      <c r="Q270"/>
      <c r="R270" s="155">
        <v>1522.1487567320648</v>
      </c>
    </row>
    <row r="271" spans="1:18" x14ac:dyDescent="0.25">
      <c r="A271" t="s">
        <v>477</v>
      </c>
      <c r="B271" s="46" t="s">
        <v>477</v>
      </c>
      <c r="C271" s="49">
        <v>32.3331871918</v>
      </c>
      <c r="D271" s="49">
        <v>-110.7515980532</v>
      </c>
      <c r="E271" s="77">
        <v>3577395.0559999999</v>
      </c>
      <c r="F271" s="77">
        <v>523377.679</v>
      </c>
      <c r="H271" s="12">
        <v>38372</v>
      </c>
      <c r="I271" s="30" t="s">
        <v>922</v>
      </c>
      <c r="J271" t="s">
        <v>477</v>
      </c>
      <c r="K271">
        <v>55</v>
      </c>
      <c r="L271">
        <f t="shared" si="14"/>
        <v>55</v>
      </c>
      <c r="M271">
        <v>7</v>
      </c>
      <c r="N271" s="1">
        <f t="shared" si="13"/>
        <v>-7</v>
      </c>
      <c r="O271" t="s">
        <v>284</v>
      </c>
      <c r="Q271"/>
      <c r="R271" s="155">
        <v>760.8404865510638</v>
      </c>
    </row>
    <row r="272" spans="1:18" x14ac:dyDescent="0.25">
      <c r="A272" t="s">
        <v>488</v>
      </c>
      <c r="B272" s="46" t="s">
        <v>488</v>
      </c>
      <c r="C272" s="49">
        <v>32.317622531700003</v>
      </c>
      <c r="D272" s="49">
        <v>-110.7456375716</v>
      </c>
      <c r="E272" s="77">
        <v>3575671.051</v>
      </c>
      <c r="F272" s="77">
        <v>523942.73100000003</v>
      </c>
      <c r="H272" s="12">
        <v>38351</v>
      </c>
      <c r="I272" s="30" t="s">
        <v>661</v>
      </c>
      <c r="J272" t="s">
        <v>488</v>
      </c>
      <c r="K272">
        <v>55</v>
      </c>
      <c r="L272">
        <f t="shared" si="14"/>
        <v>55</v>
      </c>
      <c r="M272">
        <v>0</v>
      </c>
      <c r="N272" s="1">
        <f t="shared" si="13"/>
        <v>0</v>
      </c>
      <c r="O272" t="s">
        <v>284</v>
      </c>
      <c r="Q272"/>
      <c r="R272" s="155">
        <v>-868.34811672429441</v>
      </c>
    </row>
    <row r="273" spans="1:18" x14ac:dyDescent="0.25">
      <c r="A273" s="144" t="s">
        <v>641</v>
      </c>
      <c r="B273" s="146" t="s">
        <v>641</v>
      </c>
      <c r="C273" s="147">
        <v>32.332846171299998</v>
      </c>
      <c r="D273" s="147">
        <v>-110.72225096299999</v>
      </c>
      <c r="E273" s="148">
        <v>3577364.037</v>
      </c>
      <c r="F273" s="148">
        <v>526139.70900000003</v>
      </c>
      <c r="G273" s="145"/>
      <c r="H273" s="150">
        <v>38282</v>
      </c>
      <c r="I273" s="152" t="s">
        <v>926</v>
      </c>
      <c r="J273" s="144" t="s">
        <v>641</v>
      </c>
      <c r="K273" s="144">
        <v>55</v>
      </c>
      <c r="L273">
        <f t="shared" si="14"/>
        <v>55</v>
      </c>
      <c r="M273" s="144">
        <v>7</v>
      </c>
      <c r="N273" s="1">
        <f t="shared" si="13"/>
        <v>-7</v>
      </c>
      <c r="O273" s="144" t="s">
        <v>284</v>
      </c>
      <c r="P273" s="145"/>
      <c r="Q273" s="144"/>
      <c r="R273" s="155">
        <v>1193.2934010741985</v>
      </c>
    </row>
    <row r="274" spans="1:18" x14ac:dyDescent="0.25">
      <c r="A274" t="s">
        <v>636</v>
      </c>
      <c r="B274" s="46" t="s">
        <v>636</v>
      </c>
      <c r="C274" s="49">
        <v>32.332108273199999</v>
      </c>
      <c r="D274" s="49">
        <v>-110.7190230315</v>
      </c>
      <c r="E274" s="77">
        <v>3577283.034</v>
      </c>
      <c r="F274" s="77">
        <v>526443.71299999999</v>
      </c>
      <c r="H274" s="12">
        <v>38282</v>
      </c>
      <c r="I274" s="30" t="s">
        <v>926</v>
      </c>
      <c r="J274" t="s">
        <v>636</v>
      </c>
      <c r="K274">
        <v>55</v>
      </c>
      <c r="L274">
        <f t="shared" si="14"/>
        <v>55</v>
      </c>
      <c r="M274">
        <v>5</v>
      </c>
      <c r="N274" s="1">
        <f t="shared" si="13"/>
        <v>-5</v>
      </c>
      <c r="O274" t="s">
        <v>284</v>
      </c>
      <c r="Q274"/>
      <c r="R274" s="155">
        <v>1163.3026333463149</v>
      </c>
    </row>
    <row r="275" spans="1:18" x14ac:dyDescent="0.25">
      <c r="A275" t="s">
        <v>622</v>
      </c>
      <c r="B275" s="46" t="s">
        <v>622</v>
      </c>
      <c r="C275" s="49">
        <v>32.334877276299999</v>
      </c>
      <c r="D275" s="49">
        <v>-110.7228398698</v>
      </c>
      <c r="E275" s="77">
        <v>3577589.0389999999</v>
      </c>
      <c r="F275" s="77">
        <v>526083.70200000005</v>
      </c>
      <c r="H275" s="12">
        <v>38282</v>
      </c>
      <c r="I275" s="30" t="s">
        <v>926</v>
      </c>
      <c r="J275" t="s">
        <v>622</v>
      </c>
      <c r="K275">
        <v>55</v>
      </c>
      <c r="L275">
        <f t="shared" si="14"/>
        <v>55</v>
      </c>
      <c r="M275">
        <v>12</v>
      </c>
      <c r="N275" s="1">
        <f t="shared" si="13"/>
        <v>-12</v>
      </c>
      <c r="O275" t="s">
        <v>284</v>
      </c>
      <c r="Q275"/>
      <c r="R275" s="155">
        <v>1408.897359953334</v>
      </c>
    </row>
    <row r="276" spans="1:18" x14ac:dyDescent="0.25">
      <c r="A276" t="s">
        <v>620</v>
      </c>
      <c r="B276" s="46" t="s">
        <v>620</v>
      </c>
      <c r="C276" s="49">
        <v>32.335010398199998</v>
      </c>
      <c r="D276" s="49">
        <v>-110.71779217620001</v>
      </c>
      <c r="E276" s="77">
        <v>3577605.0359999998</v>
      </c>
      <c r="F276" s="77">
        <v>526558.70600000001</v>
      </c>
      <c r="H276" s="12">
        <v>38296</v>
      </c>
      <c r="I276" s="30" t="s">
        <v>932</v>
      </c>
      <c r="J276" t="s">
        <v>620</v>
      </c>
      <c r="K276">
        <v>55</v>
      </c>
      <c r="L276">
        <f t="shared" si="14"/>
        <v>55</v>
      </c>
      <c r="M276">
        <v>10</v>
      </c>
      <c r="N276" s="1">
        <f t="shared" si="13"/>
        <v>-10</v>
      </c>
      <c r="O276" t="s">
        <v>284</v>
      </c>
      <c r="Q276"/>
      <c r="R276" s="155">
        <v>1504.6005953258621</v>
      </c>
    </row>
    <row r="277" spans="1:18" x14ac:dyDescent="0.25">
      <c r="A277" t="s">
        <v>619</v>
      </c>
      <c r="B277" s="46" t="s">
        <v>619</v>
      </c>
      <c r="C277" s="49">
        <v>32.333666819500003</v>
      </c>
      <c r="D277" s="49">
        <v>-110.71806194840001</v>
      </c>
      <c r="E277" s="77">
        <v>3577456.0350000001</v>
      </c>
      <c r="F277" s="77">
        <v>526533.71</v>
      </c>
      <c r="H277" s="12">
        <v>38296</v>
      </c>
      <c r="I277" s="30" t="s">
        <v>932</v>
      </c>
      <c r="J277" t="s">
        <v>619</v>
      </c>
      <c r="K277">
        <v>55</v>
      </c>
      <c r="L277">
        <f t="shared" si="14"/>
        <v>55</v>
      </c>
      <c r="M277">
        <v>9</v>
      </c>
      <c r="N277" s="1">
        <f t="shared" si="13"/>
        <v>-9</v>
      </c>
      <c r="O277" t="s">
        <v>284</v>
      </c>
      <c r="Q277"/>
      <c r="R277" s="155">
        <v>1351.4052368378648</v>
      </c>
    </row>
    <row r="278" spans="1:18" x14ac:dyDescent="0.25">
      <c r="A278" t="s">
        <v>606</v>
      </c>
      <c r="B278" s="46" t="s">
        <v>606</v>
      </c>
      <c r="C278" s="49">
        <v>32.331295427400001</v>
      </c>
      <c r="D278" s="49">
        <v>-110.71460533760001</v>
      </c>
      <c r="E278" s="77">
        <v>3577194.03</v>
      </c>
      <c r="F278" s="77">
        <v>526859.71900000004</v>
      </c>
      <c r="H278" s="12">
        <v>38296</v>
      </c>
      <c r="I278" s="30" t="s">
        <v>932</v>
      </c>
      <c r="J278" t="s">
        <v>606</v>
      </c>
      <c r="K278">
        <v>55</v>
      </c>
      <c r="L278">
        <f t="shared" si="14"/>
        <v>55</v>
      </c>
      <c r="M278">
        <v>9</v>
      </c>
      <c r="N278" s="1">
        <f t="shared" si="13"/>
        <v>-9</v>
      </c>
      <c r="O278" t="s">
        <v>284</v>
      </c>
      <c r="Q278"/>
      <c r="R278" s="155">
        <v>1144.1049342454899</v>
      </c>
    </row>
    <row r="279" spans="1:18" x14ac:dyDescent="0.25">
      <c r="A279" s="144" t="s">
        <v>585</v>
      </c>
      <c r="B279" s="146" t="s">
        <v>585</v>
      </c>
      <c r="C279" s="147">
        <v>32.334877276299999</v>
      </c>
      <c r="D279" s="147">
        <v>-110.7228398698</v>
      </c>
      <c r="E279" s="148">
        <v>3577589.0389999999</v>
      </c>
      <c r="F279" s="148">
        <v>526083.70200000005</v>
      </c>
      <c r="G279" s="145"/>
      <c r="H279" s="150">
        <v>38296</v>
      </c>
      <c r="I279" s="152" t="s">
        <v>932</v>
      </c>
      <c r="J279" s="144" t="s">
        <v>585</v>
      </c>
      <c r="K279" s="144">
        <v>55</v>
      </c>
      <c r="L279">
        <f t="shared" si="14"/>
        <v>55</v>
      </c>
      <c r="M279" s="144">
        <v>12</v>
      </c>
      <c r="N279" s="1">
        <f t="shared" si="13"/>
        <v>-12</v>
      </c>
      <c r="O279" s="144" t="s">
        <v>284</v>
      </c>
      <c r="P279" s="145"/>
      <c r="Q279" s="144"/>
      <c r="R279" s="155">
        <v>1408.897359953334</v>
      </c>
    </row>
    <row r="280" spans="1:18" x14ac:dyDescent="0.25">
      <c r="A280" t="s">
        <v>124</v>
      </c>
      <c r="B280"/>
      <c r="C280" s="14">
        <v>32.339706999999997</v>
      </c>
      <c r="D280" s="14">
        <v>-110.728615</v>
      </c>
      <c r="E280" s="80">
        <v>3578123.0663749999</v>
      </c>
      <c r="F280" s="80">
        <v>525538.84444000002</v>
      </c>
      <c r="G280" s="8" t="s">
        <v>41</v>
      </c>
      <c r="H280" s="12">
        <v>36035</v>
      </c>
      <c r="I280" s="30" t="s">
        <v>930</v>
      </c>
      <c r="J280" t="s">
        <v>124</v>
      </c>
      <c r="K280" s="8">
        <v>55</v>
      </c>
      <c r="L280">
        <f t="shared" si="14"/>
        <v>55</v>
      </c>
      <c r="M280" s="8">
        <v>17.931504565651419</v>
      </c>
      <c r="N280" s="1">
        <f t="shared" si="13"/>
        <v>-17.931504565651419</v>
      </c>
      <c r="O280" s="1" t="s">
        <v>13</v>
      </c>
      <c r="P280" s="1" t="s">
        <v>43</v>
      </c>
      <c r="R280" s="155">
        <v>1851.4969892462407</v>
      </c>
    </row>
    <row r="281" spans="1:18" x14ac:dyDescent="0.25">
      <c r="A281" s="144" t="s">
        <v>392</v>
      </c>
      <c r="B281" s="146" t="s">
        <v>392</v>
      </c>
      <c r="C281" s="147">
        <v>32.335896341999998</v>
      </c>
      <c r="D281" s="147">
        <v>-110.7822678302</v>
      </c>
      <c r="E281" s="149">
        <v>3577689.0819999999</v>
      </c>
      <c r="F281" s="149">
        <v>520490.65899999999</v>
      </c>
      <c r="G281" s="145"/>
      <c r="H281" s="150">
        <v>38386</v>
      </c>
      <c r="I281" s="30" t="s">
        <v>921</v>
      </c>
      <c r="J281" s="144" t="s">
        <v>392</v>
      </c>
      <c r="K281" s="154">
        <v>55</v>
      </c>
      <c r="L281">
        <f t="shared" si="14"/>
        <v>55</v>
      </c>
      <c r="M281" s="37">
        <v>0</v>
      </c>
      <c r="N281" s="1">
        <f t="shared" si="13"/>
        <v>0</v>
      </c>
      <c r="O281" t="s">
        <v>284</v>
      </c>
      <c r="Q281"/>
      <c r="R281" s="155">
        <v>570.42110157481079</v>
      </c>
    </row>
    <row r="282" spans="1:18" x14ac:dyDescent="0.25">
      <c r="A282" s="144" t="s">
        <v>507</v>
      </c>
      <c r="B282" s="146" t="s">
        <v>507</v>
      </c>
      <c r="C282" s="147">
        <v>32.333687126100003</v>
      </c>
      <c r="D282" s="147">
        <v>-110.7400678101</v>
      </c>
      <c r="E282" s="148">
        <v>3577453.048</v>
      </c>
      <c r="F282" s="148">
        <v>524462.68599999999</v>
      </c>
      <c r="G282" s="145"/>
      <c r="H282" s="150">
        <v>38348</v>
      </c>
      <c r="I282" s="30" t="s">
        <v>923</v>
      </c>
      <c r="J282" s="144" t="s">
        <v>507</v>
      </c>
      <c r="K282" s="144">
        <v>56</v>
      </c>
      <c r="L282">
        <f t="shared" si="14"/>
        <v>56</v>
      </c>
      <c r="M282" s="144">
        <v>6</v>
      </c>
      <c r="N282" s="1">
        <f t="shared" si="13"/>
        <v>-6</v>
      </c>
      <c r="O282" t="s">
        <v>284</v>
      </c>
      <c r="Q282"/>
      <c r="R282" s="155">
        <v>1000.8979498375122</v>
      </c>
    </row>
    <row r="283" spans="1:18" x14ac:dyDescent="0.25">
      <c r="A283" t="s">
        <v>482</v>
      </c>
      <c r="B283" s="46" t="s">
        <v>482</v>
      </c>
      <c r="C283" s="49">
        <v>32.334321922999997</v>
      </c>
      <c r="D283" s="49">
        <v>-110.7461014638</v>
      </c>
      <c r="E283" s="77">
        <v>3577522.0520000001</v>
      </c>
      <c r="F283" s="77">
        <v>523894.679</v>
      </c>
      <c r="H283" s="12">
        <v>38372</v>
      </c>
      <c r="I283" s="30" t="s">
        <v>922</v>
      </c>
      <c r="J283" t="s">
        <v>482</v>
      </c>
      <c r="K283">
        <v>56</v>
      </c>
      <c r="L283">
        <f t="shared" si="14"/>
        <v>56</v>
      </c>
      <c r="M283">
        <v>5</v>
      </c>
      <c r="N283" s="1">
        <f t="shared" si="13"/>
        <v>-5</v>
      </c>
      <c r="O283" t="s">
        <v>284</v>
      </c>
      <c r="Q283"/>
      <c r="R283" s="155">
        <v>974.58970060346178</v>
      </c>
    </row>
    <row r="284" spans="1:18" x14ac:dyDescent="0.25">
      <c r="A284" t="s">
        <v>642</v>
      </c>
      <c r="B284" s="46" t="s">
        <v>642</v>
      </c>
      <c r="C284" s="49">
        <v>32.333037889700002</v>
      </c>
      <c r="D284" s="49">
        <v>-110.723281071</v>
      </c>
      <c r="E284" s="77">
        <v>3577385.0380000002</v>
      </c>
      <c r="F284" s="77">
        <v>526042.70700000005</v>
      </c>
      <c r="H284" s="12">
        <v>38282</v>
      </c>
      <c r="I284" s="30" t="s">
        <v>926</v>
      </c>
      <c r="J284" t="s">
        <v>642</v>
      </c>
      <c r="K284">
        <v>56</v>
      </c>
      <c r="L284">
        <f t="shared" si="14"/>
        <v>56</v>
      </c>
      <c r="M284">
        <v>10</v>
      </c>
      <c r="N284" s="1">
        <f t="shared" si="13"/>
        <v>-10</v>
      </c>
      <c r="O284" t="s">
        <v>284</v>
      </c>
      <c r="Q284"/>
      <c r="R284" s="155">
        <v>1198.017350262985</v>
      </c>
    </row>
    <row r="285" spans="1:18" x14ac:dyDescent="0.25">
      <c r="A285" t="s">
        <v>627</v>
      </c>
      <c r="B285" s="46" t="s">
        <v>627</v>
      </c>
      <c r="C285" s="49">
        <v>32.329871203000003</v>
      </c>
      <c r="D285" s="49">
        <v>-110.7191255031</v>
      </c>
      <c r="E285" s="77">
        <v>3577035.0320000001</v>
      </c>
      <c r="F285" s="77">
        <v>526434.72</v>
      </c>
      <c r="H285" s="12">
        <v>38282</v>
      </c>
      <c r="I285" s="30" t="s">
        <v>926</v>
      </c>
      <c r="J285" t="s">
        <v>627</v>
      </c>
      <c r="K285">
        <v>56</v>
      </c>
      <c r="L285">
        <f t="shared" si="14"/>
        <v>56</v>
      </c>
      <c r="M285">
        <v>3</v>
      </c>
      <c r="N285" s="1">
        <f t="shared" si="13"/>
        <v>-3</v>
      </c>
      <c r="O285" t="s">
        <v>284</v>
      </c>
      <c r="Q285"/>
      <c r="R285" s="155">
        <v>913.79159726526859</v>
      </c>
    </row>
    <row r="286" spans="1:18" x14ac:dyDescent="0.25">
      <c r="A286" t="s">
        <v>587</v>
      </c>
      <c r="B286" s="46" t="s">
        <v>587</v>
      </c>
      <c r="C286" s="49">
        <v>32.329102329900003</v>
      </c>
      <c r="D286" s="49">
        <v>-110.7222622825</v>
      </c>
      <c r="E286" s="77">
        <v>3576949.034</v>
      </c>
      <c r="F286" s="77">
        <v>526139.71900000004</v>
      </c>
      <c r="H286" s="12">
        <v>38296</v>
      </c>
      <c r="I286" s="30" t="s">
        <v>932</v>
      </c>
      <c r="J286" t="s">
        <v>587</v>
      </c>
      <c r="K286">
        <v>56</v>
      </c>
      <c r="L286">
        <f t="shared" si="14"/>
        <v>56</v>
      </c>
      <c r="M286">
        <v>7</v>
      </c>
      <c r="N286" s="1">
        <f t="shared" si="13"/>
        <v>-7</v>
      </c>
      <c r="O286" t="s">
        <v>284</v>
      </c>
      <c r="Q286"/>
      <c r="R286" s="155">
        <v>778.29207908605122</v>
      </c>
    </row>
    <row r="287" spans="1:18" ht="30" x14ac:dyDescent="0.25">
      <c r="A287" t="s">
        <v>280</v>
      </c>
      <c r="B287"/>
      <c r="C287" s="49">
        <v>32.350822171899999</v>
      </c>
      <c r="D287" s="49">
        <v>-110.7553339661</v>
      </c>
      <c r="E287" s="119">
        <v>3579349.0649999999</v>
      </c>
      <c r="F287" s="119">
        <v>523021.61700000003</v>
      </c>
      <c r="G287" t="s">
        <v>41</v>
      </c>
      <c r="H287" s="89"/>
      <c r="I287" t="s">
        <v>662</v>
      </c>
      <c r="J287" t="s">
        <v>280</v>
      </c>
      <c r="K287">
        <v>56</v>
      </c>
      <c r="L287">
        <f t="shared" si="14"/>
        <v>56</v>
      </c>
      <c r="M287">
        <v>14</v>
      </c>
      <c r="N287" s="1">
        <f t="shared" ref="N287:N350" si="15">-M287</f>
        <v>-14</v>
      </c>
      <c r="O287" t="s">
        <v>908</v>
      </c>
      <c r="P287" s="107" t="s">
        <v>284</v>
      </c>
      <c r="Q287"/>
      <c r="R287" s="155">
        <v>2655.10186004858</v>
      </c>
    </row>
    <row r="288" spans="1:18" x14ac:dyDescent="0.25">
      <c r="A288" s="1" t="s">
        <v>698</v>
      </c>
      <c r="B288" s="46" t="s">
        <v>698</v>
      </c>
      <c r="C288" s="49">
        <v>32.331739823500001</v>
      </c>
      <c r="D288" s="49">
        <v>-110.6853307909</v>
      </c>
      <c r="E288" s="77">
        <v>3577251.0070000002</v>
      </c>
      <c r="F288" s="77">
        <v>529614.74</v>
      </c>
      <c r="H288" s="28">
        <v>38064</v>
      </c>
      <c r="I288" s="31" t="s">
        <v>929</v>
      </c>
      <c r="J288" s="1" t="s">
        <v>698</v>
      </c>
      <c r="K288" s="1">
        <v>57</v>
      </c>
      <c r="L288">
        <f t="shared" si="14"/>
        <v>57</v>
      </c>
      <c r="M288" s="1">
        <v>9</v>
      </c>
      <c r="N288" s="1">
        <f t="shared" si="15"/>
        <v>-9</v>
      </c>
      <c r="O288" s="1" t="s">
        <v>798</v>
      </c>
      <c r="R288" s="155">
        <v>1663.3777302441458</v>
      </c>
    </row>
    <row r="289" spans="1:18" x14ac:dyDescent="0.25">
      <c r="A289" s="144" t="s">
        <v>640</v>
      </c>
      <c r="B289" s="146" t="s">
        <v>640</v>
      </c>
      <c r="C289" s="147">
        <v>32.333693375700001</v>
      </c>
      <c r="D289" s="147">
        <v>-110.7218871267</v>
      </c>
      <c r="E289" s="148">
        <v>3577458.037</v>
      </c>
      <c r="F289" s="148">
        <v>526173.70700000005</v>
      </c>
      <c r="G289" s="145"/>
      <c r="H289" s="150">
        <v>38282</v>
      </c>
      <c r="I289" s="152" t="s">
        <v>926</v>
      </c>
      <c r="J289" s="144" t="s">
        <v>640</v>
      </c>
      <c r="K289" s="144">
        <v>57</v>
      </c>
      <c r="L289">
        <f t="shared" si="14"/>
        <v>57</v>
      </c>
      <c r="M289" s="144">
        <v>8</v>
      </c>
      <c r="N289" s="1">
        <f t="shared" si="15"/>
        <v>-8</v>
      </c>
      <c r="O289" s="144" t="s">
        <v>284</v>
      </c>
      <c r="P289" s="145"/>
      <c r="Q289" s="144"/>
      <c r="R289" s="155">
        <v>1292.9983058543646</v>
      </c>
    </row>
    <row r="290" spans="1:18" x14ac:dyDescent="0.25">
      <c r="A290" t="s">
        <v>623</v>
      </c>
      <c r="B290" s="46" t="s">
        <v>623</v>
      </c>
      <c r="C290" s="49">
        <v>32.3325949806</v>
      </c>
      <c r="D290" s="49">
        <v>-110.7228892581</v>
      </c>
      <c r="E290" s="77">
        <v>3577336.037</v>
      </c>
      <c r="F290" s="77">
        <v>526079.70900000003</v>
      </c>
      <c r="H290" s="12">
        <v>38282</v>
      </c>
      <c r="I290" s="30" t="s">
        <v>926</v>
      </c>
      <c r="J290" t="s">
        <v>623</v>
      </c>
      <c r="K290">
        <v>57</v>
      </c>
      <c r="L290">
        <f t="shared" si="14"/>
        <v>57</v>
      </c>
      <c r="M290">
        <v>10</v>
      </c>
      <c r="N290" s="1">
        <f t="shared" si="15"/>
        <v>-10</v>
      </c>
      <c r="O290" t="s">
        <v>284</v>
      </c>
      <c r="Q290"/>
      <c r="R290" s="155">
        <v>1155.2253298108963</v>
      </c>
    </row>
    <row r="291" spans="1:18" x14ac:dyDescent="0.25">
      <c r="A291" s="27" t="s">
        <v>618</v>
      </c>
      <c r="B291" s="54" t="s">
        <v>618</v>
      </c>
      <c r="C291" s="55">
        <v>32.333494985999998</v>
      </c>
      <c r="D291" s="55">
        <v>-110.7178712135</v>
      </c>
      <c r="E291" s="79">
        <v>3577437.0350000001</v>
      </c>
      <c r="F291" s="79">
        <v>526551.71100000001</v>
      </c>
      <c r="G291" s="33"/>
      <c r="H291" s="60">
        <v>38296</v>
      </c>
      <c r="I291" s="63" t="s">
        <v>932</v>
      </c>
      <c r="J291" s="27" t="s">
        <v>618</v>
      </c>
      <c r="K291" s="27">
        <v>57</v>
      </c>
      <c r="L291">
        <f t="shared" si="14"/>
        <v>57</v>
      </c>
      <c r="M291" s="27">
        <v>12</v>
      </c>
      <c r="N291" s="1">
        <f t="shared" si="15"/>
        <v>-12</v>
      </c>
      <c r="O291" s="27" t="s">
        <v>284</v>
      </c>
      <c r="P291" s="33"/>
      <c r="Q291" s="27"/>
      <c r="R291" s="155">
        <v>1335.4258260180513</v>
      </c>
    </row>
    <row r="292" spans="1:18" s="33" customFormat="1" x14ac:dyDescent="0.25">
      <c r="A292" t="s">
        <v>395</v>
      </c>
      <c r="B292" s="46" t="s">
        <v>395</v>
      </c>
      <c r="C292" s="49">
        <v>32.337528981200002</v>
      </c>
      <c r="D292" s="49">
        <v>-110.7821364663</v>
      </c>
      <c r="E292" s="77">
        <v>3577870.0830000001</v>
      </c>
      <c r="F292" s="77">
        <v>520502.65399999998</v>
      </c>
      <c r="G292" s="1"/>
      <c r="H292" s="12">
        <v>38386</v>
      </c>
      <c r="I292" s="30" t="s">
        <v>921</v>
      </c>
      <c r="J292" t="s">
        <v>395</v>
      </c>
      <c r="K292" s="16">
        <v>57</v>
      </c>
      <c r="L292">
        <f t="shared" si="14"/>
        <v>57</v>
      </c>
      <c r="M292" s="16">
        <v>2</v>
      </c>
      <c r="N292" s="1">
        <f t="shared" si="15"/>
        <v>-2</v>
      </c>
      <c r="O292" t="s">
        <v>284</v>
      </c>
      <c r="P292" s="1"/>
      <c r="Q292"/>
      <c r="R292" s="155">
        <v>753.43487682169575</v>
      </c>
    </row>
    <row r="293" spans="1:18" x14ac:dyDescent="0.25">
      <c r="A293" t="s">
        <v>393</v>
      </c>
      <c r="B293" s="46" t="s">
        <v>393</v>
      </c>
      <c r="C293" s="49">
        <v>32.336673224899997</v>
      </c>
      <c r="D293" s="49">
        <v>-110.7828716823</v>
      </c>
      <c r="E293" s="77">
        <v>3577775.0830000001</v>
      </c>
      <c r="F293" s="77">
        <v>520433.65600000002</v>
      </c>
      <c r="H293" s="12">
        <v>38386</v>
      </c>
      <c r="I293" s="30" t="s">
        <v>921</v>
      </c>
      <c r="J293" t="s">
        <v>393</v>
      </c>
      <c r="K293" s="16">
        <v>57</v>
      </c>
      <c r="L293">
        <f t="shared" si="14"/>
        <v>57</v>
      </c>
      <c r="M293" s="16">
        <v>5</v>
      </c>
      <c r="N293" s="1">
        <f t="shared" si="15"/>
        <v>-5</v>
      </c>
      <c r="O293" t="s">
        <v>284</v>
      </c>
      <c r="Q293"/>
      <c r="R293" s="155">
        <v>646.85693047127972</v>
      </c>
    </row>
    <row r="294" spans="1:18" x14ac:dyDescent="0.25">
      <c r="A294" t="s">
        <v>391</v>
      </c>
      <c r="B294" s="46" t="s">
        <v>391</v>
      </c>
      <c r="C294" s="49">
        <v>32.332816113500002</v>
      </c>
      <c r="D294" s="49">
        <v>-110.78521838189999</v>
      </c>
      <c r="E294" s="77">
        <v>3577347.0819999999</v>
      </c>
      <c r="F294" s="77">
        <v>520213.66800000001</v>
      </c>
      <c r="H294" s="12">
        <v>38386</v>
      </c>
      <c r="I294" s="30" t="s">
        <v>921</v>
      </c>
      <c r="J294" t="s">
        <v>391</v>
      </c>
      <c r="K294" s="16">
        <v>57</v>
      </c>
      <c r="L294">
        <f t="shared" si="14"/>
        <v>57</v>
      </c>
      <c r="M294" s="16">
        <v>8</v>
      </c>
      <c r="N294" s="1">
        <f t="shared" si="15"/>
        <v>-8</v>
      </c>
      <c r="O294" t="s">
        <v>284</v>
      </c>
      <c r="Q294"/>
      <c r="R294" s="155">
        <v>181.94168278659095</v>
      </c>
    </row>
    <row r="295" spans="1:18" x14ac:dyDescent="0.25">
      <c r="A295" t="s">
        <v>519</v>
      </c>
      <c r="B295" s="46" t="s">
        <v>519</v>
      </c>
      <c r="C295" s="49">
        <v>32.333471918900003</v>
      </c>
      <c r="D295" s="49">
        <v>-110.7363600521</v>
      </c>
      <c r="E295" s="77">
        <v>3577430.0449999999</v>
      </c>
      <c r="F295" s="77">
        <v>524811.68900000001</v>
      </c>
      <c r="H295" s="12">
        <v>38341</v>
      </c>
      <c r="I295" s="30" t="s">
        <v>924</v>
      </c>
      <c r="J295" t="s">
        <v>519</v>
      </c>
      <c r="K295">
        <v>58</v>
      </c>
      <c r="L295">
        <f t="shared" si="14"/>
        <v>58</v>
      </c>
      <c r="M295">
        <v>1</v>
      </c>
      <c r="N295" s="1">
        <f t="shared" si="15"/>
        <v>-1</v>
      </c>
      <c r="O295" t="s">
        <v>284</v>
      </c>
      <c r="Q295"/>
      <c r="R295" s="155">
        <v>1036.4580677559293</v>
      </c>
    </row>
    <row r="296" spans="1:18" x14ac:dyDescent="0.25">
      <c r="A296" t="s">
        <v>546</v>
      </c>
      <c r="B296" s="46" t="s">
        <v>546</v>
      </c>
      <c r="C296" s="49">
        <v>32.330574509500003</v>
      </c>
      <c r="D296" s="49">
        <v>-110.7271667998</v>
      </c>
      <c r="E296" s="77">
        <v>3577111.037</v>
      </c>
      <c r="F296" s="77">
        <v>525677.70600000001</v>
      </c>
      <c r="H296" s="12">
        <v>38334</v>
      </c>
      <c r="I296" s="30" t="s">
        <v>925</v>
      </c>
      <c r="J296" t="s">
        <v>546</v>
      </c>
      <c r="K296">
        <v>58</v>
      </c>
      <c r="L296">
        <f t="shared" si="14"/>
        <v>58</v>
      </c>
      <c r="M296">
        <v>8</v>
      </c>
      <c r="N296" s="1">
        <f t="shared" si="15"/>
        <v>-8</v>
      </c>
      <c r="O296" t="s">
        <v>284</v>
      </c>
      <c r="Q296"/>
      <c r="R296" s="155">
        <v>862.76874894320258</v>
      </c>
    </row>
    <row r="297" spans="1:18" x14ac:dyDescent="0.25">
      <c r="A297" s="145" t="s">
        <v>777</v>
      </c>
      <c r="B297" s="146" t="s">
        <v>777</v>
      </c>
      <c r="C297" s="147">
        <v>32.324281329900003</v>
      </c>
      <c r="D297" s="147">
        <v>-110.7048206262</v>
      </c>
      <c r="E297" s="148">
        <v>3576419.0210000002</v>
      </c>
      <c r="F297" s="148">
        <v>527782.74600000004</v>
      </c>
      <c r="G297" s="145"/>
      <c r="H297" s="151">
        <v>38105</v>
      </c>
      <c r="I297" s="153" t="s">
        <v>927</v>
      </c>
      <c r="J297" s="145" t="s">
        <v>777</v>
      </c>
      <c r="K297" s="145">
        <v>58</v>
      </c>
      <c r="L297">
        <f t="shared" si="14"/>
        <v>58</v>
      </c>
      <c r="M297" s="145">
        <v>11</v>
      </c>
      <c r="N297" s="1">
        <f t="shared" si="15"/>
        <v>-11</v>
      </c>
      <c r="O297" s="145" t="s">
        <v>798</v>
      </c>
      <c r="P297" s="145"/>
      <c r="Q297" s="145"/>
      <c r="R297" s="155">
        <v>523.98096114508098</v>
      </c>
    </row>
    <row r="298" spans="1:18" x14ac:dyDescent="0.25">
      <c r="A298" t="s">
        <v>625</v>
      </c>
      <c r="B298" s="46" t="s">
        <v>625</v>
      </c>
      <c r="C298" s="49">
        <v>32.330423373899997</v>
      </c>
      <c r="D298" s="49">
        <v>-110.71996321589999</v>
      </c>
      <c r="E298" s="77">
        <v>3577096.0329999998</v>
      </c>
      <c r="F298" s="77">
        <v>526355.71699999995</v>
      </c>
      <c r="H298" s="12">
        <v>38282</v>
      </c>
      <c r="I298" s="30" t="s">
        <v>926</v>
      </c>
      <c r="J298" t="s">
        <v>625</v>
      </c>
      <c r="K298">
        <v>58</v>
      </c>
      <c r="L298">
        <f t="shared" si="14"/>
        <v>58</v>
      </c>
      <c r="M298">
        <v>5</v>
      </c>
      <c r="N298" s="1">
        <f t="shared" si="15"/>
        <v>-5</v>
      </c>
      <c r="O298" t="s">
        <v>284</v>
      </c>
      <c r="Q298"/>
      <c r="R298" s="155">
        <v>961.5358000313845</v>
      </c>
    </row>
    <row r="299" spans="1:18" x14ac:dyDescent="0.25">
      <c r="A299" s="1" t="s">
        <v>770</v>
      </c>
      <c r="B299" s="46" t="s">
        <v>770</v>
      </c>
      <c r="C299" s="49">
        <v>32.3230762787</v>
      </c>
      <c r="D299" s="49">
        <v>-110.7064500435</v>
      </c>
      <c r="E299" s="77">
        <v>3576285.0210000002</v>
      </c>
      <c r="F299" s="77">
        <v>527629.74800000002</v>
      </c>
      <c r="H299" s="28">
        <v>38100</v>
      </c>
      <c r="I299" s="31" t="s">
        <v>928</v>
      </c>
      <c r="J299" s="1" t="s">
        <v>770</v>
      </c>
      <c r="K299" s="1">
        <v>59</v>
      </c>
      <c r="L299">
        <f t="shared" si="14"/>
        <v>59</v>
      </c>
      <c r="M299" s="1">
        <v>13</v>
      </c>
      <c r="N299" s="1">
        <f t="shared" si="15"/>
        <v>-13</v>
      </c>
      <c r="O299" s="1" t="s">
        <v>798</v>
      </c>
      <c r="R299" s="155">
        <v>364.30771502603193</v>
      </c>
    </row>
    <row r="300" spans="1:18" x14ac:dyDescent="0.25">
      <c r="A300" s="1" t="s">
        <v>771</v>
      </c>
      <c r="B300" s="46" t="s">
        <v>771</v>
      </c>
      <c r="C300" s="49">
        <v>32.324122379199999</v>
      </c>
      <c r="D300" s="49">
        <v>-110.70628732900001</v>
      </c>
      <c r="E300" s="77">
        <v>3576401.0219999999</v>
      </c>
      <c r="F300" s="77">
        <v>527644.74600000004</v>
      </c>
      <c r="H300" s="28">
        <v>38100</v>
      </c>
      <c r="I300" s="31" t="s">
        <v>928</v>
      </c>
      <c r="J300" s="1" t="s">
        <v>771</v>
      </c>
      <c r="K300" s="1">
        <v>59</v>
      </c>
      <c r="L300">
        <f t="shared" si="14"/>
        <v>59</v>
      </c>
      <c r="M300" s="1">
        <v>16</v>
      </c>
      <c r="N300" s="1">
        <f t="shared" si="15"/>
        <v>-16</v>
      </c>
      <c r="O300" s="1" t="s">
        <v>798</v>
      </c>
      <c r="R300" s="155">
        <v>482.82539723918399</v>
      </c>
    </row>
    <row r="301" spans="1:18" x14ac:dyDescent="0.25">
      <c r="A301" t="s">
        <v>527</v>
      </c>
      <c r="B301" s="46" t="s">
        <v>527</v>
      </c>
      <c r="C301" s="49">
        <v>32.335755429000002</v>
      </c>
      <c r="D301" s="49">
        <v>-110.7326131687</v>
      </c>
      <c r="E301" s="77">
        <v>3577684.0440000002</v>
      </c>
      <c r="F301" s="77">
        <v>525163.68500000006</v>
      </c>
      <c r="H301" s="12">
        <v>38341</v>
      </c>
      <c r="I301" s="30" t="s">
        <v>924</v>
      </c>
      <c r="J301" t="s">
        <v>527</v>
      </c>
      <c r="K301">
        <v>59</v>
      </c>
      <c r="L301">
        <f t="shared" si="14"/>
        <v>59</v>
      </c>
      <c r="M301">
        <v>14</v>
      </c>
      <c r="N301" s="1">
        <f t="shared" si="15"/>
        <v>-14</v>
      </c>
      <c r="O301" t="s">
        <v>284</v>
      </c>
      <c r="Q301"/>
      <c r="R301" s="155">
        <v>1349.5224146295279</v>
      </c>
    </row>
    <row r="302" spans="1:18" x14ac:dyDescent="0.25">
      <c r="A302" s="144" t="s">
        <v>495</v>
      </c>
      <c r="B302" s="146" t="s">
        <v>495</v>
      </c>
      <c r="C302" s="147">
        <v>32.332540357699997</v>
      </c>
      <c r="D302" s="147">
        <v>-110.7439493852</v>
      </c>
      <c r="E302" s="148">
        <v>3577325.05</v>
      </c>
      <c r="F302" s="148">
        <v>524097.68699999998</v>
      </c>
      <c r="G302" s="145"/>
      <c r="H302" s="150">
        <v>38348</v>
      </c>
      <c r="I302" s="152" t="s">
        <v>923</v>
      </c>
      <c r="J302" s="144" t="s">
        <v>495</v>
      </c>
      <c r="K302" s="144">
        <v>59</v>
      </c>
      <c r="L302">
        <f t="shared" si="14"/>
        <v>59</v>
      </c>
      <c r="M302" s="144">
        <v>2</v>
      </c>
      <c r="N302" s="1">
        <f t="shared" si="15"/>
        <v>-2</v>
      </c>
      <c r="O302" s="144" t="s">
        <v>284</v>
      </c>
      <c r="P302" s="145"/>
      <c r="Q302" s="144"/>
      <c r="R302" s="155">
        <v>811.65268412013756</v>
      </c>
    </row>
    <row r="303" spans="1:18" x14ac:dyDescent="0.25">
      <c r="A303" t="s">
        <v>462</v>
      </c>
      <c r="B303" s="46" t="s">
        <v>462</v>
      </c>
      <c r="C303" s="49">
        <v>32.332325572899997</v>
      </c>
      <c r="D303" s="49">
        <v>-110.749284008</v>
      </c>
      <c r="E303" s="77">
        <v>3577300.054</v>
      </c>
      <c r="F303" s="77">
        <v>523595.68400000001</v>
      </c>
      <c r="H303" s="12">
        <v>38372</v>
      </c>
      <c r="I303" s="30" t="s">
        <v>922</v>
      </c>
      <c r="J303" t="s">
        <v>462</v>
      </c>
      <c r="K303">
        <v>59</v>
      </c>
      <c r="L303">
        <f t="shared" si="14"/>
        <v>59</v>
      </c>
      <c r="M303">
        <v>4</v>
      </c>
      <c r="N303" s="1">
        <f t="shared" si="15"/>
        <v>-4</v>
      </c>
      <c r="O303" t="s">
        <v>284</v>
      </c>
      <c r="Q303"/>
      <c r="R303" s="155">
        <v>702.4199844804732</v>
      </c>
    </row>
    <row r="304" spans="1:18" x14ac:dyDescent="0.25">
      <c r="A304" t="s">
        <v>458</v>
      </c>
      <c r="B304" s="46" t="s">
        <v>458</v>
      </c>
      <c r="C304" s="49">
        <v>32.333424659499997</v>
      </c>
      <c r="D304" s="49">
        <v>-110.7440531821</v>
      </c>
      <c r="E304" s="77">
        <v>3577423.051</v>
      </c>
      <c r="F304" s="77">
        <v>524087.68400000001</v>
      </c>
      <c r="H304" s="12">
        <v>38372</v>
      </c>
      <c r="I304" s="30" t="s">
        <v>922</v>
      </c>
      <c r="J304" t="s">
        <v>458</v>
      </c>
      <c r="K304">
        <v>59</v>
      </c>
      <c r="L304">
        <f t="shared" si="14"/>
        <v>59</v>
      </c>
      <c r="M304">
        <v>10</v>
      </c>
      <c r="N304" s="1">
        <f t="shared" si="15"/>
        <v>-10</v>
      </c>
      <c r="O304" t="s">
        <v>284</v>
      </c>
      <c r="Q304"/>
      <c r="R304" s="155">
        <v>907.97516883952653</v>
      </c>
    </row>
    <row r="305" spans="1:18" x14ac:dyDescent="0.25">
      <c r="A305" t="s">
        <v>491</v>
      </c>
      <c r="B305" s="46" t="s">
        <v>491</v>
      </c>
      <c r="C305" s="49">
        <v>32.315976423400002</v>
      </c>
      <c r="D305" s="49">
        <v>-110.74355989119999</v>
      </c>
      <c r="E305" s="77">
        <v>3575489.0490000001</v>
      </c>
      <c r="F305" s="77">
        <v>524138.73700000002</v>
      </c>
      <c r="H305" s="12">
        <v>38351</v>
      </c>
      <c r="I305" s="30" t="s">
        <v>661</v>
      </c>
      <c r="J305" t="s">
        <v>491</v>
      </c>
      <c r="K305">
        <v>59</v>
      </c>
      <c r="L305">
        <f t="shared" si="14"/>
        <v>59</v>
      </c>
      <c r="M305">
        <v>2</v>
      </c>
      <c r="N305" s="1">
        <f t="shared" si="15"/>
        <v>-2</v>
      </c>
      <c r="O305" t="s">
        <v>284</v>
      </c>
      <c r="Q305"/>
      <c r="R305" s="155">
        <v>-1017.4600771235769</v>
      </c>
    </row>
    <row r="306" spans="1:18" x14ac:dyDescent="0.25">
      <c r="A306" s="144" t="s">
        <v>550</v>
      </c>
      <c r="B306" s="146" t="s">
        <v>550</v>
      </c>
      <c r="C306" s="147">
        <v>32.331760762099996</v>
      </c>
      <c r="D306" s="147">
        <v>-110.7250700557</v>
      </c>
      <c r="E306" s="148">
        <v>3577243.0359999998</v>
      </c>
      <c r="F306" s="148">
        <v>525874.70400000003</v>
      </c>
      <c r="G306" s="145"/>
      <c r="H306" s="150">
        <v>38334</v>
      </c>
      <c r="I306" s="30" t="s">
        <v>925</v>
      </c>
      <c r="J306" s="144" t="s">
        <v>550</v>
      </c>
      <c r="K306" s="144">
        <v>59</v>
      </c>
      <c r="L306">
        <f t="shared" si="14"/>
        <v>59</v>
      </c>
      <c r="M306" s="144">
        <v>11</v>
      </c>
      <c r="N306" s="1">
        <f t="shared" si="15"/>
        <v>-11</v>
      </c>
      <c r="O306" s="144" t="s">
        <v>284</v>
      </c>
      <c r="P306" s="145"/>
      <c r="Q306" s="144"/>
      <c r="R306" s="155">
        <v>1027.8242473218431</v>
      </c>
    </row>
    <row r="307" spans="1:18" x14ac:dyDescent="0.25">
      <c r="A307" t="s">
        <v>549</v>
      </c>
      <c r="B307" s="46" t="s">
        <v>549</v>
      </c>
      <c r="C307" s="49">
        <v>32.331021132799997</v>
      </c>
      <c r="D307" s="49">
        <v>-110.7251253953</v>
      </c>
      <c r="E307" s="77">
        <v>3577161.0359999998</v>
      </c>
      <c r="F307" s="77">
        <v>525869.70600000001</v>
      </c>
      <c r="H307" s="12">
        <v>38334</v>
      </c>
      <c r="I307" s="30" t="s">
        <v>925</v>
      </c>
      <c r="J307" t="s">
        <v>549</v>
      </c>
      <c r="K307">
        <v>59</v>
      </c>
      <c r="L307">
        <f t="shared" si="14"/>
        <v>59</v>
      </c>
      <c r="M307">
        <v>8</v>
      </c>
      <c r="N307" s="1">
        <f t="shared" si="15"/>
        <v>-8</v>
      </c>
      <c r="O307" t="s">
        <v>284</v>
      </c>
      <c r="Q307"/>
      <c r="R307" s="155">
        <v>944.98557698560626</v>
      </c>
    </row>
    <row r="308" spans="1:18" x14ac:dyDescent="0.25">
      <c r="A308" t="s">
        <v>538</v>
      </c>
      <c r="B308" s="46" t="s">
        <v>538</v>
      </c>
      <c r="C308" s="49">
        <v>32.328117386099997</v>
      </c>
      <c r="D308" s="49">
        <v>-110.7298091091</v>
      </c>
      <c r="E308" s="77">
        <v>3576838.0380000002</v>
      </c>
      <c r="F308" s="77">
        <v>525429.71100000001</v>
      </c>
      <c r="H308" s="12">
        <v>38334</v>
      </c>
      <c r="I308" s="30" t="s">
        <v>925</v>
      </c>
      <c r="J308" t="s">
        <v>538</v>
      </c>
      <c r="K308">
        <v>59</v>
      </c>
      <c r="L308">
        <f t="shared" si="14"/>
        <v>59</v>
      </c>
      <c r="M308">
        <v>9</v>
      </c>
      <c r="N308" s="1">
        <f t="shared" si="15"/>
        <v>-9</v>
      </c>
      <c r="O308" t="s">
        <v>284</v>
      </c>
      <c r="Q308"/>
      <c r="R308" s="155">
        <v>548.15589339432267</v>
      </c>
    </row>
    <row r="309" spans="1:18" x14ac:dyDescent="0.25">
      <c r="A309" t="s">
        <v>601</v>
      </c>
      <c r="B309" s="46" t="s">
        <v>601</v>
      </c>
      <c r="C309" s="49">
        <v>32.3268165924</v>
      </c>
      <c r="D309" s="49">
        <v>-110.7167229904</v>
      </c>
      <c r="E309" s="77">
        <v>3576697.0279999999</v>
      </c>
      <c r="F309" s="77">
        <v>526661.73</v>
      </c>
      <c r="H309" s="12">
        <v>38296</v>
      </c>
      <c r="I309" s="30" t="s">
        <v>932</v>
      </c>
      <c r="J309" t="s">
        <v>601</v>
      </c>
      <c r="K309">
        <v>59</v>
      </c>
      <c r="L309">
        <f t="shared" si="14"/>
        <v>59</v>
      </c>
      <c r="M309">
        <v>0</v>
      </c>
      <c r="N309" s="1">
        <f t="shared" si="15"/>
        <v>0</v>
      </c>
      <c r="O309" t="s">
        <v>284</v>
      </c>
      <c r="Q309"/>
      <c r="R309" s="155">
        <v>613.88014488978479</v>
      </c>
    </row>
    <row r="310" spans="1:18" x14ac:dyDescent="0.25">
      <c r="A310" t="s">
        <v>586</v>
      </c>
      <c r="B310" s="46" t="s">
        <v>586</v>
      </c>
      <c r="C310" s="49">
        <v>32.332513344100001</v>
      </c>
      <c r="D310" s="49">
        <v>-110.7226876183</v>
      </c>
      <c r="E310" s="77">
        <v>3577327.037</v>
      </c>
      <c r="F310" s="77">
        <v>526098.70900000003</v>
      </c>
      <c r="H310" s="12">
        <v>38296</v>
      </c>
      <c r="I310" s="30" t="s">
        <v>932</v>
      </c>
      <c r="J310" t="s">
        <v>586</v>
      </c>
      <c r="K310">
        <v>59</v>
      </c>
      <c r="L310">
        <f t="shared" si="14"/>
        <v>59</v>
      </c>
      <c r="M310">
        <v>12</v>
      </c>
      <c r="N310" s="1">
        <f t="shared" si="15"/>
        <v>-12</v>
      </c>
      <c r="O310" t="s">
        <v>284</v>
      </c>
      <c r="Q310"/>
      <c r="R310" s="155">
        <v>1149.4135523776085</v>
      </c>
    </row>
    <row r="311" spans="1:18" x14ac:dyDescent="0.25">
      <c r="A311" t="s">
        <v>398</v>
      </c>
      <c r="B311" s="46" t="s">
        <v>398</v>
      </c>
      <c r="C311" s="49">
        <v>32.342540664600001</v>
      </c>
      <c r="D311" s="49">
        <v>-110.779733627</v>
      </c>
      <c r="E311" s="77">
        <v>3578426.085</v>
      </c>
      <c r="F311" s="77">
        <v>520727.63799999998</v>
      </c>
      <c r="H311" s="12">
        <v>38386</v>
      </c>
      <c r="I311" s="30" t="s">
        <v>921</v>
      </c>
      <c r="J311" t="s">
        <v>398</v>
      </c>
      <c r="K311" s="16">
        <v>59</v>
      </c>
      <c r="L311">
        <f t="shared" si="14"/>
        <v>59</v>
      </c>
      <c r="M311" s="16">
        <v>14</v>
      </c>
      <c r="N311" s="1">
        <f t="shared" si="15"/>
        <v>-14</v>
      </c>
      <c r="O311" t="s">
        <v>284</v>
      </c>
      <c r="Q311"/>
      <c r="R311" s="155">
        <v>1347.1894592399378</v>
      </c>
    </row>
    <row r="312" spans="1:18" x14ac:dyDescent="0.25">
      <c r="A312" t="s">
        <v>397</v>
      </c>
      <c r="B312" s="46" t="s">
        <v>397</v>
      </c>
      <c r="C312" s="49">
        <v>32.340889707700001</v>
      </c>
      <c r="D312" s="49">
        <v>-110.7797056867</v>
      </c>
      <c r="E312" s="77">
        <v>3578243.0830000001</v>
      </c>
      <c r="F312" s="77">
        <v>520730.64299999998</v>
      </c>
      <c r="H312" s="12">
        <v>38386</v>
      </c>
      <c r="I312" s="30" t="s">
        <v>921</v>
      </c>
      <c r="J312" t="s">
        <v>397</v>
      </c>
      <c r="K312" s="16">
        <v>59</v>
      </c>
      <c r="L312">
        <f t="shared" si="14"/>
        <v>59</v>
      </c>
      <c r="M312" s="16">
        <v>13</v>
      </c>
      <c r="N312" s="1">
        <f t="shared" si="15"/>
        <v>-13</v>
      </c>
      <c r="O312" t="s">
        <v>284</v>
      </c>
      <c r="Q312"/>
      <c r="R312" s="155">
        <v>1164.6917018091801</v>
      </c>
    </row>
    <row r="313" spans="1:18" x14ac:dyDescent="0.25">
      <c r="A313" t="s">
        <v>525</v>
      </c>
      <c r="B313" s="46" t="s">
        <v>525</v>
      </c>
      <c r="C313" s="49">
        <v>32.334793035799997</v>
      </c>
      <c r="D313" s="49">
        <v>-110.7339760757</v>
      </c>
      <c r="E313" s="77">
        <v>3577577.0440000002</v>
      </c>
      <c r="F313" s="77">
        <v>525035.68700000003</v>
      </c>
      <c r="H313" s="12">
        <v>38341</v>
      </c>
      <c r="I313" s="30" t="s">
        <v>924</v>
      </c>
      <c r="J313" t="s">
        <v>525</v>
      </c>
      <c r="K313">
        <v>60</v>
      </c>
      <c r="L313">
        <f t="shared" si="14"/>
        <v>60</v>
      </c>
      <c r="M313">
        <v>7</v>
      </c>
      <c r="N313" s="1">
        <f t="shared" si="15"/>
        <v>-7</v>
      </c>
      <c r="O313" t="s">
        <v>284</v>
      </c>
      <c r="Q313"/>
      <c r="R313" s="155">
        <v>1221.0441982035213</v>
      </c>
    </row>
    <row r="314" spans="1:18" x14ac:dyDescent="0.25">
      <c r="A314" t="s">
        <v>523</v>
      </c>
      <c r="B314" s="46" t="s">
        <v>523</v>
      </c>
      <c r="C314" s="49">
        <v>32.334369799199997</v>
      </c>
      <c r="D314" s="49">
        <v>-110.734338577</v>
      </c>
      <c r="E314" s="77">
        <v>3577530.0440000002</v>
      </c>
      <c r="F314" s="77">
        <v>525001.68799999997</v>
      </c>
      <c r="H314" s="12">
        <v>38341</v>
      </c>
      <c r="I314" s="30" t="s">
        <v>924</v>
      </c>
      <c r="J314" t="s">
        <v>523</v>
      </c>
      <c r="K314">
        <v>60</v>
      </c>
      <c r="L314">
        <f t="shared" si="14"/>
        <v>60</v>
      </c>
      <c r="M314">
        <v>5</v>
      </c>
      <c r="N314" s="1">
        <f t="shared" si="15"/>
        <v>-5</v>
      </c>
      <c r="O314" t="s">
        <v>284</v>
      </c>
      <c r="Q314"/>
      <c r="R314" s="155">
        <v>1168.3391256221596</v>
      </c>
    </row>
    <row r="315" spans="1:18" x14ac:dyDescent="0.25">
      <c r="A315" t="s">
        <v>506</v>
      </c>
      <c r="B315" s="46" t="s">
        <v>506</v>
      </c>
      <c r="C315" s="49">
        <v>32.333187852499996</v>
      </c>
      <c r="D315" s="49">
        <v>-110.7429487727</v>
      </c>
      <c r="E315" s="77">
        <v>3577397.05</v>
      </c>
      <c r="F315" s="77">
        <v>524191.685</v>
      </c>
      <c r="H315" s="12">
        <v>38348</v>
      </c>
      <c r="I315" s="30" t="s">
        <v>923</v>
      </c>
      <c r="J315" t="s">
        <v>506</v>
      </c>
      <c r="K315">
        <v>60</v>
      </c>
      <c r="L315">
        <f t="shared" si="14"/>
        <v>60</v>
      </c>
      <c r="M315">
        <v>3</v>
      </c>
      <c r="N315" s="1">
        <f t="shared" si="15"/>
        <v>-3</v>
      </c>
      <c r="O315" t="s">
        <v>284</v>
      </c>
      <c r="Q315"/>
      <c r="R315" s="155">
        <v>899.42566016360615</v>
      </c>
    </row>
    <row r="316" spans="1:18" x14ac:dyDescent="0.25">
      <c r="A316" t="s">
        <v>480</v>
      </c>
      <c r="B316" s="46" t="s">
        <v>480</v>
      </c>
      <c r="C316" s="49">
        <v>32.334020152400001</v>
      </c>
      <c r="D316" s="49">
        <v>-110.7485674694</v>
      </c>
      <c r="E316" s="77">
        <v>3577488.054</v>
      </c>
      <c r="F316" s="77">
        <v>523662.679</v>
      </c>
      <c r="H316" s="12">
        <v>38372</v>
      </c>
      <c r="I316" s="30" t="s">
        <v>922</v>
      </c>
      <c r="J316" t="s">
        <v>480</v>
      </c>
      <c r="K316">
        <v>60</v>
      </c>
      <c r="L316">
        <f t="shared" si="14"/>
        <v>60</v>
      </c>
      <c r="M316">
        <v>6</v>
      </c>
      <c r="N316" s="1">
        <f t="shared" si="15"/>
        <v>-6</v>
      </c>
      <c r="O316" t="s">
        <v>284</v>
      </c>
      <c r="Q316"/>
      <c r="R316" s="155">
        <v>901.66182505188794</v>
      </c>
    </row>
    <row r="317" spans="1:18" x14ac:dyDescent="0.25">
      <c r="A317" s="144" t="s">
        <v>624</v>
      </c>
      <c r="B317" s="146" t="s">
        <v>624</v>
      </c>
      <c r="C317" s="147">
        <v>32.330478258299998</v>
      </c>
      <c r="D317" s="147">
        <v>-110.7203030594</v>
      </c>
      <c r="E317" s="148">
        <v>3577102.034</v>
      </c>
      <c r="F317" s="148">
        <v>526323.71699999995</v>
      </c>
      <c r="G317" s="145"/>
      <c r="H317" s="150">
        <v>38282</v>
      </c>
      <c r="I317" s="152" t="s">
        <v>926</v>
      </c>
      <c r="J317" s="144" t="s">
        <v>624</v>
      </c>
      <c r="K317" s="144">
        <v>60</v>
      </c>
      <c r="L317">
        <f t="shared" si="14"/>
        <v>60</v>
      </c>
      <c r="M317" s="144">
        <v>7</v>
      </c>
      <c r="N317" s="1">
        <f t="shared" si="15"/>
        <v>-7</v>
      </c>
      <c r="O317" s="144" t="s">
        <v>284</v>
      </c>
      <c r="P317" s="145"/>
      <c r="Q317" s="144"/>
      <c r="R317" s="155">
        <v>962.16716202445377</v>
      </c>
    </row>
    <row r="318" spans="1:18" x14ac:dyDescent="0.25">
      <c r="A318" t="s">
        <v>593</v>
      </c>
      <c r="B318" s="46" t="s">
        <v>593</v>
      </c>
      <c r="C318" s="49">
        <v>32.323640655699997</v>
      </c>
      <c r="D318" s="49">
        <v>-110.7205469866</v>
      </c>
      <c r="E318" s="77">
        <v>3576344.034</v>
      </c>
      <c r="F318" s="77">
        <v>526302.73699999996</v>
      </c>
      <c r="H318" s="12">
        <v>38296</v>
      </c>
      <c r="I318" s="30" t="s">
        <v>932</v>
      </c>
      <c r="J318" t="s">
        <v>593</v>
      </c>
      <c r="K318">
        <v>60</v>
      </c>
      <c r="L318">
        <f t="shared" si="14"/>
        <v>60</v>
      </c>
      <c r="M318">
        <v>4</v>
      </c>
      <c r="N318" s="1">
        <f t="shared" si="15"/>
        <v>-4</v>
      </c>
      <c r="O318" t="s">
        <v>284</v>
      </c>
      <c r="Q318"/>
      <c r="R318" s="155">
        <v>200.64669310605564</v>
      </c>
    </row>
    <row r="319" spans="1:18" x14ac:dyDescent="0.25">
      <c r="A319" s="1" t="s">
        <v>764</v>
      </c>
      <c r="B319" s="46" t="s">
        <v>764</v>
      </c>
      <c r="C319" s="49">
        <v>32.317191993900003</v>
      </c>
      <c r="D319" s="49">
        <v>-110.70932665380001</v>
      </c>
      <c r="E319" s="77">
        <v>3575632.0180000002</v>
      </c>
      <c r="F319" s="77">
        <v>527360.76199999999</v>
      </c>
      <c r="H319" s="28">
        <v>38100</v>
      </c>
      <c r="I319" s="31" t="s">
        <v>928</v>
      </c>
      <c r="J319" s="1" t="s">
        <v>764</v>
      </c>
      <c r="K319" s="1">
        <v>61</v>
      </c>
      <c r="L319">
        <f t="shared" si="14"/>
        <v>61</v>
      </c>
      <c r="M319" s="1">
        <v>8</v>
      </c>
      <c r="N319" s="1">
        <f t="shared" si="15"/>
        <v>-8</v>
      </c>
      <c r="O319" s="1" t="s">
        <v>798</v>
      </c>
      <c r="R319" s="155">
        <v>-333.83145525451073</v>
      </c>
    </row>
    <row r="320" spans="1:18" x14ac:dyDescent="0.25">
      <c r="A320" s="27" t="s">
        <v>492</v>
      </c>
      <c r="B320" s="54" t="s">
        <v>492</v>
      </c>
      <c r="C320" s="55">
        <v>32.331992835599998</v>
      </c>
      <c r="D320" s="55">
        <v>-110.74090138610001</v>
      </c>
      <c r="E320" s="79">
        <v>3577265.048</v>
      </c>
      <c r="F320" s="79">
        <v>524384.69099999999</v>
      </c>
      <c r="G320" s="33"/>
      <c r="H320" s="60">
        <v>38348</v>
      </c>
      <c r="I320" s="30" t="s">
        <v>923</v>
      </c>
      <c r="J320" s="27" t="s">
        <v>492</v>
      </c>
      <c r="K320" s="27">
        <v>61</v>
      </c>
      <c r="L320">
        <f t="shared" si="14"/>
        <v>61</v>
      </c>
      <c r="M320" s="27">
        <v>1</v>
      </c>
      <c r="N320" s="1">
        <f t="shared" si="15"/>
        <v>-1</v>
      </c>
      <c r="O320" s="27" t="s">
        <v>284</v>
      </c>
      <c r="P320" s="33"/>
      <c r="Q320" s="27"/>
      <c r="R320" s="155">
        <v>799.81029620115851</v>
      </c>
    </row>
    <row r="321" spans="1:18" s="33" customFormat="1" x14ac:dyDescent="0.25">
      <c r="A321" t="s">
        <v>476</v>
      </c>
      <c r="B321" s="46" t="s">
        <v>476</v>
      </c>
      <c r="C321" s="49">
        <v>32.3322960956</v>
      </c>
      <c r="D321" s="49">
        <v>-110.7526205083</v>
      </c>
      <c r="E321" s="77">
        <v>3577296.057</v>
      </c>
      <c r="F321" s="77">
        <v>523281.68199999997</v>
      </c>
      <c r="G321" s="1"/>
      <c r="H321" s="12">
        <v>38372</v>
      </c>
      <c r="I321" s="30" t="s">
        <v>922</v>
      </c>
      <c r="J321" t="s">
        <v>476</v>
      </c>
      <c r="K321">
        <v>61</v>
      </c>
      <c r="L321">
        <f t="shared" si="14"/>
        <v>61</v>
      </c>
      <c r="M321">
        <v>0</v>
      </c>
      <c r="N321" s="1">
        <f t="shared" si="15"/>
        <v>0</v>
      </c>
      <c r="O321" t="s">
        <v>284</v>
      </c>
      <c r="P321" s="1"/>
      <c r="Q321"/>
      <c r="R321" s="155">
        <v>645.73307593350182</v>
      </c>
    </row>
    <row r="322" spans="1:18" x14ac:dyDescent="0.25">
      <c r="A322" t="s">
        <v>474</v>
      </c>
      <c r="B322" s="46" t="s">
        <v>474</v>
      </c>
      <c r="C322" s="49">
        <v>32.330629097699997</v>
      </c>
      <c r="D322" s="49">
        <v>-110.7536131423</v>
      </c>
      <c r="E322" s="77">
        <v>3577111.057</v>
      </c>
      <c r="F322" s="77">
        <v>523188.68599999999</v>
      </c>
      <c r="H322" s="12">
        <v>38372</v>
      </c>
      <c r="I322" s="30" t="s">
        <v>922</v>
      </c>
      <c r="J322" t="s">
        <v>474</v>
      </c>
      <c r="K322">
        <v>61</v>
      </c>
      <c r="L322">
        <f t="shared" si="14"/>
        <v>61</v>
      </c>
      <c r="M322">
        <v>9</v>
      </c>
      <c r="N322" s="1">
        <f t="shared" si="15"/>
        <v>-9</v>
      </c>
      <c r="O322" t="s">
        <v>284</v>
      </c>
      <c r="Q322"/>
      <c r="R322" s="155">
        <v>445.12823668013652</v>
      </c>
    </row>
    <row r="323" spans="1:18" x14ac:dyDescent="0.25">
      <c r="A323" t="s">
        <v>472</v>
      </c>
      <c r="B323" s="46" t="s">
        <v>472</v>
      </c>
      <c r="C323" s="49">
        <v>32.329342765600003</v>
      </c>
      <c r="D323" s="49">
        <v>-110.7555184922</v>
      </c>
      <c r="E323" s="77">
        <v>3576968.0580000002</v>
      </c>
      <c r="F323" s="77">
        <v>523009.68900000001</v>
      </c>
      <c r="H323" s="12">
        <v>38372</v>
      </c>
      <c r="I323" s="30" t="s">
        <v>922</v>
      </c>
      <c r="J323" t="s">
        <v>472</v>
      </c>
      <c r="K323">
        <v>61</v>
      </c>
      <c r="L323">
        <f t="shared" ref="L323:L366" si="16">K323</f>
        <v>61</v>
      </c>
      <c r="M323">
        <v>0</v>
      </c>
      <c r="N323" s="1">
        <f t="shared" si="15"/>
        <v>0</v>
      </c>
      <c r="O323" t="s">
        <v>284</v>
      </c>
      <c r="Q323"/>
      <c r="R323" s="155">
        <v>272.09332748168254</v>
      </c>
    </row>
    <row r="324" spans="1:18" x14ac:dyDescent="0.25">
      <c r="A324" t="s">
        <v>460</v>
      </c>
      <c r="B324" s="46" t="s">
        <v>460</v>
      </c>
      <c r="C324" s="49">
        <v>32.332752327500003</v>
      </c>
      <c r="D324" s="49">
        <v>-110.74615892040001</v>
      </c>
      <c r="E324" s="77">
        <v>3577348.0520000001</v>
      </c>
      <c r="F324" s="77">
        <v>523889.68400000001</v>
      </c>
      <c r="H324" s="12">
        <v>38372</v>
      </c>
      <c r="I324" s="30" t="s">
        <v>922</v>
      </c>
      <c r="J324" t="s">
        <v>460</v>
      </c>
      <c r="K324">
        <v>61</v>
      </c>
      <c r="L324">
        <f t="shared" si="16"/>
        <v>61</v>
      </c>
      <c r="M324">
        <v>2</v>
      </c>
      <c r="N324" s="1">
        <f t="shared" si="15"/>
        <v>-2</v>
      </c>
      <c r="O324" t="s">
        <v>284</v>
      </c>
      <c r="Q324"/>
      <c r="R324" s="155">
        <v>799.7515336707927</v>
      </c>
    </row>
    <row r="325" spans="1:18" x14ac:dyDescent="0.25">
      <c r="A325" t="s">
        <v>540</v>
      </c>
      <c r="B325" s="46" t="s">
        <v>540</v>
      </c>
      <c r="C325" s="49">
        <v>32.326679273499998</v>
      </c>
      <c r="D325" s="49">
        <v>-110.7322889358</v>
      </c>
      <c r="E325" s="77">
        <v>3576678.0389999999</v>
      </c>
      <c r="F325" s="77">
        <v>525196.71299999999</v>
      </c>
      <c r="H325" s="12">
        <v>38334</v>
      </c>
      <c r="I325" s="30" t="s">
        <v>925</v>
      </c>
      <c r="J325" t="s">
        <v>540</v>
      </c>
      <c r="K325">
        <v>61</v>
      </c>
      <c r="L325">
        <f t="shared" si="16"/>
        <v>61</v>
      </c>
      <c r="M325">
        <v>7</v>
      </c>
      <c r="N325" s="1">
        <f t="shared" si="15"/>
        <v>-7</v>
      </c>
      <c r="O325" t="s">
        <v>284</v>
      </c>
      <c r="Q325"/>
      <c r="R325" s="155">
        <v>349.05955225723528</v>
      </c>
    </row>
    <row r="326" spans="1:18" x14ac:dyDescent="0.25">
      <c r="A326" t="s">
        <v>536</v>
      </c>
      <c r="B326" s="46" t="s">
        <v>536</v>
      </c>
      <c r="C326" s="49">
        <v>32.328616936700001</v>
      </c>
      <c r="D326" s="49">
        <v>-110.72719386040001</v>
      </c>
      <c r="E326" s="77">
        <v>3576894.0359999998</v>
      </c>
      <c r="F326" s="77">
        <v>525675.71100000001</v>
      </c>
      <c r="H326" s="12">
        <v>38334</v>
      </c>
      <c r="I326" s="30" t="s">
        <v>925</v>
      </c>
      <c r="J326" t="s">
        <v>536</v>
      </c>
      <c r="K326">
        <v>61</v>
      </c>
      <c r="L326">
        <f t="shared" si="16"/>
        <v>61</v>
      </c>
      <c r="M326">
        <v>11</v>
      </c>
      <c r="N326" s="1">
        <f t="shared" si="15"/>
        <v>-11</v>
      </c>
      <c r="O326" t="s">
        <v>284</v>
      </c>
      <c r="Q326"/>
      <c r="R326" s="155">
        <v>645.43298557353478</v>
      </c>
    </row>
    <row r="327" spans="1:18" x14ac:dyDescent="0.25">
      <c r="A327" s="1" t="s">
        <v>776</v>
      </c>
      <c r="B327" s="46" t="s">
        <v>776</v>
      </c>
      <c r="C327" s="49">
        <v>32.324729697099997</v>
      </c>
      <c r="D327" s="49">
        <v>-110.7036717223</v>
      </c>
      <c r="E327" s="77">
        <v>3576469.02</v>
      </c>
      <c r="F327" s="77">
        <v>527890.74600000004</v>
      </c>
      <c r="H327" s="28">
        <v>38105</v>
      </c>
      <c r="I327" s="31" t="s">
        <v>927</v>
      </c>
      <c r="J327" s="1" t="s">
        <v>776</v>
      </c>
      <c r="K327" s="1">
        <v>62</v>
      </c>
      <c r="L327">
        <f t="shared" si="16"/>
        <v>62</v>
      </c>
      <c r="M327" s="1">
        <v>6</v>
      </c>
      <c r="N327" s="1">
        <f t="shared" si="15"/>
        <v>-6</v>
      </c>
      <c r="O327" s="1" t="s">
        <v>798</v>
      </c>
      <c r="R327" s="155">
        <v>592.1024894188613</v>
      </c>
    </row>
    <row r="328" spans="1:18" x14ac:dyDescent="0.25">
      <c r="A328" t="s">
        <v>632</v>
      </c>
      <c r="B328" s="46" t="s">
        <v>632</v>
      </c>
      <c r="C328" s="49">
        <v>32.330694461599997</v>
      </c>
      <c r="D328" s="49">
        <v>-110.7161372578</v>
      </c>
      <c r="E328" s="77">
        <v>3577127.031</v>
      </c>
      <c r="F328" s="77">
        <v>526715.72</v>
      </c>
      <c r="H328" s="12">
        <v>38282</v>
      </c>
      <c r="I328" s="30" t="s">
        <v>926</v>
      </c>
      <c r="J328" t="s">
        <v>632</v>
      </c>
      <c r="K328">
        <v>62</v>
      </c>
      <c r="L328">
        <f t="shared" si="16"/>
        <v>62</v>
      </c>
      <c r="M328">
        <v>0</v>
      </c>
      <c r="N328" s="1">
        <f t="shared" si="15"/>
        <v>0</v>
      </c>
      <c r="O328" t="s">
        <v>284</v>
      </c>
      <c r="Q328"/>
      <c r="R328" s="155">
        <v>1052.9427310149042</v>
      </c>
    </row>
    <row r="329" spans="1:18" x14ac:dyDescent="0.25">
      <c r="A329" t="s">
        <v>605</v>
      </c>
      <c r="B329" s="46" t="s">
        <v>605</v>
      </c>
      <c r="C329" s="49">
        <v>32.330286076599997</v>
      </c>
      <c r="D329" s="49">
        <v>-110.71506536370001</v>
      </c>
      <c r="E329" s="77">
        <v>3577082.0290000001</v>
      </c>
      <c r="F329" s="77">
        <v>526816.72199999995</v>
      </c>
      <c r="H329" s="12">
        <v>38296</v>
      </c>
      <c r="I329" s="30" t="s">
        <v>932</v>
      </c>
      <c r="J329" t="s">
        <v>605</v>
      </c>
      <c r="K329">
        <v>62</v>
      </c>
      <c r="L329">
        <f t="shared" si="16"/>
        <v>62</v>
      </c>
      <c r="M329">
        <v>5</v>
      </c>
      <c r="N329" s="1">
        <f t="shared" si="15"/>
        <v>-5</v>
      </c>
      <c r="O329" t="s">
        <v>284</v>
      </c>
      <c r="Q329"/>
      <c r="R329" s="155">
        <v>1024.8889865773062</v>
      </c>
    </row>
    <row r="330" spans="1:18" x14ac:dyDescent="0.25">
      <c r="A330" t="s">
        <v>595</v>
      </c>
      <c r="B330" s="46" t="s">
        <v>595</v>
      </c>
      <c r="C330" s="49">
        <v>32.3238596861</v>
      </c>
      <c r="D330" s="49">
        <v>-110.7176351909</v>
      </c>
      <c r="E330" s="77">
        <v>3576369.0320000001</v>
      </c>
      <c r="F330" s="77">
        <v>526576.73800000001</v>
      </c>
      <c r="H330" s="12">
        <v>38296</v>
      </c>
      <c r="I330" s="30" t="s">
        <v>932</v>
      </c>
      <c r="J330" t="s">
        <v>595</v>
      </c>
      <c r="K330">
        <v>62</v>
      </c>
      <c r="L330">
        <f t="shared" si="16"/>
        <v>62</v>
      </c>
      <c r="M330">
        <v>0</v>
      </c>
      <c r="N330" s="1">
        <f t="shared" si="15"/>
        <v>0</v>
      </c>
      <c r="O330" t="s">
        <v>284</v>
      </c>
      <c r="Q330"/>
      <c r="R330" s="155">
        <v>271.62238634313667</v>
      </c>
    </row>
    <row r="331" spans="1:18" x14ac:dyDescent="0.25">
      <c r="A331" s="1" t="s">
        <v>767</v>
      </c>
      <c r="B331" s="46" t="s">
        <v>767</v>
      </c>
      <c r="C331" s="49">
        <v>32.320942256800002</v>
      </c>
      <c r="D331" s="49">
        <v>-110.7081886138</v>
      </c>
      <c r="E331" s="77">
        <v>3576048.02</v>
      </c>
      <c r="F331" s="77">
        <v>527466.75300000003</v>
      </c>
      <c r="H331" s="28">
        <v>38100</v>
      </c>
      <c r="I331" s="31" t="s">
        <v>928</v>
      </c>
      <c r="J331" s="1" t="s">
        <v>767</v>
      </c>
      <c r="K331" s="1">
        <v>63</v>
      </c>
      <c r="L331">
        <f t="shared" si="16"/>
        <v>63</v>
      </c>
      <c r="M331" s="1">
        <v>2</v>
      </c>
      <c r="N331" s="1">
        <f t="shared" si="15"/>
        <v>-2</v>
      </c>
      <c r="O331" s="1" t="s">
        <v>798</v>
      </c>
      <c r="R331" s="155">
        <v>99.955960433169366</v>
      </c>
    </row>
    <row r="332" spans="1:18" x14ac:dyDescent="0.25">
      <c r="A332" s="1" t="s">
        <v>773</v>
      </c>
      <c r="B332" s="46" t="s">
        <v>773</v>
      </c>
      <c r="C332" s="49">
        <v>32.325381955499999</v>
      </c>
      <c r="D332" s="49">
        <v>-110.70484896729999</v>
      </c>
      <c r="E332" s="77">
        <v>3576541.0159999998</v>
      </c>
      <c r="F332" s="77">
        <v>527779.74300000002</v>
      </c>
      <c r="H332" s="28">
        <v>38100</v>
      </c>
      <c r="I332" s="31" t="s">
        <v>928</v>
      </c>
      <c r="J332" s="1" t="s">
        <v>773</v>
      </c>
      <c r="K332" s="1">
        <v>63</v>
      </c>
      <c r="L332">
        <f t="shared" si="16"/>
        <v>63</v>
      </c>
      <c r="M332" s="1">
        <v>5</v>
      </c>
      <c r="N332" s="1">
        <f t="shared" si="15"/>
        <v>-5</v>
      </c>
      <c r="O332" s="1" t="s">
        <v>798</v>
      </c>
      <c r="R332" s="155">
        <v>645.47205417799432</v>
      </c>
    </row>
    <row r="333" spans="1:18" x14ac:dyDescent="0.25">
      <c r="A333" t="s">
        <v>459</v>
      </c>
      <c r="B333" s="46" t="s">
        <v>459</v>
      </c>
      <c r="C333" s="49">
        <v>32.333102266700003</v>
      </c>
      <c r="D333" s="49">
        <v>-110.7452228991</v>
      </c>
      <c r="E333" s="77">
        <v>3577387.051</v>
      </c>
      <c r="F333" s="77">
        <v>523977.68400000001</v>
      </c>
      <c r="H333" s="12">
        <v>38372</v>
      </c>
      <c r="I333" s="30" t="s">
        <v>922</v>
      </c>
      <c r="J333" t="s">
        <v>459</v>
      </c>
      <c r="K333">
        <v>63</v>
      </c>
      <c r="L333">
        <f t="shared" si="16"/>
        <v>63</v>
      </c>
      <c r="M333">
        <v>5</v>
      </c>
      <c r="N333" s="1">
        <f t="shared" si="15"/>
        <v>-5</v>
      </c>
      <c r="O333" t="s">
        <v>284</v>
      </c>
      <c r="Q333"/>
      <c r="R333" s="155">
        <v>853.51703819013892</v>
      </c>
    </row>
    <row r="334" spans="1:18" x14ac:dyDescent="0.25">
      <c r="A334" s="27" t="s">
        <v>535</v>
      </c>
      <c r="B334" s="54" t="s">
        <v>535</v>
      </c>
      <c r="C334" s="55">
        <v>32.328832317299998</v>
      </c>
      <c r="D334" s="55">
        <v>-110.7266725887</v>
      </c>
      <c r="E334" s="79">
        <v>3576918.0359999998</v>
      </c>
      <c r="F334" s="79">
        <v>525724.71100000001</v>
      </c>
      <c r="G334" s="33"/>
      <c r="H334" s="60">
        <v>38334</v>
      </c>
      <c r="I334" s="63" t="s">
        <v>925</v>
      </c>
      <c r="J334" s="27" t="s">
        <v>535</v>
      </c>
      <c r="K334" s="27">
        <v>63</v>
      </c>
      <c r="L334">
        <f t="shared" si="16"/>
        <v>63</v>
      </c>
      <c r="M334" s="27">
        <v>8</v>
      </c>
      <c r="N334" s="1">
        <f t="shared" si="15"/>
        <v>-8</v>
      </c>
      <c r="O334" s="27" t="s">
        <v>284</v>
      </c>
      <c r="P334" s="33"/>
      <c r="Q334" s="27"/>
      <c r="R334" s="155">
        <v>677.65524377189831</v>
      </c>
    </row>
    <row r="335" spans="1:18" s="33" customFormat="1" x14ac:dyDescent="0.25">
      <c r="A335" s="1" t="s">
        <v>782</v>
      </c>
      <c r="B335" s="46" t="s">
        <v>782</v>
      </c>
      <c r="C335" s="49">
        <v>32.321074834500003</v>
      </c>
      <c r="D335" s="49">
        <v>-110.70700890400001</v>
      </c>
      <c r="E335" s="77">
        <v>3576063.02</v>
      </c>
      <c r="F335" s="77">
        <v>527577.75300000003</v>
      </c>
      <c r="G335" s="1"/>
      <c r="H335" s="28">
        <v>38105</v>
      </c>
      <c r="I335" s="31" t="s">
        <v>927</v>
      </c>
      <c r="J335" s="1" t="s">
        <v>782</v>
      </c>
      <c r="K335" s="1">
        <v>63</v>
      </c>
      <c r="L335">
        <f t="shared" si="16"/>
        <v>63</v>
      </c>
      <c r="M335" s="1">
        <v>2</v>
      </c>
      <c r="N335" s="1">
        <f t="shared" si="15"/>
        <v>-2</v>
      </c>
      <c r="O335" s="1" t="s">
        <v>798</v>
      </c>
      <c r="P335" s="1"/>
      <c r="Q335" s="1"/>
      <c r="R335" s="155">
        <v>133.58189227027879</v>
      </c>
    </row>
    <row r="336" spans="1:18" x14ac:dyDescent="0.25">
      <c r="A336" t="s">
        <v>603</v>
      </c>
      <c r="B336" s="46" t="s">
        <v>603</v>
      </c>
      <c r="C336" s="49">
        <v>32.328778265499999</v>
      </c>
      <c r="D336" s="49">
        <v>-110.7145175358</v>
      </c>
      <c r="E336" s="77">
        <v>3576915.0279999999</v>
      </c>
      <c r="F336" s="77">
        <v>526868.72600000002</v>
      </c>
      <c r="H336" s="12">
        <v>38296</v>
      </c>
      <c r="I336" s="30" t="s">
        <v>932</v>
      </c>
      <c r="J336" t="s">
        <v>603</v>
      </c>
      <c r="K336">
        <v>63</v>
      </c>
      <c r="L336">
        <f t="shared" si="16"/>
        <v>63</v>
      </c>
      <c r="M336">
        <v>8</v>
      </c>
      <c r="N336" s="1">
        <f t="shared" si="15"/>
        <v>-8</v>
      </c>
      <c r="O336" t="s">
        <v>284</v>
      </c>
      <c r="Q336"/>
      <c r="R336" s="155">
        <v>866.61431954343425</v>
      </c>
    </row>
    <row r="337" spans="1:18" x14ac:dyDescent="0.25">
      <c r="A337" t="s">
        <v>591</v>
      </c>
      <c r="B337" s="46" t="s">
        <v>591</v>
      </c>
      <c r="C337" s="49">
        <v>32.324916403000003</v>
      </c>
      <c r="D337" s="49">
        <v>-110.72223243080001</v>
      </c>
      <c r="E337" s="77">
        <v>3576485.0359999998</v>
      </c>
      <c r="F337" s="77">
        <v>526143.73199999996</v>
      </c>
      <c r="H337" s="12">
        <v>38296</v>
      </c>
      <c r="I337" s="30" t="s">
        <v>932</v>
      </c>
      <c r="J337" t="s">
        <v>591</v>
      </c>
      <c r="K337">
        <v>63</v>
      </c>
      <c r="L337">
        <f t="shared" si="16"/>
        <v>63</v>
      </c>
      <c r="M337">
        <v>8</v>
      </c>
      <c r="N337" s="1">
        <f t="shared" si="15"/>
        <v>-8</v>
      </c>
      <c r="O337" t="s">
        <v>284</v>
      </c>
      <c r="Q337"/>
      <c r="R337" s="155">
        <v>314.96746525222693</v>
      </c>
    </row>
    <row r="338" spans="1:18" x14ac:dyDescent="0.25">
      <c r="A338" t="s">
        <v>390</v>
      </c>
      <c r="B338" s="46" t="s">
        <v>390</v>
      </c>
      <c r="C338" s="49">
        <v>32.330716729800002</v>
      </c>
      <c r="D338" s="49">
        <v>-110.7867426886</v>
      </c>
      <c r="E338" s="77">
        <v>3577114.0819999999</v>
      </c>
      <c r="F338" s="77">
        <v>520070.67499999999</v>
      </c>
      <c r="H338" s="12">
        <v>38386</v>
      </c>
      <c r="I338" s="30" t="s">
        <v>921</v>
      </c>
      <c r="J338" t="s">
        <v>390</v>
      </c>
      <c r="K338" s="16">
        <v>63</v>
      </c>
      <c r="L338">
        <f t="shared" si="16"/>
        <v>63</v>
      </c>
      <c r="M338" s="16">
        <v>5</v>
      </c>
      <c r="N338" s="1">
        <f t="shared" si="15"/>
        <v>-5</v>
      </c>
      <c r="O338" t="s">
        <v>284</v>
      </c>
      <c r="Q338"/>
      <c r="R338" s="155">
        <v>-75.052712449301794</v>
      </c>
    </row>
    <row r="339" spans="1:18" x14ac:dyDescent="0.25">
      <c r="A339" s="26" t="s">
        <v>235</v>
      </c>
      <c r="B339" s="26"/>
      <c r="C339" s="127">
        <v>32.3510910145</v>
      </c>
      <c r="D339" s="127">
        <v>-110.7786610798</v>
      </c>
      <c r="E339" s="126">
        <v>3579374.0890000002</v>
      </c>
      <c r="F339" s="126">
        <v>520826.60800000001</v>
      </c>
      <c r="G339" s="124"/>
      <c r="H339" s="124">
        <v>38429</v>
      </c>
      <c r="I339" s="114" t="s">
        <v>988</v>
      </c>
      <c r="J339" s="26" t="s">
        <v>235</v>
      </c>
      <c r="K339" s="26">
        <v>63</v>
      </c>
      <c r="L339">
        <f t="shared" si="16"/>
        <v>63</v>
      </c>
      <c r="M339" s="26">
        <v>2</v>
      </c>
      <c r="N339" s="1">
        <f t="shared" si="15"/>
        <v>-2</v>
      </c>
      <c r="O339" s="26" t="s">
        <v>13</v>
      </c>
      <c r="P339" s="26"/>
      <c r="Q339" s="26"/>
      <c r="R339" s="155">
        <v>2311.8007427889502</v>
      </c>
    </row>
    <row r="340" spans="1:18" x14ac:dyDescent="0.25">
      <c r="A340" t="s">
        <v>541</v>
      </c>
      <c r="B340" s="46" t="s">
        <v>541</v>
      </c>
      <c r="C340" s="49">
        <v>32.325243756699997</v>
      </c>
      <c r="D340" s="49">
        <v>-110.7317618788</v>
      </c>
      <c r="E340" s="77">
        <v>3576519.0380000002</v>
      </c>
      <c r="F340" s="77">
        <v>525246.71799999999</v>
      </c>
      <c r="H340" s="12">
        <v>38334</v>
      </c>
      <c r="I340" s="30" t="s">
        <v>925</v>
      </c>
      <c r="J340" t="s">
        <v>541</v>
      </c>
      <c r="K340">
        <v>64</v>
      </c>
      <c r="L340">
        <f t="shared" si="16"/>
        <v>64</v>
      </c>
      <c r="M340">
        <v>1</v>
      </c>
      <c r="N340" s="1">
        <f t="shared" si="15"/>
        <v>-1</v>
      </c>
      <c r="O340" t="s">
        <v>284</v>
      </c>
      <c r="Q340"/>
      <c r="R340" s="155">
        <v>198.44945064956164</v>
      </c>
    </row>
    <row r="341" spans="1:18" x14ac:dyDescent="0.25">
      <c r="A341" t="s">
        <v>631</v>
      </c>
      <c r="B341" s="46" t="s">
        <v>631</v>
      </c>
      <c r="C341" s="49">
        <v>32.329611353099999</v>
      </c>
      <c r="D341" s="49">
        <v>-110.7158962259</v>
      </c>
      <c r="E341" s="77">
        <v>3577007.0290000001</v>
      </c>
      <c r="F341" s="77">
        <v>526738.723</v>
      </c>
      <c r="H341" s="12">
        <v>38282</v>
      </c>
      <c r="I341" s="30" t="s">
        <v>926</v>
      </c>
      <c r="J341" t="s">
        <v>631</v>
      </c>
      <c r="K341">
        <v>64</v>
      </c>
      <c r="L341">
        <f t="shared" si="16"/>
        <v>64</v>
      </c>
      <c r="M341">
        <v>3</v>
      </c>
      <c r="N341" s="1">
        <f t="shared" si="15"/>
        <v>-3</v>
      </c>
      <c r="O341" t="s">
        <v>284</v>
      </c>
      <c r="Q341"/>
      <c r="R341" s="155">
        <v>936.80066173620889</v>
      </c>
    </row>
    <row r="342" spans="1:18" x14ac:dyDescent="0.25">
      <c r="A342" t="s">
        <v>597</v>
      </c>
      <c r="B342" s="46" t="s">
        <v>597</v>
      </c>
      <c r="C342" s="49">
        <v>32.325764273700003</v>
      </c>
      <c r="D342" s="49">
        <v>-110.7181393325</v>
      </c>
      <c r="E342" s="77">
        <v>3576580.0279999999</v>
      </c>
      <c r="F342" s="77">
        <v>526528.73199999996</v>
      </c>
      <c r="H342" s="12">
        <v>38296</v>
      </c>
      <c r="I342" s="30" t="s">
        <v>932</v>
      </c>
      <c r="J342" t="s">
        <v>597</v>
      </c>
      <c r="K342">
        <v>64</v>
      </c>
      <c r="L342">
        <f t="shared" si="16"/>
        <v>64</v>
      </c>
      <c r="M342">
        <v>2</v>
      </c>
      <c r="N342" s="1">
        <f t="shared" si="15"/>
        <v>-2</v>
      </c>
      <c r="O342" t="s">
        <v>284</v>
      </c>
      <c r="Q342"/>
      <c r="R342" s="155">
        <v>474.5629225251696</v>
      </c>
    </row>
    <row r="343" spans="1:18" x14ac:dyDescent="0.25">
      <c r="A343" t="s">
        <v>521</v>
      </c>
      <c r="B343" s="46" t="s">
        <v>521</v>
      </c>
      <c r="C343" s="49">
        <v>32.331686884500002</v>
      </c>
      <c r="D343" s="49">
        <v>-110.7369283184</v>
      </c>
      <c r="E343" s="77">
        <v>3577232.0449999999</v>
      </c>
      <c r="F343" s="77">
        <v>524758.69400000002</v>
      </c>
      <c r="H343" s="12">
        <v>38341</v>
      </c>
      <c r="I343" s="30" t="s">
        <v>924</v>
      </c>
      <c r="J343" t="s">
        <v>521</v>
      </c>
      <c r="K343">
        <v>65</v>
      </c>
      <c r="L343">
        <f t="shared" si="16"/>
        <v>65</v>
      </c>
      <c r="M343">
        <v>2</v>
      </c>
      <c r="N343" s="1">
        <f t="shared" si="15"/>
        <v>-2</v>
      </c>
      <c r="O343" t="s">
        <v>284</v>
      </c>
      <c r="Q343"/>
      <c r="R343" s="155">
        <v>829.56544381261824</v>
      </c>
    </row>
    <row r="344" spans="1:18" x14ac:dyDescent="0.25">
      <c r="A344" t="s">
        <v>502</v>
      </c>
      <c r="B344" s="46" t="s">
        <v>502</v>
      </c>
      <c r="C344" s="49">
        <v>32.326175380800002</v>
      </c>
      <c r="D344" s="49">
        <v>-110.7459645584</v>
      </c>
      <c r="E344" s="77">
        <v>3576619.0490000001</v>
      </c>
      <c r="F344" s="77">
        <v>523909.70500000002</v>
      </c>
      <c r="H344" s="12">
        <v>38348</v>
      </c>
      <c r="I344" s="30" t="s">
        <v>923</v>
      </c>
      <c r="J344" t="s">
        <v>502</v>
      </c>
      <c r="K344">
        <v>65</v>
      </c>
      <c r="L344">
        <f t="shared" si="16"/>
        <v>65</v>
      </c>
      <c r="M344">
        <v>1</v>
      </c>
      <c r="N344" s="1">
        <f t="shared" si="15"/>
        <v>-1</v>
      </c>
      <c r="O344" t="s">
        <v>284</v>
      </c>
      <c r="Q344"/>
      <c r="R344" s="155">
        <v>74.108081250144096</v>
      </c>
    </row>
    <row r="345" spans="1:18" x14ac:dyDescent="0.25">
      <c r="A345" s="144" t="s">
        <v>465</v>
      </c>
      <c r="B345" s="146" t="s">
        <v>465</v>
      </c>
      <c r="C345" s="147">
        <v>32.330150406999998</v>
      </c>
      <c r="D345" s="147">
        <v>-110.7533275399</v>
      </c>
      <c r="E345" s="148">
        <v>3577058.0559999999</v>
      </c>
      <c r="F345" s="148">
        <v>523215.68800000002</v>
      </c>
      <c r="G345" s="145"/>
      <c r="H345" s="150">
        <v>38372</v>
      </c>
      <c r="I345" s="152" t="s">
        <v>922</v>
      </c>
      <c r="J345" s="144" t="s">
        <v>465</v>
      </c>
      <c r="K345" s="144">
        <v>65</v>
      </c>
      <c r="L345">
        <f t="shared" si="16"/>
        <v>65</v>
      </c>
      <c r="M345" s="144">
        <v>1</v>
      </c>
      <c r="N345" s="1">
        <f t="shared" si="15"/>
        <v>-1</v>
      </c>
      <c r="O345" s="144" t="s">
        <v>284</v>
      </c>
      <c r="P345" s="145"/>
      <c r="Q345" s="144"/>
      <c r="R345" s="155">
        <v>396.65820435084038</v>
      </c>
    </row>
    <row r="346" spans="1:18" x14ac:dyDescent="0.25">
      <c r="A346" s="1" t="s">
        <v>778</v>
      </c>
      <c r="B346" s="46" t="s">
        <v>778</v>
      </c>
      <c r="C346" s="49">
        <v>32.324110548199997</v>
      </c>
      <c r="D346" s="49">
        <v>-110.70508678989999</v>
      </c>
      <c r="E346" s="77">
        <v>3576400.0210000002</v>
      </c>
      <c r="F346" s="77">
        <v>527757.74600000004</v>
      </c>
      <c r="H346" s="28">
        <v>38105</v>
      </c>
      <c r="I346" s="31" t="s">
        <v>927</v>
      </c>
      <c r="J346" s="1" t="s">
        <v>778</v>
      </c>
      <c r="K346" s="1">
        <v>65</v>
      </c>
      <c r="L346">
        <f t="shared" si="16"/>
        <v>65</v>
      </c>
      <c r="M346" s="1">
        <v>9</v>
      </c>
      <c r="N346" s="1">
        <f t="shared" si="15"/>
        <v>-9</v>
      </c>
      <c r="O346" s="1" t="s">
        <v>798</v>
      </c>
      <c r="R346" s="155">
        <v>500.78593145203831</v>
      </c>
    </row>
    <row r="347" spans="1:18" x14ac:dyDescent="0.25">
      <c r="A347" s="1" t="s">
        <v>783</v>
      </c>
      <c r="B347" s="46" t="s">
        <v>783</v>
      </c>
      <c r="C347" s="49">
        <v>32.32024517</v>
      </c>
      <c r="D347" s="49">
        <v>-110.7071390418</v>
      </c>
      <c r="E347" s="77">
        <v>3575971.0189999999</v>
      </c>
      <c r="F347" s="77">
        <v>527565.755</v>
      </c>
      <c r="H347" s="28">
        <v>38105</v>
      </c>
      <c r="I347" s="31" t="s">
        <v>927</v>
      </c>
      <c r="J347" s="1" t="s">
        <v>783</v>
      </c>
      <c r="K347" s="1">
        <v>65</v>
      </c>
      <c r="L347">
        <f t="shared" si="16"/>
        <v>65</v>
      </c>
      <c r="M347" s="1">
        <v>9</v>
      </c>
      <c r="N347" s="1">
        <f t="shared" si="15"/>
        <v>-9</v>
      </c>
      <c r="O347" s="1" t="s">
        <v>798</v>
      </c>
      <c r="R347" s="155">
        <v>39.567613619826261</v>
      </c>
    </row>
    <row r="348" spans="1:18" x14ac:dyDescent="0.25">
      <c r="A348" t="s">
        <v>629</v>
      </c>
      <c r="B348" s="46" t="s">
        <v>629</v>
      </c>
      <c r="C348" s="49">
        <v>32.327665575799998</v>
      </c>
      <c r="D348" s="49">
        <v>-110.7171559967</v>
      </c>
      <c r="E348" s="77">
        <v>3576791.0290000001</v>
      </c>
      <c r="F348" s="77">
        <v>526620.72699999996</v>
      </c>
      <c r="H348" s="12">
        <v>38282</v>
      </c>
      <c r="I348" s="30" t="s">
        <v>926</v>
      </c>
      <c r="J348" t="s">
        <v>629</v>
      </c>
      <c r="K348">
        <v>65</v>
      </c>
      <c r="L348">
        <f t="shared" si="16"/>
        <v>65</v>
      </c>
      <c r="M348">
        <v>3</v>
      </c>
      <c r="N348" s="1">
        <f t="shared" si="15"/>
        <v>-3</v>
      </c>
      <c r="O348" t="s">
        <v>284</v>
      </c>
      <c r="Q348"/>
      <c r="R348" s="155">
        <v>701.00079278979115</v>
      </c>
    </row>
    <row r="349" spans="1:18" x14ac:dyDescent="0.25">
      <c r="A349" t="s">
        <v>628</v>
      </c>
      <c r="B349" s="46" t="s">
        <v>628</v>
      </c>
      <c r="C349" s="49">
        <v>32.328018600299998</v>
      </c>
      <c r="D349" s="49">
        <v>-110.71768616190001</v>
      </c>
      <c r="E349" s="77">
        <v>3576830.0290000001</v>
      </c>
      <c r="F349" s="77">
        <v>526570.72600000002</v>
      </c>
      <c r="H349" s="12">
        <v>38282</v>
      </c>
      <c r="I349" s="30" t="s">
        <v>926</v>
      </c>
      <c r="J349" t="s">
        <v>628</v>
      </c>
      <c r="K349">
        <v>65</v>
      </c>
      <c r="L349">
        <f t="shared" si="16"/>
        <v>65</v>
      </c>
      <c r="M349">
        <v>1</v>
      </c>
      <c r="N349" s="1">
        <f t="shared" si="15"/>
        <v>-1</v>
      </c>
      <c r="O349" t="s">
        <v>284</v>
      </c>
      <c r="Q349"/>
      <c r="R349" s="155">
        <v>731.61056560252973</v>
      </c>
    </row>
    <row r="350" spans="1:18" x14ac:dyDescent="0.25">
      <c r="A350" t="s">
        <v>602</v>
      </c>
      <c r="B350" s="46" t="s">
        <v>602</v>
      </c>
      <c r="C350" s="49">
        <v>32.327468509799999</v>
      </c>
      <c r="D350" s="49">
        <v>-110.7137884847</v>
      </c>
      <c r="E350" s="77">
        <v>3576770.0260000001</v>
      </c>
      <c r="F350" s="77">
        <v>526937.73100000003</v>
      </c>
      <c r="H350" s="12">
        <v>38296</v>
      </c>
      <c r="I350" s="30" t="s">
        <v>932</v>
      </c>
      <c r="J350" t="s">
        <v>602</v>
      </c>
      <c r="K350">
        <v>65</v>
      </c>
      <c r="L350">
        <f t="shared" si="16"/>
        <v>65</v>
      </c>
      <c r="M350">
        <v>6</v>
      </c>
      <c r="N350" s="1">
        <f t="shared" si="15"/>
        <v>-6</v>
      </c>
      <c r="O350" t="s">
        <v>284</v>
      </c>
      <c r="Q350"/>
      <c r="R350" s="155">
        <v>733.19144050230921</v>
      </c>
    </row>
    <row r="351" spans="1:18" x14ac:dyDescent="0.25">
      <c r="A351" t="s">
        <v>600</v>
      </c>
      <c r="B351" s="46" t="s">
        <v>600</v>
      </c>
      <c r="C351" s="49">
        <v>32.3268165924</v>
      </c>
      <c r="D351" s="49">
        <v>-110.7167229904</v>
      </c>
      <c r="E351" s="77">
        <v>3576697.0279999999</v>
      </c>
      <c r="F351" s="77">
        <v>526661.73</v>
      </c>
      <c r="H351" s="12">
        <v>38296</v>
      </c>
      <c r="I351" s="30" t="s">
        <v>932</v>
      </c>
      <c r="J351" t="s">
        <v>600</v>
      </c>
      <c r="K351">
        <v>65</v>
      </c>
      <c r="L351">
        <f t="shared" si="16"/>
        <v>65</v>
      </c>
      <c r="M351">
        <v>0</v>
      </c>
      <c r="N351" s="1">
        <f t="shared" ref="N351:N366" si="17">-M351</f>
        <v>0</v>
      </c>
      <c r="O351" t="s">
        <v>284</v>
      </c>
      <c r="Q351"/>
      <c r="R351" s="155">
        <v>613.88014488978479</v>
      </c>
    </row>
    <row r="352" spans="1:18" x14ac:dyDescent="0.25">
      <c r="A352" t="s">
        <v>592</v>
      </c>
      <c r="B352" s="46" t="s">
        <v>592</v>
      </c>
      <c r="C352" s="49">
        <v>32.3246811681</v>
      </c>
      <c r="D352" s="49">
        <v>-110.7219250269</v>
      </c>
      <c r="E352" s="77">
        <v>3576459.0359999998</v>
      </c>
      <c r="F352" s="77">
        <v>526172.73300000001</v>
      </c>
      <c r="H352" s="12">
        <v>38296</v>
      </c>
      <c r="I352" s="30" t="s">
        <v>932</v>
      </c>
      <c r="J352" t="s">
        <v>592</v>
      </c>
      <c r="K352">
        <v>65</v>
      </c>
      <c r="L352">
        <f t="shared" si="16"/>
        <v>65</v>
      </c>
      <c r="M352">
        <v>4</v>
      </c>
      <c r="N352" s="1">
        <f t="shared" si="17"/>
        <v>-4</v>
      </c>
      <c r="O352" t="s">
        <v>284</v>
      </c>
      <c r="Q352"/>
      <c r="R352" s="155">
        <v>293.83386749735223</v>
      </c>
    </row>
    <row r="353" spans="1:18" x14ac:dyDescent="0.25">
      <c r="A353" t="s">
        <v>588</v>
      </c>
      <c r="B353" s="46" t="s">
        <v>588</v>
      </c>
      <c r="C353" s="49">
        <v>32.326749408799998</v>
      </c>
      <c r="D353" s="49">
        <v>-110.72301313920001</v>
      </c>
      <c r="E353" s="77">
        <v>3576688.0320000001</v>
      </c>
      <c r="F353" s="77">
        <v>526069.72499999998</v>
      </c>
      <c r="H353" s="12">
        <v>38296</v>
      </c>
      <c r="I353" s="30" t="s">
        <v>932</v>
      </c>
      <c r="J353" t="s">
        <v>588</v>
      </c>
      <c r="K353">
        <v>65</v>
      </c>
      <c r="L353">
        <f t="shared" si="16"/>
        <v>65</v>
      </c>
      <c r="M353">
        <v>1</v>
      </c>
      <c r="N353" s="1">
        <f t="shared" si="17"/>
        <v>-1</v>
      </c>
      <c r="O353" t="s">
        <v>284</v>
      </c>
      <c r="Q353"/>
      <c r="R353" s="155">
        <v>505.54500275278519</v>
      </c>
    </row>
    <row r="354" spans="1:18" x14ac:dyDescent="0.25">
      <c r="A354" t="s">
        <v>396</v>
      </c>
      <c r="B354" s="46" t="s">
        <v>396</v>
      </c>
      <c r="C354" s="49">
        <v>32.337968473799997</v>
      </c>
      <c r="D354" s="49">
        <v>-110.780669015</v>
      </c>
      <c r="E354" s="77">
        <v>3577919.0819999999</v>
      </c>
      <c r="F354" s="77">
        <v>520640.65299999999</v>
      </c>
      <c r="H354" s="12">
        <v>38386</v>
      </c>
      <c r="I354" s="30" t="s">
        <v>921</v>
      </c>
      <c r="J354" t="s">
        <v>396</v>
      </c>
      <c r="K354" s="16">
        <v>65</v>
      </c>
      <c r="L354">
        <f t="shared" si="16"/>
        <v>65</v>
      </c>
      <c r="M354" s="16">
        <v>7</v>
      </c>
      <c r="N354" s="1">
        <f t="shared" si="17"/>
        <v>-7</v>
      </c>
      <c r="O354" t="s">
        <v>284</v>
      </c>
      <c r="Q354"/>
      <c r="R354" s="155">
        <v>825.59027292594146</v>
      </c>
    </row>
    <row r="355" spans="1:18" x14ac:dyDescent="0.25">
      <c r="A355" s="1" t="s">
        <v>772</v>
      </c>
      <c r="B355" s="46" t="s">
        <v>772</v>
      </c>
      <c r="C355" s="49">
        <v>32.324167535400001</v>
      </c>
      <c r="D355" s="49">
        <v>-110.7063084337</v>
      </c>
      <c r="E355" s="77">
        <v>3576406.0219999999</v>
      </c>
      <c r="F355" s="77">
        <v>527642.74600000004</v>
      </c>
      <c r="H355" s="28">
        <v>38100</v>
      </c>
      <c r="I355" s="31" t="s">
        <v>928</v>
      </c>
      <c r="J355" s="1" t="s">
        <v>772</v>
      </c>
      <c r="K355" s="1">
        <v>66</v>
      </c>
      <c r="L355">
        <f t="shared" si="16"/>
        <v>66</v>
      </c>
      <c r="M355" s="1">
        <v>17</v>
      </c>
      <c r="N355" s="1">
        <f t="shared" si="17"/>
        <v>-17</v>
      </c>
      <c r="O355" s="1" t="s">
        <v>798</v>
      </c>
      <c r="P355" s="1" t="s">
        <v>805</v>
      </c>
      <c r="R355" s="155">
        <v>487.48979486374037</v>
      </c>
    </row>
    <row r="356" spans="1:18" x14ac:dyDescent="0.25">
      <c r="A356" t="s">
        <v>486</v>
      </c>
      <c r="B356" s="46" t="s">
        <v>486</v>
      </c>
      <c r="C356" s="49">
        <v>32.317898028999998</v>
      </c>
      <c r="D356" s="49">
        <v>-110.7435864073</v>
      </c>
      <c r="E356" s="77">
        <v>3575702.05</v>
      </c>
      <c r="F356" s="77">
        <v>524135.73200000002</v>
      </c>
      <c r="H356" s="12">
        <v>38351</v>
      </c>
      <c r="I356" s="30" t="s">
        <v>661</v>
      </c>
      <c r="J356" t="s">
        <v>486</v>
      </c>
      <c r="K356">
        <v>66</v>
      </c>
      <c r="L356">
        <f t="shared" si="16"/>
        <v>66</v>
      </c>
      <c r="M356">
        <v>3</v>
      </c>
      <c r="N356" s="1">
        <f t="shared" si="17"/>
        <v>-3</v>
      </c>
      <c r="O356" t="s">
        <v>286</v>
      </c>
      <c r="Q356"/>
      <c r="R356" s="155">
        <v>-804.96331969298308</v>
      </c>
    </row>
    <row r="357" spans="1:18" x14ac:dyDescent="0.25">
      <c r="A357" t="s">
        <v>589</v>
      </c>
      <c r="B357" s="46" t="s">
        <v>589</v>
      </c>
      <c r="C357" s="49">
        <v>32.3258028495</v>
      </c>
      <c r="D357" s="49">
        <v>-110.7233241119</v>
      </c>
      <c r="E357" s="77">
        <v>3576583.0320000001</v>
      </c>
      <c r="F357" s="77">
        <v>526040.728</v>
      </c>
      <c r="H357" s="12">
        <v>38296</v>
      </c>
      <c r="I357" s="30" t="s">
        <v>932</v>
      </c>
      <c r="J357" t="s">
        <v>589</v>
      </c>
      <c r="K357">
        <v>66</v>
      </c>
      <c r="L357">
        <f t="shared" si="16"/>
        <v>66</v>
      </c>
      <c r="M357">
        <v>5</v>
      </c>
      <c r="N357" s="1">
        <f t="shared" si="17"/>
        <v>-5</v>
      </c>
      <c r="O357" t="s">
        <v>284</v>
      </c>
      <c r="Q357"/>
      <c r="R357" s="155">
        <v>395.67927171242331</v>
      </c>
    </row>
    <row r="358" spans="1:18" x14ac:dyDescent="0.25">
      <c r="A358" t="s">
        <v>117</v>
      </c>
      <c r="B358"/>
      <c r="C358" s="14">
        <v>32.319567999999997</v>
      </c>
      <c r="D358" s="14">
        <v>-110.782814</v>
      </c>
      <c r="E358" s="80">
        <v>3575879.033671</v>
      </c>
      <c r="F358" s="80">
        <v>520442.89015400002</v>
      </c>
      <c r="G358" s="8" t="s">
        <v>41</v>
      </c>
      <c r="H358" s="12">
        <v>37254</v>
      </c>
      <c r="I358" s="30" t="s">
        <v>115</v>
      </c>
      <c r="J358" t="s">
        <v>117</v>
      </c>
      <c r="K358" s="1">
        <v>67</v>
      </c>
      <c r="L358">
        <f t="shared" si="16"/>
        <v>67</v>
      </c>
      <c r="M358" s="1">
        <v>3</v>
      </c>
      <c r="N358" s="1">
        <f t="shared" si="17"/>
        <v>-3</v>
      </c>
      <c r="O358" s="1" t="s">
        <v>13</v>
      </c>
      <c r="P358" s="1" t="s">
        <v>43</v>
      </c>
      <c r="R358" s="155">
        <v>-1247.6428965199739</v>
      </c>
    </row>
    <row r="359" spans="1:18" x14ac:dyDescent="0.25">
      <c r="A359" t="s">
        <v>471</v>
      </c>
      <c r="B359" s="46" t="s">
        <v>471</v>
      </c>
      <c r="C359" s="49">
        <v>32.328336740200001</v>
      </c>
      <c r="D359" s="49">
        <v>-110.7577736771</v>
      </c>
      <c r="E359" s="77">
        <v>3576856.0589999999</v>
      </c>
      <c r="F359" s="77">
        <v>522797.69099999999</v>
      </c>
      <c r="H359" s="12">
        <v>38372</v>
      </c>
      <c r="I359" s="30" t="s">
        <v>922</v>
      </c>
      <c r="J359" t="s">
        <v>471</v>
      </c>
      <c r="K359">
        <v>67</v>
      </c>
      <c r="L359">
        <f t="shared" si="16"/>
        <v>67</v>
      </c>
      <c r="M359">
        <v>1</v>
      </c>
      <c r="N359" s="1">
        <f t="shared" si="17"/>
        <v>-1</v>
      </c>
      <c r="O359" t="s">
        <v>284</v>
      </c>
      <c r="Q359"/>
      <c r="R359" s="155">
        <v>124.52081128675081</v>
      </c>
    </row>
    <row r="360" spans="1:18" x14ac:dyDescent="0.25">
      <c r="A360" t="s">
        <v>581</v>
      </c>
      <c r="B360" s="46" t="s">
        <v>581</v>
      </c>
      <c r="C360" s="49">
        <v>32.306663256500002</v>
      </c>
      <c r="D360" s="49">
        <v>-110.71690197860001</v>
      </c>
      <c r="E360" s="77">
        <v>3574463.014</v>
      </c>
      <c r="F360" s="77">
        <v>526650.78500000003</v>
      </c>
      <c r="H360" s="12">
        <v>38301</v>
      </c>
      <c r="I360" s="30" t="s">
        <v>657</v>
      </c>
      <c r="J360" t="s">
        <v>581</v>
      </c>
      <c r="K360">
        <v>67</v>
      </c>
      <c r="L360">
        <f t="shared" si="16"/>
        <v>67</v>
      </c>
      <c r="M360">
        <v>1</v>
      </c>
      <c r="N360" s="1">
        <f t="shared" si="17"/>
        <v>-1</v>
      </c>
      <c r="O360" t="s">
        <v>284</v>
      </c>
      <c r="Q360"/>
      <c r="R360" s="155">
        <v>-1621.9704391097871</v>
      </c>
    </row>
    <row r="361" spans="1:18" x14ac:dyDescent="0.25">
      <c r="A361" t="s">
        <v>570</v>
      </c>
      <c r="B361" s="46" t="s">
        <v>570</v>
      </c>
      <c r="C361" s="49">
        <v>32.309840217999998</v>
      </c>
      <c r="D361" s="49">
        <v>-110.7096154994</v>
      </c>
      <c r="E361" s="77">
        <v>3574817.01</v>
      </c>
      <c r="F361" s="77">
        <v>527335.78099999996</v>
      </c>
      <c r="H361" s="12">
        <v>38301</v>
      </c>
      <c r="I361" s="30" t="s">
        <v>657</v>
      </c>
      <c r="J361" t="s">
        <v>570</v>
      </c>
      <c r="K361">
        <v>67</v>
      </c>
      <c r="L361">
        <f t="shared" si="16"/>
        <v>67</v>
      </c>
      <c r="M361">
        <v>0</v>
      </c>
      <c r="N361" s="1">
        <f t="shared" si="17"/>
        <v>0</v>
      </c>
      <c r="O361" t="s">
        <v>284</v>
      </c>
      <c r="Q361"/>
      <c r="R361" s="155">
        <v>-1153.0312967253717</v>
      </c>
    </row>
    <row r="362" spans="1:18" x14ac:dyDescent="0.25">
      <c r="A362" t="s">
        <v>487</v>
      </c>
      <c r="B362" s="46" t="s">
        <v>487</v>
      </c>
      <c r="C362" s="49">
        <v>32.3166924975</v>
      </c>
      <c r="D362" s="49">
        <v>-110.7452258176</v>
      </c>
      <c r="E362" s="77">
        <v>3575568.05</v>
      </c>
      <c r="F362" s="77">
        <v>523981.734</v>
      </c>
      <c r="H362" s="12">
        <v>38351</v>
      </c>
      <c r="I362" s="30" t="s">
        <v>661</v>
      </c>
      <c r="J362" t="s">
        <v>487</v>
      </c>
      <c r="K362">
        <v>67</v>
      </c>
      <c r="L362">
        <f t="shared" si="16"/>
        <v>67</v>
      </c>
      <c r="M362">
        <v>11</v>
      </c>
      <c r="N362" s="1">
        <f t="shared" si="17"/>
        <v>-11</v>
      </c>
      <c r="O362" t="s">
        <v>286</v>
      </c>
      <c r="Q362"/>
      <c r="R362" s="155">
        <v>-964.80436699975417</v>
      </c>
    </row>
    <row r="363" spans="1:18" x14ac:dyDescent="0.25">
      <c r="A363" t="s">
        <v>599</v>
      </c>
      <c r="B363" s="46" t="s">
        <v>599</v>
      </c>
      <c r="C363" s="49">
        <v>32.327088975999999</v>
      </c>
      <c r="D363" s="49">
        <v>-110.7174977706</v>
      </c>
      <c r="E363" s="77">
        <v>3576727.0279999999</v>
      </c>
      <c r="F363" s="77">
        <v>526588.72900000005</v>
      </c>
      <c r="H363" s="12">
        <v>38296</v>
      </c>
      <c r="I363" s="30" t="s">
        <v>932</v>
      </c>
      <c r="J363" t="s">
        <v>599</v>
      </c>
      <c r="K363">
        <v>67</v>
      </c>
      <c r="L363">
        <f t="shared" si="16"/>
        <v>67</v>
      </c>
      <c r="M363">
        <v>2</v>
      </c>
      <c r="N363" s="1">
        <f t="shared" si="17"/>
        <v>-2</v>
      </c>
      <c r="O363" t="s">
        <v>284</v>
      </c>
      <c r="Q363"/>
      <c r="R363" s="155">
        <v>631.63049038492409</v>
      </c>
    </row>
    <row r="364" spans="1:18" x14ac:dyDescent="0.25">
      <c r="A364" t="s">
        <v>598</v>
      </c>
      <c r="B364" s="46" t="s">
        <v>598</v>
      </c>
      <c r="C364" s="49">
        <v>32.326277988100003</v>
      </c>
      <c r="D364" s="49">
        <v>-110.7179146342</v>
      </c>
      <c r="E364" s="77">
        <v>3576637.0279999999</v>
      </c>
      <c r="F364" s="77">
        <v>526549.73100000003</v>
      </c>
      <c r="H364" s="12">
        <v>38296</v>
      </c>
      <c r="I364" s="30" t="s">
        <v>932</v>
      </c>
      <c r="J364" t="s">
        <v>598</v>
      </c>
      <c r="K364">
        <v>67</v>
      </c>
      <c r="L364">
        <f t="shared" si="16"/>
        <v>67</v>
      </c>
      <c r="M364">
        <v>1</v>
      </c>
      <c r="N364" s="1">
        <f t="shared" si="17"/>
        <v>-1</v>
      </c>
      <c r="O364" t="s">
        <v>284</v>
      </c>
      <c r="Q364"/>
      <c r="R364" s="155">
        <v>535.08657966614942</v>
      </c>
    </row>
    <row r="365" spans="1:18" x14ac:dyDescent="0.25">
      <c r="A365" t="s">
        <v>590</v>
      </c>
      <c r="B365" s="46" t="s">
        <v>590</v>
      </c>
      <c r="C365" s="49">
        <v>32.325098626200003</v>
      </c>
      <c r="D365" s="49">
        <v>-110.7230712394</v>
      </c>
      <c r="E365" s="77">
        <v>3576505.031</v>
      </c>
      <c r="F365" s="77">
        <v>526064.73</v>
      </c>
      <c r="H365" s="12">
        <v>38296</v>
      </c>
      <c r="I365" s="30" t="s">
        <v>932</v>
      </c>
      <c r="J365" t="s">
        <v>590</v>
      </c>
      <c r="K365">
        <v>68</v>
      </c>
      <c r="L365">
        <f t="shared" si="16"/>
        <v>68</v>
      </c>
      <c r="M365">
        <v>4</v>
      </c>
      <c r="N365" s="1">
        <f t="shared" si="17"/>
        <v>-4</v>
      </c>
      <c r="O365" t="s">
        <v>284</v>
      </c>
      <c r="Q365"/>
      <c r="R365" s="155">
        <v>321.7058358199522</v>
      </c>
    </row>
    <row r="366" spans="1:18" x14ac:dyDescent="0.25">
      <c r="A366" t="s">
        <v>563</v>
      </c>
      <c r="B366" s="46" t="s">
        <v>563</v>
      </c>
      <c r="C366" s="49">
        <v>32.3136734777</v>
      </c>
      <c r="D366" s="49">
        <v>-110.7092528061</v>
      </c>
      <c r="E366" s="77">
        <v>3575242.014</v>
      </c>
      <c r="F366" s="77">
        <v>527368.77099999995</v>
      </c>
      <c r="H366" s="12">
        <v>38301</v>
      </c>
      <c r="I366" s="30" t="s">
        <v>657</v>
      </c>
      <c r="J366" t="s">
        <v>563</v>
      </c>
      <c r="K366">
        <v>71</v>
      </c>
      <c r="L366">
        <f t="shared" si="16"/>
        <v>71</v>
      </c>
      <c r="M366">
        <v>3</v>
      </c>
      <c r="N366" s="1">
        <f t="shared" si="17"/>
        <v>-3</v>
      </c>
      <c r="O366" t="s">
        <v>284</v>
      </c>
      <c r="Q366"/>
      <c r="R366" s="155">
        <v>-722.49153554224404</v>
      </c>
    </row>
    <row r="367" spans="1:18" x14ac:dyDescent="0.25">
      <c r="A367" t="s">
        <v>97</v>
      </c>
      <c r="B367"/>
      <c r="C367" s="14">
        <v>32.397297999999999</v>
      </c>
      <c r="D367" s="14">
        <v>-110.686988</v>
      </c>
      <c r="E367" s="80">
        <v>3584517.6032770001</v>
      </c>
      <c r="F367" s="80">
        <v>529437.54688000004</v>
      </c>
      <c r="G367" s="8" t="s">
        <v>41</v>
      </c>
      <c r="H367" s="12">
        <v>39320</v>
      </c>
      <c r="I367" s="30" t="s">
        <v>95</v>
      </c>
      <c r="J367" t="s">
        <v>97</v>
      </c>
      <c r="K367" s="1">
        <v>192</v>
      </c>
      <c r="L367">
        <f>K367-180</f>
        <v>12</v>
      </c>
      <c r="M367" s="1">
        <v>12</v>
      </c>
      <c r="N367" s="1">
        <f t="shared" ref="N367:N413" si="18">M367</f>
        <v>12</v>
      </c>
      <c r="O367" s="1" t="s">
        <v>13</v>
      </c>
      <c r="P367" s="1" t="s">
        <v>43</v>
      </c>
      <c r="R367" s="155">
        <v>8900.2407912519557</v>
      </c>
    </row>
    <row r="368" spans="1:18" x14ac:dyDescent="0.25">
      <c r="A368" t="s">
        <v>80</v>
      </c>
      <c r="B368"/>
      <c r="C368" s="14">
        <v>32.342371</v>
      </c>
      <c r="D368" s="14">
        <v>-110.65801999999999</v>
      </c>
      <c r="E368" s="80">
        <v>3578437.3797789998</v>
      </c>
      <c r="F368" s="80">
        <v>532181.32738300005</v>
      </c>
      <c r="G368" s="8" t="s">
        <v>41</v>
      </c>
      <c r="H368" s="12">
        <v>38831</v>
      </c>
      <c r="I368" s="30" t="s">
        <v>816</v>
      </c>
      <c r="J368" t="s">
        <v>80</v>
      </c>
      <c r="K368" s="1">
        <v>208</v>
      </c>
      <c r="L368">
        <f t="shared" ref="L368:L431" si="19">K368-180</f>
        <v>28</v>
      </c>
      <c r="M368" s="1">
        <v>5</v>
      </c>
      <c r="N368" s="1">
        <f t="shared" si="18"/>
        <v>5</v>
      </c>
      <c r="O368" s="1" t="s">
        <v>13</v>
      </c>
      <c r="P368" s="1" t="s">
        <v>43</v>
      </c>
      <c r="R368" s="155">
        <v>3280.4269205027217</v>
      </c>
    </row>
    <row r="369" spans="1:18" x14ac:dyDescent="0.25">
      <c r="A369" s="144" t="s">
        <v>78</v>
      </c>
      <c r="B369" s="144"/>
      <c r="C369" s="157">
        <v>32.342875999999997</v>
      </c>
      <c r="D369" s="157">
        <v>-110.65825599999999</v>
      </c>
      <c r="E369" s="158">
        <v>3578493.205753</v>
      </c>
      <c r="F369" s="158">
        <v>532158.93685299996</v>
      </c>
      <c r="G369" s="159" t="s">
        <v>41</v>
      </c>
      <c r="H369" s="150">
        <v>38831</v>
      </c>
      <c r="I369" s="152" t="s">
        <v>816</v>
      </c>
      <c r="J369" s="144" t="s">
        <v>78</v>
      </c>
      <c r="K369" s="145">
        <v>211</v>
      </c>
      <c r="L369">
        <f t="shared" si="19"/>
        <v>31</v>
      </c>
      <c r="M369" s="145">
        <v>2</v>
      </c>
      <c r="N369" s="1">
        <f t="shared" si="18"/>
        <v>2</v>
      </c>
      <c r="O369" s="145" t="s">
        <v>13</v>
      </c>
      <c r="P369" s="145" t="s">
        <v>43</v>
      </c>
      <c r="Q369" s="145"/>
      <c r="R369" s="155">
        <v>3332.4957369751401</v>
      </c>
    </row>
    <row r="370" spans="1:18" x14ac:dyDescent="0.25">
      <c r="A370" t="s">
        <v>79</v>
      </c>
      <c r="B370"/>
      <c r="C370" s="14">
        <v>32.342613</v>
      </c>
      <c r="D370" s="14">
        <v>-110.65801399999999</v>
      </c>
      <c r="E370" s="80">
        <v>3578464.140414</v>
      </c>
      <c r="F370" s="80">
        <v>532181.746331</v>
      </c>
      <c r="G370" s="8" t="s">
        <v>41</v>
      </c>
      <c r="H370" s="12">
        <v>38831</v>
      </c>
      <c r="I370" s="30" t="s">
        <v>816</v>
      </c>
      <c r="J370" t="s">
        <v>79</v>
      </c>
      <c r="K370" s="1">
        <v>212</v>
      </c>
      <c r="L370">
        <f t="shared" si="19"/>
        <v>32</v>
      </c>
      <c r="M370" s="1">
        <v>5</v>
      </c>
      <c r="N370" s="1">
        <f t="shared" si="18"/>
        <v>5</v>
      </c>
      <c r="O370" s="1" t="s">
        <v>13</v>
      </c>
      <c r="P370" s="1" t="s">
        <v>43</v>
      </c>
      <c r="R370" s="155">
        <v>3307.2578554748943</v>
      </c>
    </row>
    <row r="371" spans="1:18" x14ac:dyDescent="0.25">
      <c r="A371" t="s">
        <v>105</v>
      </c>
      <c r="B371"/>
      <c r="C371" s="14">
        <v>32.408161</v>
      </c>
      <c r="D371" s="14">
        <v>-110.696794</v>
      </c>
      <c r="E371" s="80">
        <v>3585719.1061769999</v>
      </c>
      <c r="F371" s="80">
        <v>528511.89842500002</v>
      </c>
      <c r="G371" s="8" t="s">
        <v>41</v>
      </c>
      <c r="H371" s="12">
        <v>39327</v>
      </c>
      <c r="I371" s="30" t="s">
        <v>100</v>
      </c>
      <c r="J371" t="s">
        <v>105</v>
      </c>
      <c r="K371" s="1">
        <v>215</v>
      </c>
      <c r="L371">
        <f t="shared" si="19"/>
        <v>35</v>
      </c>
      <c r="M371" s="1">
        <v>4</v>
      </c>
      <c r="N371" s="1">
        <f t="shared" si="18"/>
        <v>4</v>
      </c>
      <c r="O371" s="1" t="s">
        <v>13</v>
      </c>
      <c r="P371" s="1" t="s">
        <v>43</v>
      </c>
      <c r="R371" s="155">
        <v>9946.4187810899202</v>
      </c>
    </row>
    <row r="372" spans="1:18" x14ac:dyDescent="0.25">
      <c r="A372" s="1" t="s">
        <v>669</v>
      </c>
      <c r="B372" s="46" t="s">
        <v>669</v>
      </c>
      <c r="C372" s="49">
        <v>32.337765761500002</v>
      </c>
      <c r="D372" s="49">
        <v>-110.6851932088</v>
      </c>
      <c r="E372" s="77">
        <v>3577919.0150000001</v>
      </c>
      <c r="F372" s="77">
        <v>529625.72499999998</v>
      </c>
      <c r="H372" s="28">
        <v>38064</v>
      </c>
      <c r="I372" s="31" t="s">
        <v>929</v>
      </c>
      <c r="J372" s="1" t="s">
        <v>669</v>
      </c>
      <c r="K372" s="1">
        <v>223</v>
      </c>
      <c r="L372">
        <f t="shared" si="19"/>
        <v>43</v>
      </c>
      <c r="M372" s="1">
        <v>4</v>
      </c>
      <c r="N372" s="1">
        <f t="shared" si="18"/>
        <v>4</v>
      </c>
      <c r="O372" s="1" t="s">
        <v>798</v>
      </c>
      <c r="R372" s="155">
        <v>2333.2290262911806</v>
      </c>
    </row>
    <row r="373" spans="1:18" x14ac:dyDescent="0.25">
      <c r="A373" t="s">
        <v>92</v>
      </c>
      <c r="B373"/>
      <c r="C373" s="14">
        <v>32.38129</v>
      </c>
      <c r="D373" s="14">
        <v>-110.719534</v>
      </c>
      <c r="E373" s="80">
        <v>3582734.6895400002</v>
      </c>
      <c r="F373" s="80">
        <v>526381.37467000005</v>
      </c>
      <c r="G373" s="8" t="s">
        <v>41</v>
      </c>
      <c r="H373" s="12">
        <v>38899</v>
      </c>
      <c r="I373" s="30" t="s">
        <v>89</v>
      </c>
      <c r="J373" t="s">
        <v>92</v>
      </c>
      <c r="K373" s="1">
        <v>223</v>
      </c>
      <c r="L373">
        <f t="shared" si="19"/>
        <v>43</v>
      </c>
      <c r="M373" s="1">
        <v>5</v>
      </c>
      <c r="N373" s="1">
        <f t="shared" si="18"/>
        <v>5</v>
      </c>
      <c r="O373" s="1" t="s">
        <v>13</v>
      </c>
      <c r="P373" s="1" t="s">
        <v>43</v>
      </c>
      <c r="Q373"/>
      <c r="R373" s="155">
        <v>6604.4977275319188</v>
      </c>
    </row>
    <row r="374" spans="1:18" x14ac:dyDescent="0.25">
      <c r="A374" t="s">
        <v>88</v>
      </c>
      <c r="B374"/>
      <c r="C374" s="14">
        <v>32.382390000000001</v>
      </c>
      <c r="D374" s="14">
        <v>-110.718681</v>
      </c>
      <c r="E374" s="80">
        <v>3582856.8016400002</v>
      </c>
      <c r="F374" s="80">
        <v>526461.28503200004</v>
      </c>
      <c r="G374" s="8" t="s">
        <v>41</v>
      </c>
      <c r="H374" s="12">
        <v>38899</v>
      </c>
      <c r="I374" s="30" t="s">
        <v>89</v>
      </c>
      <c r="J374" t="s">
        <v>88</v>
      </c>
      <c r="K374" s="1">
        <v>230</v>
      </c>
      <c r="L374">
        <f t="shared" si="19"/>
        <v>50</v>
      </c>
      <c r="M374" s="1">
        <v>8</v>
      </c>
      <c r="N374" s="1">
        <f t="shared" si="18"/>
        <v>8</v>
      </c>
      <c r="O374" s="1" t="s">
        <v>13</v>
      </c>
      <c r="P374" s="1" t="s">
        <v>43</v>
      </c>
      <c r="Q374"/>
      <c r="R374" s="155">
        <v>6740.0188811868175</v>
      </c>
    </row>
    <row r="375" spans="1:18" x14ac:dyDescent="0.25">
      <c r="A375" t="s">
        <v>514</v>
      </c>
      <c r="B375" s="46" t="s">
        <v>514</v>
      </c>
      <c r="C375" s="49">
        <v>32.339470771899997</v>
      </c>
      <c r="D375" s="49">
        <v>-110.7405402871</v>
      </c>
      <c r="E375" s="77">
        <v>3578094.051</v>
      </c>
      <c r="F375" s="77">
        <v>524416.66700000002</v>
      </c>
      <c r="H375" s="12">
        <v>38341</v>
      </c>
      <c r="I375" s="30" t="s">
        <v>924</v>
      </c>
      <c r="J375" t="s">
        <v>514</v>
      </c>
      <c r="K375">
        <v>231</v>
      </c>
      <c r="L375">
        <f t="shared" si="19"/>
        <v>51</v>
      </c>
      <c r="M375">
        <v>1</v>
      </c>
      <c r="N375" s="1">
        <f t="shared" si="18"/>
        <v>1</v>
      </c>
      <c r="O375" t="s">
        <v>284</v>
      </c>
      <c r="Q375"/>
      <c r="R375" s="155">
        <v>1634.178906979778</v>
      </c>
    </row>
    <row r="376" spans="1:18" x14ac:dyDescent="0.25">
      <c r="A376" s="169" t="s">
        <v>234</v>
      </c>
      <c r="B376" s="169"/>
      <c r="C376" s="170">
        <v>32.349054163200002</v>
      </c>
      <c r="D376" s="170">
        <v>-110.7797818497</v>
      </c>
      <c r="E376" s="171">
        <v>3579148.0890000002</v>
      </c>
      <c r="F376" s="171">
        <v>520721.61499999999</v>
      </c>
      <c r="G376" s="172"/>
      <c r="H376" s="172">
        <v>38429</v>
      </c>
      <c r="I376" s="173" t="s">
        <v>988</v>
      </c>
      <c r="J376" s="169" t="s">
        <v>234</v>
      </c>
      <c r="K376" s="169">
        <v>233</v>
      </c>
      <c r="L376">
        <f t="shared" si="19"/>
        <v>53</v>
      </c>
      <c r="M376" s="169">
        <v>0</v>
      </c>
      <c r="N376" s="1">
        <f t="shared" si="18"/>
        <v>0</v>
      </c>
      <c r="O376" s="169" t="s">
        <v>13</v>
      </c>
      <c r="P376" s="169"/>
      <c r="Q376" s="169"/>
      <c r="R376" s="155">
        <v>2068.1827926864821</v>
      </c>
    </row>
    <row r="377" spans="1:18" x14ac:dyDescent="0.25">
      <c r="A377" t="s">
        <v>577</v>
      </c>
      <c r="B377" s="46" t="s">
        <v>577</v>
      </c>
      <c r="C377" s="49">
        <v>32.306987794900003</v>
      </c>
      <c r="D377" s="49">
        <v>-110.7128219116</v>
      </c>
      <c r="E377" s="77">
        <v>3574500.01</v>
      </c>
      <c r="F377" s="77">
        <v>527034.78599999996</v>
      </c>
      <c r="H377" s="12">
        <v>38301</v>
      </c>
      <c r="I377" s="30" t="s">
        <v>657</v>
      </c>
      <c r="J377" t="s">
        <v>577</v>
      </c>
      <c r="K377">
        <v>234</v>
      </c>
      <c r="L377">
        <f t="shared" si="19"/>
        <v>54</v>
      </c>
      <c r="M377">
        <v>20</v>
      </c>
      <c r="N377" s="1">
        <f t="shared" si="18"/>
        <v>20</v>
      </c>
      <c r="O377" t="s">
        <v>284</v>
      </c>
      <c r="Q377"/>
      <c r="R377" s="155">
        <v>-1520.5386152236658</v>
      </c>
    </row>
    <row r="378" spans="1:18" x14ac:dyDescent="0.25">
      <c r="A378" t="s">
        <v>576</v>
      </c>
      <c r="B378" s="46" t="s">
        <v>576</v>
      </c>
      <c r="C378" s="49">
        <v>32.308194517099999</v>
      </c>
      <c r="D378" s="49">
        <v>-110.7118833401</v>
      </c>
      <c r="E378" s="77">
        <v>3574634.0109999999</v>
      </c>
      <c r="F378" s="77">
        <v>527122.78399999999</v>
      </c>
      <c r="H378" s="12">
        <v>38301</v>
      </c>
      <c r="I378" s="30" t="s">
        <v>657</v>
      </c>
      <c r="J378" t="s">
        <v>576</v>
      </c>
      <c r="K378">
        <v>235</v>
      </c>
      <c r="L378">
        <f t="shared" si="19"/>
        <v>55</v>
      </c>
      <c r="M378">
        <v>8</v>
      </c>
      <c r="N378" s="1">
        <f t="shared" si="18"/>
        <v>8</v>
      </c>
      <c r="O378" t="s">
        <v>284</v>
      </c>
      <c r="Q378"/>
      <c r="R378" s="155">
        <v>-1371.7714463063635</v>
      </c>
    </row>
    <row r="379" spans="1:18" x14ac:dyDescent="0.25">
      <c r="A379" t="s">
        <v>499</v>
      </c>
      <c r="B379" s="46" t="s">
        <v>499</v>
      </c>
      <c r="C379" s="49">
        <v>32.328047062499998</v>
      </c>
      <c r="D379" s="49">
        <v>-110.74808440210001</v>
      </c>
      <c r="E379" s="77">
        <v>3576826.0520000001</v>
      </c>
      <c r="F379" s="77">
        <v>523709.69799999997</v>
      </c>
      <c r="H379" s="12">
        <v>38348</v>
      </c>
      <c r="I379" s="30" t="s">
        <v>923</v>
      </c>
      <c r="J379" t="s">
        <v>499</v>
      </c>
      <c r="K379">
        <v>237</v>
      </c>
      <c r="L379">
        <f t="shared" si="19"/>
        <v>57</v>
      </c>
      <c r="M379">
        <v>1</v>
      </c>
      <c r="N379" s="1">
        <f t="shared" si="18"/>
        <v>1</v>
      </c>
      <c r="O379" t="s">
        <v>284</v>
      </c>
      <c r="Q379"/>
      <c r="R379" s="155">
        <v>247.54966909750806</v>
      </c>
    </row>
    <row r="380" spans="1:18" x14ac:dyDescent="0.25">
      <c r="A380" s="144" t="s">
        <v>557</v>
      </c>
      <c r="B380" s="146" t="s">
        <v>557</v>
      </c>
      <c r="C380" s="147">
        <v>32.313046795299996</v>
      </c>
      <c r="D380" s="147">
        <v>-110.7152994363</v>
      </c>
      <c r="E380" s="148">
        <v>3575171.0189999999</v>
      </c>
      <c r="F380" s="148">
        <v>526799.76899999997</v>
      </c>
      <c r="G380" s="145"/>
      <c r="H380" s="150">
        <v>38301</v>
      </c>
      <c r="I380" s="152" t="s">
        <v>657</v>
      </c>
      <c r="J380" s="144" t="s">
        <v>557</v>
      </c>
      <c r="K380" s="144">
        <v>238</v>
      </c>
      <c r="L380">
        <f t="shared" si="19"/>
        <v>58</v>
      </c>
      <c r="M380" s="144">
        <v>0</v>
      </c>
      <c r="N380" s="1">
        <f t="shared" si="18"/>
        <v>0</v>
      </c>
      <c r="O380" s="144" t="s">
        <v>284</v>
      </c>
      <c r="P380" s="145"/>
      <c r="Q380" s="144"/>
      <c r="R380" s="155">
        <v>-888.96574695837853</v>
      </c>
    </row>
    <row r="381" spans="1:18" x14ac:dyDescent="0.25">
      <c r="A381" t="s">
        <v>484</v>
      </c>
      <c r="B381" s="46" t="s">
        <v>484</v>
      </c>
      <c r="C381" s="49">
        <v>32.3158046283</v>
      </c>
      <c r="D381" s="49">
        <v>-110.7433691451</v>
      </c>
      <c r="E381" s="77">
        <v>3575470.048</v>
      </c>
      <c r="F381" s="77">
        <v>524156.73800000001</v>
      </c>
      <c r="H381" s="12">
        <v>38351</v>
      </c>
      <c r="I381" s="30" t="s">
        <v>661</v>
      </c>
      <c r="J381" t="s">
        <v>484</v>
      </c>
      <c r="K381">
        <v>238</v>
      </c>
      <c r="L381">
        <f t="shared" si="19"/>
        <v>58</v>
      </c>
      <c r="M381">
        <v>1</v>
      </c>
      <c r="N381" s="1">
        <f t="shared" si="18"/>
        <v>1</v>
      </c>
      <c r="O381" t="s">
        <v>284</v>
      </c>
      <c r="Q381"/>
      <c r="R381" s="155">
        <v>-1033.4404879435642</v>
      </c>
    </row>
    <row r="382" spans="1:18" x14ac:dyDescent="0.25">
      <c r="A382" t="s">
        <v>353</v>
      </c>
      <c r="B382" s="46" t="s">
        <v>353</v>
      </c>
      <c r="C382" s="49">
        <v>32.325108714000002</v>
      </c>
      <c r="D382" s="49">
        <v>-110.811351805</v>
      </c>
      <c r="E382" s="77">
        <v>3576488.0980000002</v>
      </c>
      <c r="F382" s="77">
        <v>517755.68300000002</v>
      </c>
      <c r="H382" s="12">
        <v>38410</v>
      </c>
      <c r="I382" s="30" t="s">
        <v>660</v>
      </c>
      <c r="J382" t="s">
        <v>353</v>
      </c>
      <c r="K382">
        <v>238</v>
      </c>
      <c r="L382">
        <f t="shared" si="19"/>
        <v>58</v>
      </c>
      <c r="M382">
        <v>17</v>
      </c>
      <c r="N382" s="1">
        <f t="shared" si="18"/>
        <v>17</v>
      </c>
      <c r="O382" t="s">
        <v>284</v>
      </c>
      <c r="Q382"/>
      <c r="R382" s="155">
        <v>-1089.4951196152508</v>
      </c>
    </row>
    <row r="383" spans="1:18" x14ac:dyDescent="0.25">
      <c r="A383" s="1" t="s">
        <v>787</v>
      </c>
      <c r="B383" s="46" t="s">
        <v>787</v>
      </c>
      <c r="C383" s="49">
        <v>32.316186389000002</v>
      </c>
      <c r="D383" s="49">
        <v>-110.7075025708</v>
      </c>
      <c r="E383" s="77">
        <v>3575521.0150000001</v>
      </c>
      <c r="F383" s="77">
        <v>527532.76599999995</v>
      </c>
      <c r="H383" s="28">
        <v>38105</v>
      </c>
      <c r="I383" s="31" t="s">
        <v>927</v>
      </c>
      <c r="J383" s="1" t="s">
        <v>787</v>
      </c>
      <c r="K383" s="1">
        <v>239</v>
      </c>
      <c r="L383">
        <f t="shared" si="19"/>
        <v>59</v>
      </c>
      <c r="M383" s="1">
        <v>6</v>
      </c>
      <c r="N383" s="1">
        <f t="shared" si="18"/>
        <v>6</v>
      </c>
      <c r="O383" s="1" t="s">
        <v>798</v>
      </c>
      <c r="R383" s="155">
        <v>-415.97197976165944</v>
      </c>
    </row>
    <row r="384" spans="1:18" x14ac:dyDescent="0.25">
      <c r="A384" t="s">
        <v>594</v>
      </c>
      <c r="B384" s="46" t="s">
        <v>594</v>
      </c>
      <c r="C384" s="49">
        <v>32.3224725468</v>
      </c>
      <c r="D384" s="49">
        <v>-110.7185956509</v>
      </c>
      <c r="E384" s="77">
        <v>3576215.031</v>
      </c>
      <c r="F384" s="77">
        <v>526486.74100000004</v>
      </c>
      <c r="H384" s="12">
        <v>38296</v>
      </c>
      <c r="I384" s="30" t="s">
        <v>932</v>
      </c>
      <c r="J384" t="s">
        <v>594</v>
      </c>
      <c r="K384">
        <v>239</v>
      </c>
      <c r="L384">
        <f t="shared" si="19"/>
        <v>59</v>
      </c>
      <c r="M384">
        <v>9</v>
      </c>
      <c r="N384" s="1">
        <f t="shared" si="18"/>
        <v>9</v>
      </c>
      <c r="O384" t="s">
        <v>284</v>
      </c>
      <c r="Q384"/>
      <c r="R384" s="155">
        <v>102.5197828515868</v>
      </c>
    </row>
    <row r="385" spans="1:18" x14ac:dyDescent="0.25">
      <c r="A385" s="1" t="s">
        <v>753</v>
      </c>
      <c r="B385" s="46" t="s">
        <v>753</v>
      </c>
      <c r="C385" s="49">
        <v>32.309418654200002</v>
      </c>
      <c r="D385" s="49">
        <v>-110.7267940488</v>
      </c>
      <c r="E385" s="77">
        <v>3574766.0290000001</v>
      </c>
      <c r="F385" s="77">
        <v>525718.76599999995</v>
      </c>
      <c r="H385" s="28">
        <v>38100</v>
      </c>
      <c r="I385" s="31" t="s">
        <v>928</v>
      </c>
      <c r="J385" s="1" t="s">
        <v>753</v>
      </c>
      <c r="K385" s="1">
        <v>240</v>
      </c>
      <c r="L385">
        <f t="shared" si="19"/>
        <v>60</v>
      </c>
      <c r="M385" s="1">
        <v>7</v>
      </c>
      <c r="N385" s="1">
        <f t="shared" si="18"/>
        <v>7</v>
      </c>
      <c r="O385" s="1" t="s">
        <v>798</v>
      </c>
      <c r="R385" s="155">
        <v>-1475.3493342888685</v>
      </c>
    </row>
    <row r="386" spans="1:18" x14ac:dyDescent="0.25">
      <c r="A386" s="1" t="s">
        <v>768</v>
      </c>
      <c r="B386" s="46" t="s">
        <v>768</v>
      </c>
      <c r="C386" s="49">
        <v>32.321401307899997</v>
      </c>
      <c r="D386" s="49">
        <v>-110.7077409357</v>
      </c>
      <c r="E386" s="77">
        <v>3576099.0210000002</v>
      </c>
      <c r="F386" s="77">
        <v>527508.75199999998</v>
      </c>
      <c r="H386" s="28">
        <v>38100</v>
      </c>
      <c r="I386" s="31" t="s">
        <v>928</v>
      </c>
      <c r="J386" s="1" t="s">
        <v>768</v>
      </c>
      <c r="K386" s="1">
        <v>240</v>
      </c>
      <c r="L386">
        <f t="shared" si="19"/>
        <v>60</v>
      </c>
      <c r="M386" s="1">
        <v>3</v>
      </c>
      <c r="N386" s="1">
        <f t="shared" si="18"/>
        <v>3</v>
      </c>
      <c r="O386" s="1" t="s">
        <v>798</v>
      </c>
      <c r="R386" s="155">
        <v>158.00444251644922</v>
      </c>
    </row>
    <row r="387" spans="1:18" x14ac:dyDescent="0.25">
      <c r="A387" t="s">
        <v>118</v>
      </c>
      <c r="B387"/>
      <c r="C387" s="14">
        <v>32.321520999999997</v>
      </c>
      <c r="D387" s="14">
        <v>-110.780101</v>
      </c>
      <c r="E387" s="80">
        <v>3576096.0405600001</v>
      </c>
      <c r="F387" s="80">
        <v>520697.88417199999</v>
      </c>
      <c r="G387" s="8" t="s">
        <v>41</v>
      </c>
      <c r="H387" s="12">
        <v>37254</v>
      </c>
      <c r="I387" s="30" t="s">
        <v>115</v>
      </c>
      <c r="J387" t="s">
        <v>118</v>
      </c>
      <c r="K387" s="1">
        <v>240</v>
      </c>
      <c r="L387">
        <f t="shared" si="19"/>
        <v>60</v>
      </c>
      <c r="M387" s="1">
        <v>7</v>
      </c>
      <c r="N387" s="1">
        <f t="shared" si="18"/>
        <v>7</v>
      </c>
      <c r="O387" s="1" t="s">
        <v>13</v>
      </c>
      <c r="P387" s="1" t="s">
        <v>43</v>
      </c>
      <c r="R387" s="155">
        <v>-987.84770843757963</v>
      </c>
    </row>
    <row r="388" spans="1:18" x14ac:dyDescent="0.25">
      <c r="A388" t="s">
        <v>475</v>
      </c>
      <c r="B388" s="46" t="s">
        <v>475</v>
      </c>
      <c r="C388" s="49">
        <v>32.331737840899997</v>
      </c>
      <c r="D388" s="49">
        <v>-110.7531639068</v>
      </c>
      <c r="E388" s="77">
        <v>3577234.057</v>
      </c>
      <c r="F388" s="77">
        <v>523230.68300000002</v>
      </c>
      <c r="H388" s="12">
        <v>38372</v>
      </c>
      <c r="I388" s="30" t="s">
        <v>922</v>
      </c>
      <c r="J388" t="s">
        <v>475</v>
      </c>
      <c r="K388">
        <v>240</v>
      </c>
      <c r="L388">
        <f t="shared" si="19"/>
        <v>60</v>
      </c>
      <c r="M388">
        <v>2</v>
      </c>
      <c r="N388" s="1">
        <f t="shared" si="18"/>
        <v>2</v>
      </c>
      <c r="O388" t="s">
        <v>284</v>
      </c>
      <c r="Q388"/>
      <c r="R388" s="155">
        <v>575.17538316089053</v>
      </c>
    </row>
    <row r="389" spans="1:18" x14ac:dyDescent="0.25">
      <c r="A389" t="s">
        <v>402</v>
      </c>
      <c r="B389" s="46" t="s">
        <v>402</v>
      </c>
      <c r="C389" s="49">
        <v>32.344361381900001</v>
      </c>
      <c r="D389" s="49">
        <v>-110.7788259929</v>
      </c>
      <c r="E389" s="77">
        <v>3578628.085</v>
      </c>
      <c r="F389" s="77">
        <v>520812.63199999998</v>
      </c>
      <c r="H389" s="12">
        <v>38386</v>
      </c>
      <c r="I389" s="30" t="s">
        <v>921</v>
      </c>
      <c r="J389" t="s">
        <v>402</v>
      </c>
      <c r="K389" s="36">
        <v>240</v>
      </c>
      <c r="L389">
        <f t="shared" si="19"/>
        <v>60</v>
      </c>
      <c r="M389" s="36">
        <v>1</v>
      </c>
      <c r="N389" s="1">
        <f t="shared" si="18"/>
        <v>1</v>
      </c>
      <c r="O389" t="s">
        <v>284</v>
      </c>
      <c r="Q389"/>
      <c r="R389" s="155">
        <v>1563.4515533891577</v>
      </c>
    </row>
    <row r="390" spans="1:18" x14ac:dyDescent="0.25">
      <c r="A390" t="s">
        <v>382</v>
      </c>
      <c r="B390" s="46" t="s">
        <v>382</v>
      </c>
      <c r="C390" s="49">
        <v>32.325045420999999</v>
      </c>
      <c r="D390" s="49">
        <v>-110.7996116504</v>
      </c>
      <c r="E390" s="77">
        <v>3576483.088</v>
      </c>
      <c r="F390" s="77">
        <v>518860.68800000002</v>
      </c>
      <c r="H390" s="12">
        <v>38386</v>
      </c>
      <c r="I390" s="30" t="s">
        <v>659</v>
      </c>
      <c r="J390" t="s">
        <v>382</v>
      </c>
      <c r="K390" s="36">
        <v>240</v>
      </c>
      <c r="L390">
        <f t="shared" si="19"/>
        <v>60</v>
      </c>
      <c r="M390" s="36">
        <v>11</v>
      </c>
      <c r="N390" s="1">
        <f t="shared" si="18"/>
        <v>11</v>
      </c>
      <c r="O390" t="s">
        <v>284</v>
      </c>
      <c r="Q390"/>
      <c r="R390" s="155">
        <v>-909.08396817706807</v>
      </c>
    </row>
    <row r="391" spans="1:18" x14ac:dyDescent="0.25">
      <c r="A391" t="s">
        <v>429</v>
      </c>
      <c r="B391" s="46" t="s">
        <v>429</v>
      </c>
      <c r="C391" s="49">
        <v>32.308537973</v>
      </c>
      <c r="D391" s="49">
        <v>-110.75012423619999</v>
      </c>
      <c r="E391" s="77">
        <v>3574663.0490000001</v>
      </c>
      <c r="F391" s="77">
        <v>523522.755</v>
      </c>
      <c r="H391" s="12">
        <v>38380</v>
      </c>
      <c r="I391" s="30" t="s">
        <v>897</v>
      </c>
      <c r="J391" t="s">
        <v>429</v>
      </c>
      <c r="K391">
        <v>240</v>
      </c>
      <c r="L391">
        <f t="shared" si="19"/>
        <v>60</v>
      </c>
      <c r="M391">
        <v>9</v>
      </c>
      <c r="N391" s="1">
        <f t="shared" si="18"/>
        <v>9</v>
      </c>
      <c r="O391" t="s">
        <v>284</v>
      </c>
      <c r="Q391"/>
      <c r="R391" s="155">
        <v>-1946.822588338772</v>
      </c>
    </row>
    <row r="392" spans="1:18" x14ac:dyDescent="0.25">
      <c r="A392" s="145" t="s">
        <v>760</v>
      </c>
      <c r="B392" s="146" t="s">
        <v>760</v>
      </c>
      <c r="C392" s="147">
        <v>32.315338225300003</v>
      </c>
      <c r="D392" s="147">
        <v>-110.711340373</v>
      </c>
      <c r="E392" s="148">
        <v>3575426.0180000002</v>
      </c>
      <c r="F392" s="148">
        <v>527171.76500000001</v>
      </c>
      <c r="G392" s="145"/>
      <c r="H392" s="151">
        <v>38100</v>
      </c>
      <c r="I392" s="31" t="s">
        <v>928</v>
      </c>
      <c r="J392" s="145" t="s">
        <v>760</v>
      </c>
      <c r="K392" s="145">
        <v>241</v>
      </c>
      <c r="L392">
        <f t="shared" si="19"/>
        <v>61</v>
      </c>
      <c r="M392" s="145">
        <v>0</v>
      </c>
      <c r="N392" s="1">
        <f t="shared" si="18"/>
        <v>0</v>
      </c>
      <c r="O392" s="1" t="s">
        <v>807</v>
      </c>
      <c r="R392" s="155">
        <v>-571.54537633034579</v>
      </c>
    </row>
    <row r="393" spans="1:18" x14ac:dyDescent="0.25">
      <c r="A393" s="1" t="s">
        <v>749</v>
      </c>
      <c r="B393" s="46" t="s">
        <v>749</v>
      </c>
      <c r="C393" s="49">
        <v>32.310711509299999</v>
      </c>
      <c r="D393" s="49">
        <v>-110.7239538072</v>
      </c>
      <c r="E393" s="77">
        <v>3574910.0249999999</v>
      </c>
      <c r="F393" s="77">
        <v>525985.76899999997</v>
      </c>
      <c r="H393" s="28">
        <v>38100</v>
      </c>
      <c r="I393" s="31" t="s">
        <v>928</v>
      </c>
      <c r="J393" s="1" t="s">
        <v>749</v>
      </c>
      <c r="K393" s="1">
        <v>241</v>
      </c>
      <c r="L393">
        <f t="shared" si="19"/>
        <v>61</v>
      </c>
      <c r="M393" s="1">
        <v>12</v>
      </c>
      <c r="N393" s="1">
        <f t="shared" si="18"/>
        <v>12</v>
      </c>
      <c r="O393" s="1" t="s">
        <v>798</v>
      </c>
      <c r="P393" s="1" t="s">
        <v>799</v>
      </c>
      <c r="R393" s="155">
        <v>-1286.5499137637953</v>
      </c>
    </row>
    <row r="394" spans="1:18" x14ac:dyDescent="0.25">
      <c r="A394" t="s">
        <v>456</v>
      </c>
      <c r="B394" s="46" t="s">
        <v>456</v>
      </c>
      <c r="C394" s="49">
        <v>32.311381110399999</v>
      </c>
      <c r="D394" s="49">
        <v>-110.71674933920001</v>
      </c>
      <c r="E394" s="77">
        <v>3574986.0189999999</v>
      </c>
      <c r="F394" s="77">
        <v>526663.772</v>
      </c>
      <c r="H394" s="12">
        <v>38377</v>
      </c>
      <c r="I394" s="30" t="s">
        <v>896</v>
      </c>
      <c r="J394" t="s">
        <v>456</v>
      </c>
      <c r="K394">
        <v>241</v>
      </c>
      <c r="L394">
        <f t="shared" si="19"/>
        <v>61</v>
      </c>
      <c r="M394">
        <v>1</v>
      </c>
      <c r="N394" s="1">
        <f t="shared" si="18"/>
        <v>1</v>
      </c>
      <c r="O394" t="s">
        <v>284</v>
      </c>
      <c r="Q394"/>
      <c r="R394" s="155">
        <v>-1096.7862050849631</v>
      </c>
    </row>
    <row r="395" spans="1:18" x14ac:dyDescent="0.25">
      <c r="A395" t="s">
        <v>503</v>
      </c>
      <c r="B395" s="46" t="s">
        <v>503</v>
      </c>
      <c r="C395" s="49">
        <v>32.328484551800003</v>
      </c>
      <c r="D395" s="49">
        <v>-110.74582005960001</v>
      </c>
      <c r="E395" s="77">
        <v>3576875.05</v>
      </c>
      <c r="F395" s="77">
        <v>523922.69799999997</v>
      </c>
      <c r="H395" s="12">
        <v>38348</v>
      </c>
      <c r="I395" s="30" t="s">
        <v>923</v>
      </c>
      <c r="J395" t="s">
        <v>503</v>
      </c>
      <c r="K395">
        <v>241</v>
      </c>
      <c r="L395">
        <f t="shared" si="19"/>
        <v>61</v>
      </c>
      <c r="M395">
        <v>2</v>
      </c>
      <c r="N395" s="1">
        <f t="shared" si="18"/>
        <v>2</v>
      </c>
      <c r="O395" t="s">
        <v>284</v>
      </c>
      <c r="Q395"/>
      <c r="R395" s="155">
        <v>332.28932208190349</v>
      </c>
    </row>
    <row r="396" spans="1:18" x14ac:dyDescent="0.25">
      <c r="A396" t="s">
        <v>630</v>
      </c>
      <c r="B396" s="46" t="s">
        <v>630</v>
      </c>
      <c r="C396" s="49">
        <v>32.327870384500002</v>
      </c>
      <c r="D396" s="49">
        <v>-110.7159653626</v>
      </c>
      <c r="E396" s="77">
        <v>3576814.0279999999</v>
      </c>
      <c r="F396" s="77">
        <v>526732.728</v>
      </c>
      <c r="H396" s="12">
        <v>38282</v>
      </c>
      <c r="I396" s="30" t="s">
        <v>926</v>
      </c>
      <c r="J396" t="s">
        <v>630</v>
      </c>
      <c r="K396">
        <v>241</v>
      </c>
      <c r="L396">
        <f t="shared" si="19"/>
        <v>61</v>
      </c>
      <c r="M396">
        <v>1</v>
      </c>
      <c r="N396" s="1">
        <f t="shared" si="18"/>
        <v>1</v>
      </c>
      <c r="O396" t="s">
        <v>286</v>
      </c>
      <c r="Q396"/>
      <c r="R396" s="155">
        <v>742.79369361565409</v>
      </c>
    </row>
    <row r="397" spans="1:18" x14ac:dyDescent="0.25">
      <c r="A397" t="s">
        <v>356</v>
      </c>
      <c r="B397" s="46" t="s">
        <v>356</v>
      </c>
      <c r="C397" s="49">
        <v>32.330921720900001</v>
      </c>
      <c r="D397" s="49">
        <v>-110.8017346143</v>
      </c>
      <c r="E397" s="77">
        <v>3577134.0950000002</v>
      </c>
      <c r="F397" s="77">
        <v>518659.66800000001</v>
      </c>
      <c r="H397" s="12">
        <v>38410</v>
      </c>
      <c r="I397" s="30" t="s">
        <v>660</v>
      </c>
      <c r="J397" t="s">
        <v>356</v>
      </c>
      <c r="K397">
        <v>241</v>
      </c>
      <c r="L397">
        <f t="shared" si="19"/>
        <v>61</v>
      </c>
      <c r="M397">
        <v>10</v>
      </c>
      <c r="N397" s="1">
        <f t="shared" si="18"/>
        <v>10</v>
      </c>
      <c r="O397" t="s">
        <v>284</v>
      </c>
      <c r="Q397"/>
      <c r="R397" s="155">
        <v>-291.80836293267248</v>
      </c>
    </row>
    <row r="398" spans="1:18" x14ac:dyDescent="0.25">
      <c r="A398" s="1" t="s">
        <v>763</v>
      </c>
      <c r="B398" s="46" t="s">
        <v>763</v>
      </c>
      <c r="C398" s="49">
        <v>32.316445258900004</v>
      </c>
      <c r="D398" s="49">
        <v>-110.7102107831</v>
      </c>
      <c r="E398" s="77">
        <v>3575549.0180000002</v>
      </c>
      <c r="F398" s="77">
        <v>527277.76300000004</v>
      </c>
      <c r="H398" s="28">
        <v>38100</v>
      </c>
      <c r="I398" s="31" t="s">
        <v>928</v>
      </c>
      <c r="J398" s="1" t="s">
        <v>763</v>
      </c>
      <c r="K398" s="1">
        <v>242</v>
      </c>
      <c r="L398">
        <f t="shared" si="19"/>
        <v>62</v>
      </c>
      <c r="M398" s="1">
        <v>7</v>
      </c>
      <c r="N398" s="1">
        <f t="shared" si="18"/>
        <v>7</v>
      </c>
      <c r="O398" s="1" t="s">
        <v>798</v>
      </c>
      <c r="R398" s="155">
        <v>-430.75878603421688</v>
      </c>
    </row>
    <row r="399" spans="1:18" x14ac:dyDescent="0.25">
      <c r="A399" s="1" t="s">
        <v>725</v>
      </c>
      <c r="B399" s="46" t="s">
        <v>725</v>
      </c>
      <c r="C399" s="49">
        <v>32.308717068500002</v>
      </c>
      <c r="D399" s="49">
        <v>-110.73621854060001</v>
      </c>
      <c r="E399" s="77">
        <v>3574686.0380000002</v>
      </c>
      <c r="F399" s="77">
        <v>524831.76199999999</v>
      </c>
      <c r="H399" s="28">
        <v>38096</v>
      </c>
      <c r="I399" s="31" t="s">
        <v>892</v>
      </c>
      <c r="J399" s="1" t="s">
        <v>725</v>
      </c>
      <c r="K399" s="1">
        <v>242</v>
      </c>
      <c r="L399">
        <f t="shared" si="19"/>
        <v>62</v>
      </c>
      <c r="M399" s="1">
        <v>18</v>
      </c>
      <c r="N399" s="1">
        <f t="shared" si="18"/>
        <v>18</v>
      </c>
      <c r="O399" s="1" t="s">
        <v>798</v>
      </c>
      <c r="R399" s="155">
        <v>-1704.1806590026877</v>
      </c>
    </row>
    <row r="400" spans="1:18" x14ac:dyDescent="0.25">
      <c r="A400" s="1" t="s">
        <v>780</v>
      </c>
      <c r="B400" s="46" t="s">
        <v>780</v>
      </c>
      <c r="C400" s="49">
        <v>32.322496877799999</v>
      </c>
      <c r="D400" s="49">
        <v>-110.7055806971</v>
      </c>
      <c r="E400" s="77">
        <v>3576221.02</v>
      </c>
      <c r="F400" s="77">
        <v>527711.75</v>
      </c>
      <c r="H400" s="28">
        <v>38105</v>
      </c>
      <c r="I400" s="31" t="s">
        <v>927</v>
      </c>
      <c r="J400" s="1" t="s">
        <v>780</v>
      </c>
      <c r="K400" s="1">
        <v>242</v>
      </c>
      <c r="L400">
        <f t="shared" si="19"/>
        <v>62</v>
      </c>
      <c r="M400" s="1">
        <v>6</v>
      </c>
      <c r="N400" s="1">
        <f t="shared" si="18"/>
        <v>6</v>
      </c>
      <c r="O400" s="1" t="s">
        <v>798</v>
      </c>
      <c r="R400" s="155">
        <v>314.0667480214197</v>
      </c>
    </row>
    <row r="401" spans="1:18" x14ac:dyDescent="0.25">
      <c r="A401" t="s">
        <v>386</v>
      </c>
      <c r="B401" s="46" t="s">
        <v>386</v>
      </c>
      <c r="C401" s="49">
        <v>32.327857917999999</v>
      </c>
      <c r="D401" s="49">
        <v>-110.7927099204</v>
      </c>
      <c r="E401" s="77">
        <v>3576796.0839999998</v>
      </c>
      <c r="F401" s="77">
        <v>519509.68199999997</v>
      </c>
      <c r="H401" s="12">
        <v>38386</v>
      </c>
      <c r="I401" s="30" t="s">
        <v>659</v>
      </c>
      <c r="J401" t="s">
        <v>386</v>
      </c>
      <c r="K401" s="36">
        <v>242</v>
      </c>
      <c r="L401">
        <f t="shared" si="19"/>
        <v>62</v>
      </c>
      <c r="M401" s="36">
        <v>15</v>
      </c>
      <c r="N401" s="1">
        <f t="shared" si="18"/>
        <v>15</v>
      </c>
      <c r="O401" t="s">
        <v>284</v>
      </c>
      <c r="Q401"/>
      <c r="R401" s="155">
        <v>-487.18600415300568</v>
      </c>
    </row>
    <row r="402" spans="1:18" x14ac:dyDescent="0.25">
      <c r="A402" t="s">
        <v>376</v>
      </c>
      <c r="B402" s="46" t="s">
        <v>376</v>
      </c>
      <c r="C402" s="49">
        <v>32.318497531200002</v>
      </c>
      <c r="D402" s="49">
        <v>-110.8064038615</v>
      </c>
      <c r="E402" s="77">
        <v>3575756.0890000002</v>
      </c>
      <c r="F402" s="77">
        <v>518222.71100000001</v>
      </c>
      <c r="H402" s="12">
        <v>38386</v>
      </c>
      <c r="I402" s="30" t="s">
        <v>659</v>
      </c>
      <c r="J402" t="s">
        <v>376</v>
      </c>
      <c r="K402" s="36">
        <v>242</v>
      </c>
      <c r="L402">
        <f t="shared" si="19"/>
        <v>62</v>
      </c>
      <c r="M402" s="36">
        <v>6</v>
      </c>
      <c r="N402" s="1">
        <f t="shared" si="18"/>
        <v>6</v>
      </c>
      <c r="O402" t="s">
        <v>284</v>
      </c>
      <c r="Q402"/>
      <c r="R402" s="155">
        <v>-1743.1362665160375</v>
      </c>
    </row>
    <row r="403" spans="1:18" x14ac:dyDescent="0.25">
      <c r="A403" t="s">
        <v>369</v>
      </c>
      <c r="B403" s="46" t="s">
        <v>369</v>
      </c>
      <c r="C403" s="49">
        <v>32.3119511186</v>
      </c>
      <c r="D403" s="49">
        <v>-110.8084572173</v>
      </c>
      <c r="E403" s="77">
        <v>3575030.0839999998</v>
      </c>
      <c r="F403" s="77">
        <v>518030.73</v>
      </c>
      <c r="H403" s="12">
        <v>38386</v>
      </c>
      <c r="I403" s="30" t="s">
        <v>659</v>
      </c>
      <c r="J403" t="s">
        <v>369</v>
      </c>
      <c r="K403" s="36">
        <v>242</v>
      </c>
      <c r="L403">
        <f t="shared" si="19"/>
        <v>62</v>
      </c>
      <c r="M403" s="36">
        <v>18</v>
      </c>
      <c r="N403" s="1">
        <f t="shared" si="18"/>
        <v>18</v>
      </c>
      <c r="O403" t="s">
        <v>284</v>
      </c>
      <c r="Q403"/>
      <c r="R403" s="155">
        <v>-2501.3559063363973</v>
      </c>
    </row>
    <row r="404" spans="1:18" x14ac:dyDescent="0.25">
      <c r="A404" s="1" t="s">
        <v>746</v>
      </c>
      <c r="B404" s="46" t="s">
        <v>746</v>
      </c>
      <c r="C404" s="49">
        <v>32.310915350499997</v>
      </c>
      <c r="D404" s="49">
        <v>-110.72229600039999</v>
      </c>
      <c r="E404" s="77">
        <v>3574933.0240000002</v>
      </c>
      <c r="F404" s="77">
        <v>526141.77</v>
      </c>
      <c r="H404" s="28">
        <v>38100</v>
      </c>
      <c r="I404" s="31" t="s">
        <v>928</v>
      </c>
      <c r="J404" s="1" t="s">
        <v>746</v>
      </c>
      <c r="K404" s="1">
        <v>243</v>
      </c>
      <c r="L404">
        <f t="shared" si="19"/>
        <v>63</v>
      </c>
      <c r="M404" s="1">
        <v>18</v>
      </c>
      <c r="N404" s="1">
        <f t="shared" si="18"/>
        <v>18</v>
      </c>
      <c r="O404" s="1" t="s">
        <v>798</v>
      </c>
      <c r="R404" s="155">
        <v>-1237.3737606777117</v>
      </c>
    </row>
    <row r="405" spans="1:18" x14ac:dyDescent="0.25">
      <c r="A405" s="1" t="s">
        <v>747</v>
      </c>
      <c r="B405" s="46" t="s">
        <v>747</v>
      </c>
      <c r="C405" s="49">
        <v>32.310699612000001</v>
      </c>
      <c r="D405" s="49">
        <v>-110.722647212</v>
      </c>
      <c r="E405" s="77">
        <v>3574909.0240000002</v>
      </c>
      <c r="F405" s="77">
        <v>526108.77</v>
      </c>
      <c r="H405" s="28">
        <v>38100</v>
      </c>
      <c r="I405" s="31" t="s">
        <v>928</v>
      </c>
      <c r="J405" s="1" t="s">
        <v>747</v>
      </c>
      <c r="K405" s="1">
        <v>243</v>
      </c>
      <c r="L405">
        <f t="shared" si="19"/>
        <v>63</v>
      </c>
      <c r="M405" s="1">
        <v>13</v>
      </c>
      <c r="N405" s="1">
        <f t="shared" si="18"/>
        <v>13</v>
      </c>
      <c r="O405" s="1" t="s">
        <v>798</v>
      </c>
      <c r="R405" s="155">
        <v>-1266.9111998725282</v>
      </c>
    </row>
    <row r="406" spans="1:18" x14ac:dyDescent="0.25">
      <c r="A406" s="1" t="s">
        <v>752</v>
      </c>
      <c r="B406" s="46" t="s">
        <v>752</v>
      </c>
      <c r="C406" s="49">
        <v>32.309400311300003</v>
      </c>
      <c r="D406" s="49">
        <v>-110.7266560061</v>
      </c>
      <c r="E406" s="77">
        <v>3574764.0290000001</v>
      </c>
      <c r="F406" s="77">
        <v>525731.76599999995</v>
      </c>
      <c r="H406" s="28">
        <v>38100</v>
      </c>
      <c r="I406" s="31" t="s">
        <v>928</v>
      </c>
      <c r="J406" s="1" t="s">
        <v>752</v>
      </c>
      <c r="K406" s="1">
        <v>243</v>
      </c>
      <c r="L406">
        <f t="shared" si="19"/>
        <v>63</v>
      </c>
      <c r="M406" s="1">
        <v>13</v>
      </c>
      <c r="N406" s="1">
        <f t="shared" si="18"/>
        <v>13</v>
      </c>
      <c r="O406" s="1" t="s">
        <v>798</v>
      </c>
      <c r="R406" s="155">
        <v>-1475.1679188484864</v>
      </c>
    </row>
    <row r="407" spans="1:18" x14ac:dyDescent="0.25">
      <c r="A407" t="s">
        <v>498</v>
      </c>
      <c r="B407" s="46" t="s">
        <v>498</v>
      </c>
      <c r="C407" s="49">
        <v>32.328353765000003</v>
      </c>
      <c r="D407" s="49">
        <v>-110.7480729378</v>
      </c>
      <c r="E407" s="77">
        <v>3576860.0520000001</v>
      </c>
      <c r="F407" s="77">
        <v>523710.69699999999</v>
      </c>
      <c r="H407" s="12">
        <v>38348</v>
      </c>
      <c r="I407" s="30" t="s">
        <v>923</v>
      </c>
      <c r="J407" t="s">
        <v>498</v>
      </c>
      <c r="K407">
        <v>243</v>
      </c>
      <c r="L407">
        <f t="shared" si="19"/>
        <v>63</v>
      </c>
      <c r="M407">
        <v>1</v>
      </c>
      <c r="N407" s="1">
        <f t="shared" si="18"/>
        <v>1</v>
      </c>
      <c r="O407" t="s">
        <v>284</v>
      </c>
      <c r="Q407"/>
      <c r="R407" s="155">
        <v>281.71730248404378</v>
      </c>
    </row>
    <row r="408" spans="1:18" x14ac:dyDescent="0.25">
      <c r="A408" s="144" t="s">
        <v>469</v>
      </c>
      <c r="B408" s="146" t="s">
        <v>469</v>
      </c>
      <c r="C408" s="147">
        <v>32.325732156800001</v>
      </c>
      <c r="D408" s="147">
        <v>-110.7591192446</v>
      </c>
      <c r="E408" s="148">
        <v>3576567.0589999999</v>
      </c>
      <c r="F408" s="148">
        <v>522671.69900000002</v>
      </c>
      <c r="G408" s="145"/>
      <c r="H408" s="150">
        <v>38372</v>
      </c>
      <c r="I408" s="152" t="s">
        <v>922</v>
      </c>
      <c r="J408" s="144" t="s">
        <v>469</v>
      </c>
      <c r="K408" s="144">
        <v>243</v>
      </c>
      <c r="L408">
        <f t="shared" si="19"/>
        <v>63</v>
      </c>
      <c r="M408" s="144">
        <v>5</v>
      </c>
      <c r="N408" s="1">
        <f t="shared" si="18"/>
        <v>5</v>
      </c>
      <c r="O408" s="144" t="s">
        <v>284</v>
      </c>
      <c r="P408" s="145"/>
      <c r="Q408" s="144"/>
      <c r="R408" s="155">
        <v>-185.62079595667728</v>
      </c>
    </row>
    <row r="409" spans="1:18" s="26" customFormat="1" x14ac:dyDescent="0.25">
      <c r="A409" t="s">
        <v>464</v>
      </c>
      <c r="B409" s="46" t="s">
        <v>464</v>
      </c>
      <c r="C409" s="49">
        <v>32.331471907900003</v>
      </c>
      <c r="D409" s="49">
        <v>-110.750975778</v>
      </c>
      <c r="E409" s="77">
        <v>3577205.0550000002</v>
      </c>
      <c r="F409" s="77">
        <v>523436.685</v>
      </c>
      <c r="G409" s="1"/>
      <c r="H409" s="12">
        <v>38372</v>
      </c>
      <c r="I409" s="30" t="s">
        <v>922</v>
      </c>
      <c r="J409" t="s">
        <v>464</v>
      </c>
      <c r="K409">
        <v>243</v>
      </c>
      <c r="L409">
        <f t="shared" si="19"/>
        <v>63</v>
      </c>
      <c r="M409">
        <v>4</v>
      </c>
      <c r="N409" s="1">
        <f t="shared" si="18"/>
        <v>4</v>
      </c>
      <c r="O409" t="s">
        <v>284</v>
      </c>
      <c r="P409" s="1"/>
      <c r="Q409"/>
      <c r="R409" s="155">
        <v>580.7407634340716</v>
      </c>
    </row>
    <row r="410" spans="1:18" s="26" customFormat="1" x14ac:dyDescent="0.25">
      <c r="A410" t="s">
        <v>580</v>
      </c>
      <c r="B410" s="46" t="s">
        <v>580</v>
      </c>
      <c r="C410" s="49">
        <v>32.306755516599999</v>
      </c>
      <c r="D410" s="49">
        <v>-110.71382115670001</v>
      </c>
      <c r="E410" s="77">
        <v>3574474.0109999999</v>
      </c>
      <c r="F410" s="77">
        <v>526940.78599999996</v>
      </c>
      <c r="G410" s="1"/>
      <c r="H410" s="12">
        <v>38301</v>
      </c>
      <c r="I410" s="30" t="s">
        <v>657</v>
      </c>
      <c r="J410" t="s">
        <v>580</v>
      </c>
      <c r="K410">
        <v>243</v>
      </c>
      <c r="L410">
        <f t="shared" si="19"/>
        <v>63</v>
      </c>
      <c r="M410">
        <v>1</v>
      </c>
      <c r="N410" s="1">
        <f t="shared" si="18"/>
        <v>1</v>
      </c>
      <c r="O410" t="s">
        <v>284</v>
      </c>
      <c r="P410" s="1"/>
      <c r="Q410"/>
      <c r="R410" s="155">
        <v>-1562.3109268693422</v>
      </c>
    </row>
    <row r="411" spans="1:18" s="26" customFormat="1" x14ac:dyDescent="0.25">
      <c r="A411" s="144" t="s">
        <v>579</v>
      </c>
      <c r="B411" s="146" t="s">
        <v>579</v>
      </c>
      <c r="C411" s="147">
        <v>32.306745091300002</v>
      </c>
      <c r="D411" s="147">
        <v>-110.7132050819</v>
      </c>
      <c r="E411" s="148">
        <v>3574473.01</v>
      </c>
      <c r="F411" s="148">
        <v>526998.78700000001</v>
      </c>
      <c r="G411" s="145"/>
      <c r="H411" s="150">
        <v>38301</v>
      </c>
      <c r="I411" s="152" t="s">
        <v>657</v>
      </c>
      <c r="J411" s="144" t="s">
        <v>579</v>
      </c>
      <c r="K411" s="144">
        <v>243</v>
      </c>
      <c r="L411">
        <f t="shared" si="19"/>
        <v>63</v>
      </c>
      <c r="M411" s="144">
        <v>8</v>
      </c>
      <c r="N411" s="1">
        <f t="shared" si="18"/>
        <v>8</v>
      </c>
      <c r="O411" s="144" t="s">
        <v>284</v>
      </c>
      <c r="P411" s="145"/>
      <c r="Q411" s="144"/>
      <c r="R411" s="155">
        <v>-1553.5792901804516</v>
      </c>
    </row>
    <row r="412" spans="1:18" s="26" customFormat="1" x14ac:dyDescent="0.25">
      <c r="A412" t="s">
        <v>553</v>
      </c>
      <c r="B412" s="46" t="s">
        <v>553</v>
      </c>
      <c r="C412" s="49">
        <v>32.310041603899997</v>
      </c>
      <c r="D412" s="49">
        <v>-110.71883556420001</v>
      </c>
      <c r="E412" s="77">
        <v>3574837.02</v>
      </c>
      <c r="F412" s="77">
        <v>526467.77500000002</v>
      </c>
      <c r="G412" s="1"/>
      <c r="H412" s="12">
        <v>38301</v>
      </c>
      <c r="I412" s="30" t="s">
        <v>657</v>
      </c>
      <c r="J412" t="s">
        <v>553</v>
      </c>
      <c r="K412">
        <v>243</v>
      </c>
      <c r="L412">
        <f t="shared" si="19"/>
        <v>63</v>
      </c>
      <c r="M412">
        <v>9</v>
      </c>
      <c r="N412" s="1">
        <f t="shared" si="18"/>
        <v>9</v>
      </c>
      <c r="O412" t="s">
        <v>284</v>
      </c>
      <c r="P412" s="1"/>
      <c r="Q412"/>
      <c r="R412" s="155">
        <v>-1278.6737344746862</v>
      </c>
    </row>
    <row r="413" spans="1:18" s="26" customFormat="1" x14ac:dyDescent="0.25">
      <c r="A413" s="1" t="s">
        <v>731</v>
      </c>
      <c r="B413" s="46" t="s">
        <v>731</v>
      </c>
      <c r="C413" s="49">
        <v>32.3119863915</v>
      </c>
      <c r="D413" s="49">
        <v>-110.7422962328</v>
      </c>
      <c r="E413" s="77">
        <v>3575047.0449999999</v>
      </c>
      <c r="F413" s="77">
        <v>524258.74900000001</v>
      </c>
      <c r="G413" s="1"/>
      <c r="H413" s="28">
        <v>38096</v>
      </c>
      <c r="I413" s="31" t="s">
        <v>892</v>
      </c>
      <c r="J413" s="1" t="s">
        <v>731</v>
      </c>
      <c r="K413" s="1">
        <v>243</v>
      </c>
      <c r="L413">
        <f t="shared" si="19"/>
        <v>63</v>
      </c>
      <c r="M413" s="1">
        <v>10</v>
      </c>
      <c r="N413" s="1">
        <f t="shared" si="18"/>
        <v>10</v>
      </c>
      <c r="O413" s="1" t="s">
        <v>798</v>
      </c>
      <c r="P413" s="1"/>
      <c r="Q413" s="1"/>
      <c r="R413" s="155">
        <v>-1439.3259209829114</v>
      </c>
    </row>
    <row r="414" spans="1:18" x14ac:dyDescent="0.25">
      <c r="A414" t="s">
        <v>607</v>
      </c>
      <c r="B414" s="46" t="s">
        <v>607</v>
      </c>
      <c r="C414" s="49">
        <v>32.331184538999999</v>
      </c>
      <c r="D414" s="49">
        <v>-110.7134475117</v>
      </c>
      <c r="E414" s="77">
        <v>3577182.0290000001</v>
      </c>
      <c r="F414" s="77">
        <v>526968.72100000002</v>
      </c>
      <c r="H414" s="12">
        <v>38296</v>
      </c>
      <c r="I414" s="30" t="s">
        <v>932</v>
      </c>
      <c r="J414" t="s">
        <v>607</v>
      </c>
      <c r="K414">
        <v>243</v>
      </c>
      <c r="L414">
        <f t="shared" si="19"/>
        <v>63</v>
      </c>
      <c r="M414">
        <v>7</v>
      </c>
      <c r="N414" s="1">
        <f t="shared" ref="N414:N477" si="20">M414</f>
        <v>7</v>
      </c>
      <c r="O414" t="s">
        <v>284</v>
      </c>
      <c r="Q414"/>
      <c r="R414" s="155">
        <v>1150.3945993098293</v>
      </c>
    </row>
    <row r="415" spans="1:18" x14ac:dyDescent="0.25">
      <c r="A415" t="s">
        <v>381</v>
      </c>
      <c r="B415" s="46" t="s">
        <v>381</v>
      </c>
      <c r="C415" s="49">
        <v>32.323022528499997</v>
      </c>
      <c r="D415" s="49">
        <v>-110.8039826382</v>
      </c>
      <c r="E415" s="77">
        <v>3576258.0920000002</v>
      </c>
      <c r="F415" s="77">
        <v>518449.69699999999</v>
      </c>
      <c r="H415" s="12">
        <v>38386</v>
      </c>
      <c r="I415" s="30" t="s">
        <v>659</v>
      </c>
      <c r="J415" t="s">
        <v>381</v>
      </c>
      <c r="K415" s="36">
        <v>243</v>
      </c>
      <c r="L415">
        <f t="shared" si="19"/>
        <v>63</v>
      </c>
      <c r="M415" s="36">
        <v>8</v>
      </c>
      <c r="N415" s="1">
        <f t="shared" si="20"/>
        <v>8</v>
      </c>
      <c r="O415" t="s">
        <v>284</v>
      </c>
      <c r="Q415"/>
      <c r="R415" s="155">
        <v>-1203.0447461198164</v>
      </c>
    </row>
    <row r="416" spans="1:18" x14ac:dyDescent="0.25">
      <c r="A416" t="s">
        <v>358</v>
      </c>
      <c r="B416" s="46" t="s">
        <v>358</v>
      </c>
      <c r="C416" s="49">
        <v>32.329464922699998</v>
      </c>
      <c r="D416" s="49">
        <v>-110.80471279530001</v>
      </c>
      <c r="E416" s="77">
        <v>3576972.0959999999</v>
      </c>
      <c r="F416" s="77">
        <v>518379.67099999997</v>
      </c>
      <c r="H416" s="12">
        <v>38410</v>
      </c>
      <c r="I416" s="30" t="s">
        <v>660</v>
      </c>
      <c r="J416" t="s">
        <v>358</v>
      </c>
      <c r="K416">
        <v>243</v>
      </c>
      <c r="L416">
        <f t="shared" si="19"/>
        <v>63</v>
      </c>
      <c r="M416">
        <v>10</v>
      </c>
      <c r="N416" s="1">
        <f t="shared" si="20"/>
        <v>10</v>
      </c>
      <c r="O416" t="s">
        <v>284</v>
      </c>
      <c r="Q416"/>
      <c r="R416" s="155">
        <v>-500.79119209149428</v>
      </c>
    </row>
    <row r="417" spans="1:18" x14ac:dyDescent="0.25">
      <c r="A417" s="144" t="s">
        <v>357</v>
      </c>
      <c r="B417" s="146" t="s">
        <v>357</v>
      </c>
      <c r="C417" s="147">
        <v>32.330356031699999</v>
      </c>
      <c r="D417" s="147">
        <v>-110.8034252514</v>
      </c>
      <c r="E417" s="148">
        <v>3577071.0959999999</v>
      </c>
      <c r="F417" s="148">
        <v>518500.66899999999</v>
      </c>
      <c r="G417" s="145"/>
      <c r="H417" s="150">
        <v>38410</v>
      </c>
      <c r="I417" s="152" t="s">
        <v>660</v>
      </c>
      <c r="J417" s="144" t="s">
        <v>357</v>
      </c>
      <c r="K417" s="144">
        <v>243</v>
      </c>
      <c r="L417">
        <f t="shared" si="19"/>
        <v>63</v>
      </c>
      <c r="M417" s="144">
        <v>12</v>
      </c>
      <c r="N417" s="1">
        <f t="shared" si="20"/>
        <v>12</v>
      </c>
      <c r="O417" s="144" t="s">
        <v>284</v>
      </c>
      <c r="P417" s="145"/>
      <c r="Q417" s="144"/>
      <c r="R417" s="155">
        <v>-381.48758397953964</v>
      </c>
    </row>
    <row r="418" spans="1:18" x14ac:dyDescent="0.25">
      <c r="A418" t="s">
        <v>420</v>
      </c>
      <c r="B418" s="46" t="s">
        <v>420</v>
      </c>
      <c r="C418" s="49">
        <v>32.321229690700001</v>
      </c>
      <c r="D418" s="49">
        <v>-110.7494417037</v>
      </c>
      <c r="E418" s="77">
        <v>3576070.0559999999</v>
      </c>
      <c r="F418" s="77">
        <v>523583.71899999998</v>
      </c>
      <c r="H418" s="12">
        <v>38380</v>
      </c>
      <c r="I418" s="30" t="s">
        <v>897</v>
      </c>
      <c r="J418" t="s">
        <v>420</v>
      </c>
      <c r="K418">
        <v>243</v>
      </c>
      <c r="L418">
        <f t="shared" si="19"/>
        <v>63</v>
      </c>
      <c r="M418">
        <v>7</v>
      </c>
      <c r="N418" s="1">
        <f t="shared" si="20"/>
        <v>7</v>
      </c>
      <c r="O418" t="s">
        <v>284</v>
      </c>
      <c r="Q418"/>
      <c r="R418" s="155">
        <v>-529.58575673075916</v>
      </c>
    </row>
    <row r="419" spans="1:18" x14ac:dyDescent="0.25">
      <c r="A419" s="144" t="s">
        <v>416</v>
      </c>
      <c r="B419" s="146" t="s">
        <v>416</v>
      </c>
      <c r="C419" s="147">
        <v>32.316950415000001</v>
      </c>
      <c r="D419" s="147">
        <v>-110.7524067482</v>
      </c>
      <c r="E419" s="148">
        <v>3575595.0559999999</v>
      </c>
      <c r="F419" s="148">
        <v>523305.73</v>
      </c>
      <c r="G419" s="145"/>
      <c r="H419" s="150">
        <v>38380</v>
      </c>
      <c r="I419" s="152" t="s">
        <v>897</v>
      </c>
      <c r="J419" s="144" t="s">
        <v>416</v>
      </c>
      <c r="K419" s="144">
        <v>243</v>
      </c>
      <c r="L419">
        <f t="shared" si="19"/>
        <v>63</v>
      </c>
      <c r="M419" s="144">
        <v>8</v>
      </c>
      <c r="N419" s="1">
        <f t="shared" si="20"/>
        <v>8</v>
      </c>
      <c r="O419" s="144" t="s">
        <v>284</v>
      </c>
      <c r="P419" s="145"/>
      <c r="Q419" s="144"/>
      <c r="R419" s="155">
        <v>-1051.2326411043289</v>
      </c>
    </row>
    <row r="420" spans="1:18" x14ac:dyDescent="0.25">
      <c r="A420" t="s">
        <v>415</v>
      </c>
      <c r="B420" s="46" t="s">
        <v>415</v>
      </c>
      <c r="C420" s="49">
        <v>32.316301965900003</v>
      </c>
      <c r="D420" s="49">
        <v>-110.7529609221</v>
      </c>
      <c r="E420" s="77">
        <v>3575523.0559999999</v>
      </c>
      <c r="F420" s="77">
        <v>523253.73200000002</v>
      </c>
      <c r="H420" s="12">
        <v>38380</v>
      </c>
      <c r="I420" s="30" t="s">
        <v>897</v>
      </c>
      <c r="J420" t="s">
        <v>415</v>
      </c>
      <c r="K420">
        <v>243</v>
      </c>
      <c r="L420">
        <f t="shared" si="19"/>
        <v>63</v>
      </c>
      <c r="M420">
        <v>11</v>
      </c>
      <c r="N420" s="1">
        <f t="shared" si="20"/>
        <v>11</v>
      </c>
      <c r="O420" t="s">
        <v>284</v>
      </c>
      <c r="Q420"/>
      <c r="R420" s="155">
        <v>-1131.9579672634761</v>
      </c>
    </row>
    <row r="421" spans="1:18" x14ac:dyDescent="0.25">
      <c r="A421" t="s">
        <v>436</v>
      </c>
      <c r="B421" s="46" t="s">
        <v>436</v>
      </c>
      <c r="C421" s="49">
        <v>32.312447451399997</v>
      </c>
      <c r="D421" s="49">
        <v>-110.7216008609</v>
      </c>
      <c r="E421" s="77">
        <v>3575103.0249999999</v>
      </c>
      <c r="F421" s="77">
        <v>526206.76599999995</v>
      </c>
      <c r="H421" s="12">
        <v>38377</v>
      </c>
      <c r="I421" s="30" t="s">
        <v>896</v>
      </c>
      <c r="J421" t="s">
        <v>436</v>
      </c>
      <c r="K421">
        <v>244</v>
      </c>
      <c r="L421">
        <f t="shared" si="19"/>
        <v>64</v>
      </c>
      <c r="M421">
        <v>8</v>
      </c>
      <c r="N421" s="1">
        <f t="shared" si="20"/>
        <v>8</v>
      </c>
      <c r="O421" t="s">
        <v>284</v>
      </c>
      <c r="Q421"/>
      <c r="R421" s="155">
        <v>-1056.4663546808658</v>
      </c>
    </row>
    <row r="422" spans="1:18" x14ac:dyDescent="0.25">
      <c r="A422" t="s">
        <v>583</v>
      </c>
      <c r="B422" s="46" t="s">
        <v>583</v>
      </c>
      <c r="C422" s="49">
        <v>32.308508781999997</v>
      </c>
      <c r="D422" s="49">
        <v>-110.7192014286</v>
      </c>
      <c r="E422" s="77">
        <v>3574667.0180000002</v>
      </c>
      <c r="F422" s="77">
        <v>526433.77800000005</v>
      </c>
      <c r="H422" s="12">
        <v>38301</v>
      </c>
      <c r="I422" s="30" t="s">
        <v>657</v>
      </c>
      <c r="J422" t="s">
        <v>583</v>
      </c>
      <c r="K422">
        <v>244</v>
      </c>
      <c r="L422">
        <f t="shared" si="19"/>
        <v>64</v>
      </c>
      <c r="M422">
        <v>8</v>
      </c>
      <c r="N422" s="1">
        <f t="shared" si="20"/>
        <v>8</v>
      </c>
      <c r="O422" t="s">
        <v>284</v>
      </c>
      <c r="Q422"/>
      <c r="R422" s="155">
        <v>-1454.3804714535188</v>
      </c>
    </row>
    <row r="423" spans="1:18" x14ac:dyDescent="0.25">
      <c r="A423" s="1" t="s">
        <v>735</v>
      </c>
      <c r="B423" s="46" t="s">
        <v>735</v>
      </c>
      <c r="C423" s="49">
        <v>32.308846312900002</v>
      </c>
      <c r="D423" s="49">
        <v>-110.7419863451</v>
      </c>
      <c r="E423" s="77">
        <v>3574699.0430000001</v>
      </c>
      <c r="F423" s="77">
        <v>524288.75800000003</v>
      </c>
      <c r="H423" s="28">
        <v>38096</v>
      </c>
      <c r="I423" s="31" t="s">
        <v>892</v>
      </c>
      <c r="J423" s="1" t="s">
        <v>735</v>
      </c>
      <c r="K423" s="1">
        <v>244</v>
      </c>
      <c r="L423">
        <f t="shared" si="19"/>
        <v>64</v>
      </c>
      <c r="M423" s="1">
        <v>15</v>
      </c>
      <c r="N423" s="1">
        <f t="shared" si="20"/>
        <v>15</v>
      </c>
      <c r="O423" s="1" t="s">
        <v>795</v>
      </c>
      <c r="R423" s="155">
        <v>-1782.2923751404296</v>
      </c>
    </row>
    <row r="424" spans="1:18" x14ac:dyDescent="0.25">
      <c r="A424" t="s">
        <v>368</v>
      </c>
      <c r="B424" s="46" t="s">
        <v>368</v>
      </c>
      <c r="C424" s="49">
        <v>32.311240443199999</v>
      </c>
      <c r="D424" s="49">
        <v>-110.80978657510001</v>
      </c>
      <c r="E424" s="77">
        <v>3574951.0839999998</v>
      </c>
      <c r="F424" s="77">
        <v>517905.73200000002</v>
      </c>
      <c r="H424" s="12">
        <v>38386</v>
      </c>
      <c r="I424" s="30" t="s">
        <v>659</v>
      </c>
      <c r="J424" t="s">
        <v>368</v>
      </c>
      <c r="K424" s="36">
        <v>244</v>
      </c>
      <c r="L424">
        <f t="shared" si="19"/>
        <v>64</v>
      </c>
      <c r="M424" s="36">
        <v>12</v>
      </c>
      <c r="N424" s="1">
        <f t="shared" si="20"/>
        <v>12</v>
      </c>
      <c r="O424" t="s">
        <v>284</v>
      </c>
      <c r="Q424"/>
      <c r="R424" s="155">
        <v>-2601.330719199229</v>
      </c>
    </row>
    <row r="425" spans="1:18" x14ac:dyDescent="0.25">
      <c r="A425" t="s">
        <v>354</v>
      </c>
      <c r="B425" s="46" t="s">
        <v>354</v>
      </c>
      <c r="C425" s="49">
        <v>32.332290745000002</v>
      </c>
      <c r="D425" s="49">
        <v>-110.80032910849999</v>
      </c>
      <c r="E425" s="77">
        <v>3577286.0950000002</v>
      </c>
      <c r="F425" s="77">
        <v>518791.66399999999</v>
      </c>
      <c r="H425" s="12">
        <v>38410</v>
      </c>
      <c r="I425" s="30" t="s">
        <v>660</v>
      </c>
      <c r="J425" t="s">
        <v>354</v>
      </c>
      <c r="K425">
        <v>244</v>
      </c>
      <c r="L425">
        <f t="shared" si="19"/>
        <v>64</v>
      </c>
      <c r="M425">
        <v>18</v>
      </c>
      <c r="N425" s="1">
        <f t="shared" si="20"/>
        <v>18</v>
      </c>
      <c r="O425" t="s">
        <v>284</v>
      </c>
      <c r="Q425"/>
      <c r="R425" s="155">
        <v>-117.65927735816069</v>
      </c>
    </row>
    <row r="426" spans="1:18" x14ac:dyDescent="0.25">
      <c r="A426" s="145" t="s">
        <v>748</v>
      </c>
      <c r="B426" s="146" t="s">
        <v>748</v>
      </c>
      <c r="C426" s="147">
        <v>32.310602926500003</v>
      </c>
      <c r="D426" s="147">
        <v>-110.7238054112</v>
      </c>
      <c r="E426" s="148">
        <v>3574898.0249999999</v>
      </c>
      <c r="F426" s="148">
        <v>525999.77</v>
      </c>
      <c r="G426" s="145"/>
      <c r="H426" s="151">
        <v>38100</v>
      </c>
      <c r="I426" s="153" t="s">
        <v>928</v>
      </c>
      <c r="J426" s="145" t="s">
        <v>748</v>
      </c>
      <c r="K426" s="145">
        <v>245</v>
      </c>
      <c r="L426">
        <f t="shared" si="19"/>
        <v>65</v>
      </c>
      <c r="M426" s="145">
        <v>10</v>
      </c>
      <c r="N426" s="1">
        <f t="shared" si="20"/>
        <v>10</v>
      </c>
      <c r="O426" s="145" t="s">
        <v>798</v>
      </c>
      <c r="P426" s="145"/>
      <c r="Q426" s="145"/>
      <c r="R426" s="155">
        <v>-1296.2005293344957</v>
      </c>
    </row>
    <row r="427" spans="1:18" x14ac:dyDescent="0.25">
      <c r="A427" s="1" t="s">
        <v>755</v>
      </c>
      <c r="B427" s="46" t="s">
        <v>755</v>
      </c>
      <c r="C427" s="49">
        <v>32.310093399400003</v>
      </c>
      <c r="D427" s="49">
        <v>-110.7177943576</v>
      </c>
      <c r="E427" s="77">
        <v>3574843.0189999999</v>
      </c>
      <c r="F427" s="77">
        <v>526565.77500000002</v>
      </c>
      <c r="H427" s="28">
        <v>38100</v>
      </c>
      <c r="I427" s="31" t="s">
        <v>928</v>
      </c>
      <c r="J427" s="1" t="s">
        <v>755</v>
      </c>
      <c r="K427" s="1">
        <v>245</v>
      </c>
      <c r="L427">
        <f t="shared" si="19"/>
        <v>65</v>
      </c>
      <c r="M427" s="1">
        <v>5</v>
      </c>
      <c r="N427" s="1">
        <f t="shared" si="20"/>
        <v>5</v>
      </c>
      <c r="O427" s="1" t="s">
        <v>798</v>
      </c>
      <c r="R427" s="155">
        <v>-1256.2302180781228</v>
      </c>
    </row>
    <row r="428" spans="1:18" x14ac:dyDescent="0.25">
      <c r="A428" t="s">
        <v>442</v>
      </c>
      <c r="B428" s="46" t="s">
        <v>442</v>
      </c>
      <c r="C428" s="49">
        <v>32.3209883886</v>
      </c>
      <c r="D428" s="49">
        <v>-110.7205550546</v>
      </c>
      <c r="E428" s="77">
        <v>3576050.0320000001</v>
      </c>
      <c r="F428" s="77">
        <v>526302.74399999995</v>
      </c>
      <c r="H428" s="12">
        <v>38377</v>
      </c>
      <c r="I428" s="30" t="s">
        <v>896</v>
      </c>
      <c r="J428" t="s">
        <v>442</v>
      </c>
      <c r="K428">
        <v>245</v>
      </c>
      <c r="L428">
        <f t="shared" si="19"/>
        <v>65</v>
      </c>
      <c r="M428">
        <v>4</v>
      </c>
      <c r="N428" s="1">
        <f t="shared" si="20"/>
        <v>4</v>
      </c>
      <c r="O428" t="s">
        <v>284</v>
      </c>
      <c r="Q428"/>
      <c r="R428" s="155">
        <v>-93.354132285495325</v>
      </c>
    </row>
    <row r="429" spans="1:18" x14ac:dyDescent="0.25">
      <c r="A429" t="s">
        <v>437</v>
      </c>
      <c r="B429" s="46" t="s">
        <v>437</v>
      </c>
      <c r="C429" s="49">
        <v>32.313393538299998</v>
      </c>
      <c r="D429" s="49">
        <v>-110.7210774512</v>
      </c>
      <c r="E429" s="77">
        <v>3575208.0249999999</v>
      </c>
      <c r="F429" s="77">
        <v>526255.76399999997</v>
      </c>
      <c r="H429" s="12">
        <v>38377</v>
      </c>
      <c r="I429" s="30" t="s">
        <v>896</v>
      </c>
      <c r="J429" t="s">
        <v>437</v>
      </c>
      <c r="K429">
        <v>245</v>
      </c>
      <c r="L429">
        <f t="shared" si="19"/>
        <v>65</v>
      </c>
      <c r="M429">
        <v>6</v>
      </c>
      <c r="N429" s="1">
        <f t="shared" si="20"/>
        <v>6</v>
      </c>
      <c r="O429" t="s">
        <v>284</v>
      </c>
      <c r="Q429"/>
      <c r="R429" s="155">
        <v>-943.24443208487401</v>
      </c>
    </row>
    <row r="430" spans="1:18" x14ac:dyDescent="0.25">
      <c r="A430" t="s">
        <v>522</v>
      </c>
      <c r="B430" s="46" t="s">
        <v>522</v>
      </c>
      <c r="C430" s="49">
        <v>32.332569144700003</v>
      </c>
      <c r="D430" s="49">
        <v>-110.7360544973</v>
      </c>
      <c r="E430" s="77">
        <v>3577330.0440000002</v>
      </c>
      <c r="F430" s="77">
        <v>524840.69200000004</v>
      </c>
      <c r="H430" s="12">
        <v>38341</v>
      </c>
      <c r="I430" s="30" t="s">
        <v>924</v>
      </c>
      <c r="J430" t="s">
        <v>522</v>
      </c>
      <c r="K430">
        <v>245</v>
      </c>
      <c r="L430">
        <f t="shared" si="19"/>
        <v>65</v>
      </c>
      <c r="M430">
        <v>1</v>
      </c>
      <c r="N430" s="1">
        <f t="shared" si="20"/>
        <v>1</v>
      </c>
      <c r="O430" t="s">
        <v>284</v>
      </c>
      <c r="Q430"/>
      <c r="R430" s="155">
        <v>941.32380560372803</v>
      </c>
    </row>
    <row r="431" spans="1:18" x14ac:dyDescent="0.25">
      <c r="A431" t="s">
        <v>500</v>
      </c>
      <c r="B431" s="46" t="s">
        <v>500</v>
      </c>
      <c r="C431" s="49">
        <v>32.323698235999998</v>
      </c>
      <c r="D431" s="49">
        <v>-110.7477881837</v>
      </c>
      <c r="E431" s="77">
        <v>3576344.0559999999</v>
      </c>
      <c r="F431" s="77">
        <v>523738.712</v>
      </c>
      <c r="H431" s="12">
        <v>38348</v>
      </c>
      <c r="I431" s="30" t="s">
        <v>923</v>
      </c>
      <c r="J431" t="s">
        <v>500</v>
      </c>
      <c r="K431">
        <v>245</v>
      </c>
      <c r="L431">
        <f t="shared" si="19"/>
        <v>65</v>
      </c>
      <c r="M431">
        <v>10</v>
      </c>
      <c r="N431" s="1">
        <f t="shared" si="20"/>
        <v>10</v>
      </c>
      <c r="O431" t="s">
        <v>284</v>
      </c>
      <c r="Q431"/>
      <c r="R431" s="155">
        <v>-229.57774724220599</v>
      </c>
    </row>
    <row r="432" spans="1:18" x14ac:dyDescent="0.25">
      <c r="A432" t="s">
        <v>468</v>
      </c>
      <c r="B432" s="46" t="s">
        <v>468</v>
      </c>
      <c r="C432" s="49">
        <v>32.325651819100003</v>
      </c>
      <c r="D432" s="49">
        <v>-110.75956569420001</v>
      </c>
      <c r="E432" s="77">
        <v>3576558.0589999999</v>
      </c>
      <c r="F432" s="77">
        <v>522629.69900000002</v>
      </c>
      <c r="H432" s="12">
        <v>38372</v>
      </c>
      <c r="I432" s="30" t="s">
        <v>922</v>
      </c>
      <c r="J432" t="s">
        <v>468</v>
      </c>
      <c r="K432">
        <v>245</v>
      </c>
      <c r="L432">
        <f t="shared" ref="L432:L495" si="21">K432-180</f>
        <v>65</v>
      </c>
      <c r="M432">
        <v>7</v>
      </c>
      <c r="N432" s="1">
        <f t="shared" si="20"/>
        <v>7</v>
      </c>
      <c r="O432" t="s">
        <v>284</v>
      </c>
      <c r="Q432"/>
      <c r="R432" s="155">
        <v>-201.66844584098885</v>
      </c>
    </row>
    <row r="433" spans="1:18" x14ac:dyDescent="0.25">
      <c r="A433" t="s">
        <v>572</v>
      </c>
      <c r="B433" s="46" t="s">
        <v>572</v>
      </c>
      <c r="C433" s="49">
        <v>32.3085419043</v>
      </c>
      <c r="D433" s="49">
        <v>-110.7099489102</v>
      </c>
      <c r="E433" s="77">
        <v>3574673.0090000001</v>
      </c>
      <c r="F433" s="77">
        <v>527304.78399999999</v>
      </c>
      <c r="H433" s="12">
        <v>38301</v>
      </c>
      <c r="I433" s="30" t="s">
        <v>657</v>
      </c>
      <c r="J433" t="s">
        <v>572</v>
      </c>
      <c r="K433">
        <v>245</v>
      </c>
      <c r="L433">
        <f t="shared" si="21"/>
        <v>65</v>
      </c>
      <c r="M433">
        <v>5</v>
      </c>
      <c r="N433" s="1">
        <f t="shared" si="20"/>
        <v>5</v>
      </c>
      <c r="O433" t="s">
        <v>284</v>
      </c>
      <c r="Q433"/>
      <c r="R433" s="155">
        <v>-1302.233630140875</v>
      </c>
    </row>
    <row r="434" spans="1:18" x14ac:dyDescent="0.25">
      <c r="A434" s="144" t="s">
        <v>565</v>
      </c>
      <c r="B434" s="146" t="s">
        <v>565</v>
      </c>
      <c r="C434" s="147">
        <v>32.312148306399997</v>
      </c>
      <c r="D434" s="147">
        <v>-110.7090133027</v>
      </c>
      <c r="E434" s="148">
        <v>3575073.0120000001</v>
      </c>
      <c r="F434" s="148">
        <v>527391.77500000002</v>
      </c>
      <c r="G434" s="145"/>
      <c r="H434" s="150">
        <v>38301</v>
      </c>
      <c r="I434" s="152" t="s">
        <v>657</v>
      </c>
      <c r="J434" s="144" t="s">
        <v>565</v>
      </c>
      <c r="K434" s="144">
        <v>245</v>
      </c>
      <c r="L434">
        <f t="shared" si="21"/>
        <v>65</v>
      </c>
      <c r="M434" s="144">
        <v>6</v>
      </c>
      <c r="N434" s="1">
        <f t="shared" si="20"/>
        <v>6</v>
      </c>
      <c r="O434" s="144" t="s">
        <v>284</v>
      </c>
      <c r="P434" s="145"/>
      <c r="Q434" s="144"/>
      <c r="R434" s="155">
        <v>-887.63343701974372</v>
      </c>
    </row>
    <row r="435" spans="1:18" x14ac:dyDescent="0.25">
      <c r="A435" s="145" t="s">
        <v>736</v>
      </c>
      <c r="B435" s="146" t="s">
        <v>736</v>
      </c>
      <c r="C435" s="147">
        <v>32.308403263700001</v>
      </c>
      <c r="D435" s="147">
        <v>-110.74149894200001</v>
      </c>
      <c r="E435" s="148">
        <v>3574650.0419999999</v>
      </c>
      <c r="F435" s="148">
        <v>524334.76</v>
      </c>
      <c r="G435" s="145"/>
      <c r="H435" s="151">
        <v>38096</v>
      </c>
      <c r="I435" s="153" t="s">
        <v>892</v>
      </c>
      <c r="J435" s="145" t="s">
        <v>736</v>
      </c>
      <c r="K435" s="145">
        <v>245</v>
      </c>
      <c r="L435">
        <f t="shared" si="21"/>
        <v>65</v>
      </c>
      <c r="M435" s="145">
        <v>12</v>
      </c>
      <c r="N435" s="1">
        <f t="shared" si="20"/>
        <v>12</v>
      </c>
      <c r="O435" s="145" t="s">
        <v>795</v>
      </c>
      <c r="P435" s="145"/>
      <c r="Q435" s="145"/>
      <c r="R435" s="155">
        <v>-1823.5741849030233</v>
      </c>
    </row>
    <row r="436" spans="1:18" x14ac:dyDescent="0.25">
      <c r="A436" s="1" t="s">
        <v>741</v>
      </c>
      <c r="B436" s="46" t="s">
        <v>741</v>
      </c>
      <c r="C436" s="49">
        <v>32.307569795500001</v>
      </c>
      <c r="D436" s="49">
        <v>-110.7441994343</v>
      </c>
      <c r="E436" s="77">
        <v>3574557.0430000001</v>
      </c>
      <c r="F436" s="77">
        <v>524080.761</v>
      </c>
      <c r="H436" s="28">
        <v>38096</v>
      </c>
      <c r="I436" s="31" t="s">
        <v>892</v>
      </c>
      <c r="J436" s="1" t="s">
        <v>741</v>
      </c>
      <c r="K436" s="1">
        <v>245</v>
      </c>
      <c r="L436">
        <f t="shared" si="21"/>
        <v>65</v>
      </c>
      <c r="M436" s="1">
        <v>11</v>
      </c>
      <c r="N436" s="1">
        <f t="shared" si="20"/>
        <v>11</v>
      </c>
      <c r="O436" s="1" t="s">
        <v>795</v>
      </c>
      <c r="R436" s="155">
        <v>-1959.1945187829867</v>
      </c>
    </row>
    <row r="437" spans="1:18" x14ac:dyDescent="0.25">
      <c r="A437" s="1" t="s">
        <v>729</v>
      </c>
      <c r="B437" s="46" t="s">
        <v>729</v>
      </c>
      <c r="C437" s="49">
        <v>32.309346295499999</v>
      </c>
      <c r="D437" s="49">
        <v>-110.73945670489999</v>
      </c>
      <c r="E437" s="77">
        <v>3574755.0410000002</v>
      </c>
      <c r="F437" s="77">
        <v>524526.75800000003</v>
      </c>
      <c r="H437" s="28">
        <v>38096</v>
      </c>
      <c r="I437" s="31" t="s">
        <v>892</v>
      </c>
      <c r="J437" s="1" t="s">
        <v>729</v>
      </c>
      <c r="K437" s="1">
        <v>245</v>
      </c>
      <c r="L437">
        <f t="shared" si="21"/>
        <v>65</v>
      </c>
      <c r="M437" s="1">
        <v>8</v>
      </c>
      <c r="N437" s="1">
        <f t="shared" si="20"/>
        <v>8</v>
      </c>
      <c r="O437" s="1" t="s">
        <v>798</v>
      </c>
      <c r="R437" s="155">
        <v>-1686.3576924625256</v>
      </c>
    </row>
    <row r="438" spans="1:18" x14ac:dyDescent="0.25">
      <c r="A438" s="144" t="s">
        <v>596</v>
      </c>
      <c r="B438" s="146" t="s">
        <v>596</v>
      </c>
      <c r="C438" s="147">
        <v>32.324673033899998</v>
      </c>
      <c r="D438" s="147">
        <v>-110.7182701696</v>
      </c>
      <c r="E438" s="148">
        <v>3576459.0329999998</v>
      </c>
      <c r="F438" s="148">
        <v>526516.73499999999</v>
      </c>
      <c r="G438" s="145"/>
      <c r="H438" s="150">
        <v>38296</v>
      </c>
      <c r="I438" s="152" t="s">
        <v>932</v>
      </c>
      <c r="J438" s="144" t="s">
        <v>596</v>
      </c>
      <c r="K438" s="144">
        <v>245</v>
      </c>
      <c r="L438">
        <f t="shared" si="21"/>
        <v>65</v>
      </c>
      <c r="M438" s="144">
        <v>8</v>
      </c>
      <c r="N438" s="1">
        <f t="shared" si="20"/>
        <v>8</v>
      </c>
      <c r="O438" s="144" t="s">
        <v>284</v>
      </c>
      <c r="P438" s="145"/>
      <c r="Q438" s="144"/>
      <c r="R438" s="155">
        <v>351.55481167596486</v>
      </c>
    </row>
    <row r="439" spans="1:18" x14ac:dyDescent="0.25">
      <c r="A439" t="s">
        <v>375</v>
      </c>
      <c r="B439" s="46" t="s">
        <v>375</v>
      </c>
      <c r="C439" s="49">
        <v>32.317671238499997</v>
      </c>
      <c r="D439" s="49">
        <v>-110.8088065773</v>
      </c>
      <c r="E439" s="77">
        <v>3575664.09</v>
      </c>
      <c r="F439" s="77">
        <v>517996.71299999999</v>
      </c>
      <c r="H439" s="12">
        <v>38386</v>
      </c>
      <c r="I439" s="30" t="s">
        <v>659</v>
      </c>
      <c r="J439" t="s">
        <v>375</v>
      </c>
      <c r="K439" s="36">
        <v>245</v>
      </c>
      <c r="L439">
        <f t="shared" si="21"/>
        <v>65</v>
      </c>
      <c r="M439" s="36">
        <v>13</v>
      </c>
      <c r="N439" s="1">
        <f t="shared" si="20"/>
        <v>13</v>
      </c>
      <c r="O439" t="s">
        <v>284</v>
      </c>
      <c r="Q439"/>
      <c r="R439" s="155">
        <v>-1873.0579993390729</v>
      </c>
    </row>
    <row r="440" spans="1:18" x14ac:dyDescent="0.25">
      <c r="A440" t="s">
        <v>361</v>
      </c>
      <c r="B440" s="46" t="s">
        <v>361</v>
      </c>
      <c r="C440" s="49">
        <v>32.3270186166</v>
      </c>
      <c r="D440" s="49">
        <v>-110.8096054244</v>
      </c>
      <c r="E440" s="77">
        <v>3576700.0980000002</v>
      </c>
      <c r="F440" s="77">
        <v>517919.67700000003</v>
      </c>
      <c r="H440" s="12">
        <v>38410</v>
      </c>
      <c r="I440" s="30" t="s">
        <v>660</v>
      </c>
      <c r="J440" t="s">
        <v>361</v>
      </c>
      <c r="K440">
        <v>245</v>
      </c>
      <c r="L440">
        <f t="shared" si="21"/>
        <v>65</v>
      </c>
      <c r="M440">
        <v>9</v>
      </c>
      <c r="N440" s="1">
        <f t="shared" si="20"/>
        <v>9</v>
      </c>
      <c r="O440" t="s">
        <v>284</v>
      </c>
      <c r="Q440"/>
      <c r="R440" s="155">
        <v>-849.97673163601621</v>
      </c>
    </row>
    <row r="441" spans="1:18" x14ac:dyDescent="0.25">
      <c r="A441" t="s">
        <v>352</v>
      </c>
      <c r="B441" s="46" t="s">
        <v>352</v>
      </c>
      <c r="C441" s="49">
        <v>32.323452164000003</v>
      </c>
      <c r="D441" s="49">
        <v>-110.8136075307</v>
      </c>
      <c r="E441" s="77">
        <v>3576304.1</v>
      </c>
      <c r="F441" s="77">
        <v>517543.69199999998</v>
      </c>
      <c r="H441" s="12">
        <v>38410</v>
      </c>
      <c r="I441" s="30" t="s">
        <v>660</v>
      </c>
      <c r="J441" t="s">
        <v>352</v>
      </c>
      <c r="K441">
        <v>245</v>
      </c>
      <c r="L441">
        <f t="shared" si="21"/>
        <v>65</v>
      </c>
      <c r="M441">
        <v>22</v>
      </c>
      <c r="N441" s="1">
        <f t="shared" si="20"/>
        <v>22</v>
      </c>
      <c r="O441" t="s">
        <v>284</v>
      </c>
      <c r="Q441"/>
      <c r="R441" s="155">
        <v>-1309.0654612017074</v>
      </c>
    </row>
    <row r="442" spans="1:18" x14ac:dyDescent="0.25">
      <c r="A442" t="s">
        <v>427</v>
      </c>
      <c r="B442" s="46" t="s">
        <v>427</v>
      </c>
      <c r="C442" s="49">
        <v>32.3133033764</v>
      </c>
      <c r="D442" s="49">
        <v>-110.7466693473</v>
      </c>
      <c r="E442" s="77">
        <v>3575192.0490000001</v>
      </c>
      <c r="F442" s="77">
        <v>523846.74300000002</v>
      </c>
      <c r="H442" s="12">
        <v>38380</v>
      </c>
      <c r="I442" s="30" t="s">
        <v>897</v>
      </c>
      <c r="J442" t="s">
        <v>427</v>
      </c>
      <c r="K442">
        <v>245</v>
      </c>
      <c r="L442">
        <f t="shared" si="21"/>
        <v>65</v>
      </c>
      <c r="M442">
        <v>9</v>
      </c>
      <c r="N442" s="1">
        <f t="shared" si="20"/>
        <v>9</v>
      </c>
      <c r="O442" t="s">
        <v>284</v>
      </c>
      <c r="Q442"/>
      <c r="R442" s="155">
        <v>-1363.4570171311898</v>
      </c>
    </row>
    <row r="443" spans="1:18" x14ac:dyDescent="0.25">
      <c r="A443" t="s">
        <v>426</v>
      </c>
      <c r="B443" s="46" t="s">
        <v>426</v>
      </c>
      <c r="C443" s="49">
        <v>32.315045155500002</v>
      </c>
      <c r="D443" s="49">
        <v>-110.7469938815</v>
      </c>
      <c r="E443" s="77">
        <v>3575385.051</v>
      </c>
      <c r="F443" s="77">
        <v>523815.73800000001</v>
      </c>
      <c r="H443" s="12">
        <v>38380</v>
      </c>
      <c r="I443" s="30" t="s">
        <v>897</v>
      </c>
      <c r="J443" t="s">
        <v>426</v>
      </c>
      <c r="K443">
        <v>245</v>
      </c>
      <c r="L443">
        <f t="shared" si="21"/>
        <v>65</v>
      </c>
      <c r="M443">
        <v>8</v>
      </c>
      <c r="N443" s="1">
        <f t="shared" si="20"/>
        <v>8</v>
      </c>
      <c r="O443" t="s">
        <v>284</v>
      </c>
      <c r="Q443"/>
      <c r="R443" s="155">
        <v>-1175.6576929566399</v>
      </c>
    </row>
    <row r="444" spans="1:18" x14ac:dyDescent="0.25">
      <c r="A444" t="s">
        <v>419</v>
      </c>
      <c r="B444" s="46" t="s">
        <v>419</v>
      </c>
      <c r="C444" s="49">
        <v>32.320555773199999</v>
      </c>
      <c r="D444" s="49">
        <v>-110.7507928057</v>
      </c>
      <c r="E444" s="77">
        <v>3575995.057</v>
      </c>
      <c r="F444" s="77">
        <v>523456.72</v>
      </c>
      <c r="H444" s="12">
        <v>38380</v>
      </c>
      <c r="I444" s="30" t="s">
        <v>897</v>
      </c>
      <c r="J444" t="s">
        <v>419</v>
      </c>
      <c r="K444">
        <v>245</v>
      </c>
      <c r="L444">
        <f t="shared" si="21"/>
        <v>65</v>
      </c>
      <c r="M444">
        <v>9</v>
      </c>
      <c r="N444" s="1">
        <f t="shared" si="20"/>
        <v>9</v>
      </c>
      <c r="O444" t="s">
        <v>284</v>
      </c>
      <c r="Q444"/>
      <c r="R444" s="155">
        <v>-625.89533977006613</v>
      </c>
    </row>
    <row r="445" spans="1:18" x14ac:dyDescent="0.25">
      <c r="A445" t="s">
        <v>414</v>
      </c>
      <c r="B445" s="46" t="s">
        <v>414</v>
      </c>
      <c r="C445" s="49">
        <v>32.315537193499999</v>
      </c>
      <c r="D445" s="49">
        <v>-110.7540040833</v>
      </c>
      <c r="E445" s="77">
        <v>3575438.0559999999</v>
      </c>
      <c r="F445" s="77">
        <v>523155.73300000001</v>
      </c>
      <c r="H445" s="12">
        <v>38380</v>
      </c>
      <c r="I445" s="30" t="s">
        <v>897</v>
      </c>
      <c r="J445" t="s">
        <v>414</v>
      </c>
      <c r="K445">
        <v>245</v>
      </c>
      <c r="L445">
        <f t="shared" si="21"/>
        <v>65</v>
      </c>
      <c r="M445">
        <v>10</v>
      </c>
      <c r="N445" s="1">
        <f t="shared" si="20"/>
        <v>10</v>
      </c>
      <c r="O445" t="s">
        <v>284</v>
      </c>
      <c r="Q445"/>
      <c r="R445" s="155">
        <v>-1233.4023158590173</v>
      </c>
    </row>
    <row r="446" spans="1:18" x14ac:dyDescent="0.25">
      <c r="A446" t="s">
        <v>406</v>
      </c>
      <c r="B446" s="46" t="s">
        <v>406</v>
      </c>
      <c r="C446" s="49">
        <v>32.304462352400002</v>
      </c>
      <c r="D446" s="49">
        <v>-110.746640575</v>
      </c>
      <c r="E446" s="77">
        <v>3574212.0430000001</v>
      </c>
      <c r="F446" s="77">
        <v>523851.76799999998</v>
      </c>
      <c r="H446" s="12">
        <v>38380</v>
      </c>
      <c r="I446" s="30" t="s">
        <v>897</v>
      </c>
      <c r="J446" t="s">
        <v>406</v>
      </c>
      <c r="K446">
        <v>245</v>
      </c>
      <c r="L446">
        <f t="shared" si="21"/>
        <v>65</v>
      </c>
      <c r="M446">
        <v>13</v>
      </c>
      <c r="N446" s="1">
        <f t="shared" si="20"/>
        <v>13</v>
      </c>
      <c r="O446" t="s">
        <v>284</v>
      </c>
      <c r="Q446"/>
      <c r="R446" s="155">
        <v>-2342.6198161629463</v>
      </c>
    </row>
    <row r="447" spans="1:18" x14ac:dyDescent="0.25">
      <c r="A447" s="1" t="s">
        <v>742</v>
      </c>
      <c r="B447" s="46" t="s">
        <v>742</v>
      </c>
      <c r="C447" s="49">
        <v>32.309467413100002</v>
      </c>
      <c r="D447" s="49">
        <v>-110.7202607855</v>
      </c>
      <c r="E447" s="77">
        <v>3574773.02</v>
      </c>
      <c r="F447" s="77">
        <v>526333.77500000002</v>
      </c>
      <c r="H447" s="28">
        <v>38100</v>
      </c>
      <c r="I447" s="31" t="s">
        <v>928</v>
      </c>
      <c r="J447" s="1" t="s">
        <v>742</v>
      </c>
      <c r="K447" s="1">
        <v>246</v>
      </c>
      <c r="L447">
        <f t="shared" si="21"/>
        <v>66</v>
      </c>
      <c r="M447" s="1">
        <v>9</v>
      </c>
      <c r="N447" s="1">
        <f t="shared" si="20"/>
        <v>9</v>
      </c>
      <c r="O447" s="1" t="s">
        <v>795</v>
      </c>
      <c r="R447" s="155">
        <v>-1365.1590936293946</v>
      </c>
    </row>
    <row r="448" spans="1:18" x14ac:dyDescent="0.25">
      <c r="A448" s="1" t="s">
        <v>757</v>
      </c>
      <c r="B448" s="46" t="s">
        <v>757</v>
      </c>
      <c r="C448" s="49">
        <v>32.311239803200003</v>
      </c>
      <c r="D448" s="49">
        <v>-110.7141046304</v>
      </c>
      <c r="E448" s="77">
        <v>3574971.0159999998</v>
      </c>
      <c r="F448" s="77">
        <v>526912.77399999998</v>
      </c>
      <c r="H448" s="28">
        <v>38100</v>
      </c>
      <c r="I448" s="31" t="s">
        <v>928</v>
      </c>
      <c r="J448" s="1" t="s">
        <v>757</v>
      </c>
      <c r="K448" s="1">
        <v>246</v>
      </c>
      <c r="L448">
        <f t="shared" si="21"/>
        <v>66</v>
      </c>
      <c r="M448" s="1">
        <v>1</v>
      </c>
      <c r="N448" s="1">
        <f t="shared" si="20"/>
        <v>1</v>
      </c>
      <c r="O448" s="1" t="s">
        <v>798</v>
      </c>
      <c r="R448" s="155">
        <v>-1070.0063737399125</v>
      </c>
    </row>
    <row r="449" spans="1:18" x14ac:dyDescent="0.25">
      <c r="A449" t="s">
        <v>441</v>
      </c>
      <c r="B449" s="46" t="s">
        <v>441</v>
      </c>
      <c r="C449" s="49">
        <v>32.319799977700001</v>
      </c>
      <c r="D449" s="49">
        <v>-110.72164232599999</v>
      </c>
      <c r="E449" s="77">
        <v>3575918.0320000001</v>
      </c>
      <c r="F449" s="77">
        <v>526200.74600000004</v>
      </c>
      <c r="H449" s="12">
        <v>38377</v>
      </c>
      <c r="I449" s="30" t="s">
        <v>896</v>
      </c>
      <c r="J449" t="s">
        <v>441</v>
      </c>
      <c r="K449">
        <v>246</v>
      </c>
      <c r="L449">
        <f t="shared" si="21"/>
        <v>66</v>
      </c>
      <c r="M449">
        <v>7</v>
      </c>
      <c r="N449" s="1">
        <f t="shared" si="20"/>
        <v>7</v>
      </c>
      <c r="O449" t="s">
        <v>284</v>
      </c>
      <c r="Q449"/>
      <c r="R449" s="155">
        <v>-242.46951783071813</v>
      </c>
    </row>
    <row r="450" spans="1:18" x14ac:dyDescent="0.25">
      <c r="A450" t="s">
        <v>439</v>
      </c>
      <c r="B450" s="46" t="s">
        <v>439</v>
      </c>
      <c r="C450" s="49">
        <v>32.317286545499996</v>
      </c>
      <c r="D450" s="49">
        <v>-110.7232435091</v>
      </c>
      <c r="E450" s="77">
        <v>3575639.031</v>
      </c>
      <c r="F450" s="77">
        <v>526050.75199999998</v>
      </c>
      <c r="H450" s="12">
        <v>38377</v>
      </c>
      <c r="I450" s="30" t="s">
        <v>896</v>
      </c>
      <c r="J450" t="s">
        <v>439</v>
      </c>
      <c r="K450">
        <v>246</v>
      </c>
      <c r="L450">
        <f t="shared" si="21"/>
        <v>66</v>
      </c>
      <c r="M450">
        <v>5</v>
      </c>
      <c r="N450" s="1">
        <f t="shared" si="20"/>
        <v>5</v>
      </c>
      <c r="O450" t="s">
        <v>284</v>
      </c>
      <c r="Q450"/>
      <c r="R450" s="155">
        <v>-546.63968918202227</v>
      </c>
    </row>
    <row r="451" spans="1:18" x14ac:dyDescent="0.25">
      <c r="A451" t="s">
        <v>571</v>
      </c>
      <c r="B451" s="46" t="s">
        <v>571</v>
      </c>
      <c r="C451" s="49">
        <v>32.309027904300002</v>
      </c>
      <c r="D451" s="49">
        <v>-110.70944810330001</v>
      </c>
      <c r="E451" s="77">
        <v>3574727.0090000001</v>
      </c>
      <c r="F451" s="77">
        <v>527351.78300000005</v>
      </c>
      <c r="H451" s="12">
        <v>38301</v>
      </c>
      <c r="I451" s="30" t="s">
        <v>657</v>
      </c>
      <c r="J451" t="s">
        <v>571</v>
      </c>
      <c r="K451">
        <v>246</v>
      </c>
      <c r="L451">
        <f t="shared" si="21"/>
        <v>66</v>
      </c>
      <c r="M451">
        <v>18</v>
      </c>
      <c r="N451" s="1">
        <f t="shared" si="20"/>
        <v>18</v>
      </c>
      <c r="O451" t="s">
        <v>284</v>
      </c>
      <c r="Q451"/>
      <c r="R451" s="155">
        <v>-1240.3471421191311</v>
      </c>
    </row>
    <row r="452" spans="1:18" x14ac:dyDescent="0.25">
      <c r="A452" t="s">
        <v>554</v>
      </c>
      <c r="B452" s="46" t="s">
        <v>554</v>
      </c>
      <c r="C452" s="49">
        <v>32.311326862800001</v>
      </c>
      <c r="D452" s="49">
        <v>-110.716696391</v>
      </c>
      <c r="E452" s="77">
        <v>3574980.0189999999</v>
      </c>
      <c r="F452" s="77">
        <v>526668.77300000004</v>
      </c>
      <c r="H452" s="12">
        <v>38301</v>
      </c>
      <c r="I452" s="30" t="s">
        <v>657</v>
      </c>
      <c r="J452" t="s">
        <v>554</v>
      </c>
      <c r="K452">
        <v>246</v>
      </c>
      <c r="L452">
        <f t="shared" si="21"/>
        <v>66</v>
      </c>
      <c r="M452">
        <v>12</v>
      </c>
      <c r="N452" s="1">
        <f t="shared" si="20"/>
        <v>12</v>
      </c>
      <c r="O452" t="s">
        <v>284</v>
      </c>
      <c r="Q452"/>
      <c r="R452" s="155">
        <v>-1101.9470313451588</v>
      </c>
    </row>
    <row r="453" spans="1:18" x14ac:dyDescent="0.25">
      <c r="A453" s="1" t="s">
        <v>732</v>
      </c>
      <c r="B453" s="46" t="s">
        <v>732</v>
      </c>
      <c r="C453" s="49">
        <v>32.311812411399998</v>
      </c>
      <c r="D453" s="49">
        <v>-110.74104319</v>
      </c>
      <c r="E453" s="77">
        <v>3575028.0440000002</v>
      </c>
      <c r="F453" s="77">
        <v>524376.75100000005</v>
      </c>
      <c r="H453" s="28">
        <v>38096</v>
      </c>
      <c r="I453" s="31" t="s">
        <v>892</v>
      </c>
      <c r="J453" s="1" t="s">
        <v>732</v>
      </c>
      <c r="K453" s="1">
        <v>246</v>
      </c>
      <c r="L453">
        <f t="shared" si="21"/>
        <v>66</v>
      </c>
      <c r="M453" s="1">
        <v>10</v>
      </c>
      <c r="N453" s="1">
        <f t="shared" si="20"/>
        <v>10</v>
      </c>
      <c r="O453" s="1" t="s">
        <v>798</v>
      </c>
      <c r="R453" s="155">
        <v>-1438.5260452290668</v>
      </c>
    </row>
    <row r="454" spans="1:18" x14ac:dyDescent="0.25">
      <c r="A454" s="1" t="s">
        <v>739</v>
      </c>
      <c r="B454" s="46" t="s">
        <v>739</v>
      </c>
      <c r="C454" s="49">
        <v>32.306063424599998</v>
      </c>
      <c r="D454" s="49">
        <v>-110.7442992249</v>
      </c>
      <c r="E454" s="77">
        <v>3574390.0419999999</v>
      </c>
      <c r="F454" s="77">
        <v>524071.76500000001</v>
      </c>
      <c r="H454" s="28">
        <v>38096</v>
      </c>
      <c r="I454" s="31" t="s">
        <v>892</v>
      </c>
      <c r="J454" s="1" t="s">
        <v>739</v>
      </c>
      <c r="K454" s="1">
        <v>246</v>
      </c>
      <c r="L454">
        <f t="shared" si="21"/>
        <v>66</v>
      </c>
      <c r="M454" s="1">
        <v>17</v>
      </c>
      <c r="N454" s="1">
        <f t="shared" si="20"/>
        <v>17</v>
      </c>
      <c r="O454" s="1" t="s">
        <v>798</v>
      </c>
      <c r="R454" s="155">
        <v>-2127.7050582678926</v>
      </c>
    </row>
    <row r="455" spans="1:18" x14ac:dyDescent="0.25">
      <c r="A455" t="s">
        <v>367</v>
      </c>
      <c r="B455" s="46" t="s">
        <v>367</v>
      </c>
      <c r="C455" s="49">
        <v>32.3113596281</v>
      </c>
      <c r="D455" s="49">
        <v>-110.81105047840001</v>
      </c>
      <c r="E455" s="77">
        <v>3574964.085</v>
      </c>
      <c r="F455" s="77">
        <v>517786.73100000003</v>
      </c>
      <c r="H455" s="12">
        <v>38386</v>
      </c>
      <c r="I455" s="30" t="s">
        <v>659</v>
      </c>
      <c r="J455" t="s">
        <v>367</v>
      </c>
      <c r="K455" s="36">
        <v>246</v>
      </c>
      <c r="L455">
        <f t="shared" si="21"/>
        <v>66</v>
      </c>
      <c r="M455" s="36">
        <v>20</v>
      </c>
      <c r="N455" s="1">
        <f t="shared" si="20"/>
        <v>20</v>
      </c>
      <c r="O455" t="s">
        <v>284</v>
      </c>
      <c r="Q455"/>
      <c r="R455" s="155">
        <v>-2608.2982283391339</v>
      </c>
    </row>
    <row r="456" spans="1:18" x14ac:dyDescent="0.25">
      <c r="A456" t="s">
        <v>424</v>
      </c>
      <c r="B456" s="46" t="s">
        <v>424</v>
      </c>
      <c r="C456" s="49">
        <v>32.316660356600003</v>
      </c>
      <c r="D456" s="49">
        <v>-110.7471806679</v>
      </c>
      <c r="E456" s="77">
        <v>3575564.0520000001</v>
      </c>
      <c r="F456" s="77">
        <v>523797.73300000001</v>
      </c>
      <c r="H456" s="12">
        <v>38380</v>
      </c>
      <c r="I456" s="30" t="s">
        <v>897</v>
      </c>
      <c r="J456" t="s">
        <v>424</v>
      </c>
      <c r="K456">
        <v>246</v>
      </c>
      <c r="L456">
        <f t="shared" si="21"/>
        <v>66</v>
      </c>
      <c r="M456">
        <v>4</v>
      </c>
      <c r="N456" s="1">
        <f t="shared" si="20"/>
        <v>4</v>
      </c>
      <c r="O456" t="s">
        <v>284</v>
      </c>
      <c r="Q456"/>
      <c r="R456" s="155">
        <v>-999.67795334140624</v>
      </c>
    </row>
    <row r="457" spans="1:18" x14ac:dyDescent="0.25">
      <c r="A457" s="144" t="s">
        <v>417</v>
      </c>
      <c r="B457" s="146" t="s">
        <v>417</v>
      </c>
      <c r="C457" s="147">
        <v>32.319061026999996</v>
      </c>
      <c r="D457" s="147">
        <v>-110.75220984089999</v>
      </c>
      <c r="E457" s="148">
        <v>3575829.057</v>
      </c>
      <c r="F457" s="148">
        <v>523323.72399999999</v>
      </c>
      <c r="G457" s="145"/>
      <c r="H457" s="150">
        <v>38380</v>
      </c>
      <c r="I457" s="30" t="s">
        <v>897</v>
      </c>
      <c r="J457" s="144" t="s">
        <v>417</v>
      </c>
      <c r="K457" s="144">
        <v>246</v>
      </c>
      <c r="L457">
        <f t="shared" si="21"/>
        <v>66</v>
      </c>
      <c r="M457" s="144">
        <v>9</v>
      </c>
      <c r="N457" s="1">
        <f t="shared" si="20"/>
        <v>9</v>
      </c>
      <c r="O457" s="144" t="s">
        <v>284</v>
      </c>
      <c r="P457" s="145"/>
      <c r="Q457" s="144"/>
      <c r="R457" s="155">
        <v>-814.21222653229961</v>
      </c>
    </row>
    <row r="458" spans="1:18" x14ac:dyDescent="0.25">
      <c r="A458" t="s">
        <v>413</v>
      </c>
      <c r="B458" s="46" t="s">
        <v>413</v>
      </c>
      <c r="C458" s="49">
        <v>32.3139016246</v>
      </c>
      <c r="D458" s="49">
        <v>-110.7526274145</v>
      </c>
      <c r="E458" s="77">
        <v>3575257.054</v>
      </c>
      <c r="F458" s="77">
        <v>523285.739</v>
      </c>
      <c r="H458" s="12">
        <v>38380</v>
      </c>
      <c r="I458" s="30" t="s">
        <v>897</v>
      </c>
      <c r="J458" t="s">
        <v>413</v>
      </c>
      <c r="K458">
        <v>246</v>
      </c>
      <c r="L458">
        <f t="shared" si="21"/>
        <v>66</v>
      </c>
      <c r="M458">
        <v>10</v>
      </c>
      <c r="N458" s="1">
        <f t="shared" si="20"/>
        <v>10</v>
      </c>
      <c r="O458" t="s">
        <v>284</v>
      </c>
      <c r="Q458"/>
      <c r="R458" s="155">
        <v>-1392.5891546479324</v>
      </c>
    </row>
    <row r="459" spans="1:18" x14ac:dyDescent="0.25">
      <c r="A459" s="144" t="s">
        <v>411</v>
      </c>
      <c r="B459" s="146" t="s">
        <v>411</v>
      </c>
      <c r="C459" s="147">
        <v>32.309385554499997</v>
      </c>
      <c r="D459" s="147">
        <v>-110.75448792429999</v>
      </c>
      <c r="E459" s="148">
        <v>3574756.0529999998</v>
      </c>
      <c r="F459" s="148">
        <v>523111.75099999999</v>
      </c>
      <c r="G459" s="145"/>
      <c r="H459" s="150">
        <v>38380</v>
      </c>
      <c r="I459" s="152" t="s">
        <v>897</v>
      </c>
      <c r="J459" s="144" t="s">
        <v>411</v>
      </c>
      <c r="K459" s="144">
        <v>246</v>
      </c>
      <c r="L459">
        <f t="shared" si="21"/>
        <v>66</v>
      </c>
      <c r="M459">
        <v>15</v>
      </c>
      <c r="N459" s="1">
        <f t="shared" si="20"/>
        <v>15</v>
      </c>
      <c r="O459" t="s">
        <v>284</v>
      </c>
      <c r="Q459"/>
      <c r="R459" s="155">
        <v>-1922.7855476974225</v>
      </c>
    </row>
    <row r="460" spans="1:18" x14ac:dyDescent="0.25">
      <c r="A460" s="1" t="s">
        <v>744</v>
      </c>
      <c r="B460" s="46" t="s">
        <v>744</v>
      </c>
      <c r="C460" s="49">
        <v>32.311715097499999</v>
      </c>
      <c r="D460" s="49">
        <v>-110.72087008370001</v>
      </c>
      <c r="E460" s="77">
        <v>3575022.023</v>
      </c>
      <c r="F460" s="77">
        <v>526275.76899999997</v>
      </c>
      <c r="H460" s="28">
        <v>38100</v>
      </c>
      <c r="I460" s="31" t="s">
        <v>928</v>
      </c>
      <c r="J460" s="1" t="s">
        <v>744</v>
      </c>
      <c r="K460" s="1">
        <v>247</v>
      </c>
      <c r="L460">
        <f t="shared" si="21"/>
        <v>67</v>
      </c>
      <c r="M460" s="1">
        <v>8</v>
      </c>
      <c r="N460" s="1">
        <f t="shared" si="20"/>
        <v>8</v>
      </c>
      <c r="O460" s="1" t="s">
        <v>795</v>
      </c>
      <c r="R460" s="155">
        <v>-1125.8895693243628</v>
      </c>
    </row>
    <row r="461" spans="1:18" x14ac:dyDescent="0.25">
      <c r="A461" s="145" t="s">
        <v>750</v>
      </c>
      <c r="B461" s="146" t="s">
        <v>750</v>
      </c>
      <c r="C461" s="147">
        <v>32.310910468499998</v>
      </c>
      <c r="D461" s="147">
        <v>-110.72417629340001</v>
      </c>
      <c r="E461" s="148">
        <v>3574932.0260000001</v>
      </c>
      <c r="F461" s="148">
        <v>525964.76899999997</v>
      </c>
      <c r="G461" s="145"/>
      <c r="H461" s="151">
        <v>38100</v>
      </c>
      <c r="I461" s="153" t="s">
        <v>928</v>
      </c>
      <c r="J461" s="145" t="s">
        <v>750</v>
      </c>
      <c r="K461" s="145">
        <v>247</v>
      </c>
      <c r="L461">
        <f t="shared" si="21"/>
        <v>67</v>
      </c>
      <c r="M461" s="145">
        <v>18</v>
      </c>
      <c r="N461" s="1">
        <f t="shared" si="20"/>
        <v>18</v>
      </c>
      <c r="O461" s="145" t="s">
        <v>798</v>
      </c>
      <c r="P461" s="145" t="s">
        <v>805</v>
      </c>
      <c r="Q461" s="145"/>
      <c r="R461" s="155">
        <v>-1268.0727387057873</v>
      </c>
    </row>
    <row r="462" spans="1:18" x14ac:dyDescent="0.25">
      <c r="A462" s="1" t="s">
        <v>758</v>
      </c>
      <c r="B462" s="46" t="s">
        <v>758</v>
      </c>
      <c r="C462" s="49">
        <v>32.311284088100003</v>
      </c>
      <c r="D462" s="49">
        <v>-110.71374330800001</v>
      </c>
      <c r="E462" s="77">
        <v>3574976.0159999998</v>
      </c>
      <c r="F462" s="77">
        <v>526946.77500000002</v>
      </c>
      <c r="H462" s="28">
        <v>38100</v>
      </c>
      <c r="I462" s="31" t="s">
        <v>928</v>
      </c>
      <c r="J462" s="1" t="s">
        <v>758</v>
      </c>
      <c r="K462" s="1">
        <v>247</v>
      </c>
      <c r="L462">
        <f t="shared" si="21"/>
        <v>67</v>
      </c>
      <c r="M462" s="1">
        <v>10</v>
      </c>
      <c r="N462" s="1">
        <f t="shared" si="20"/>
        <v>10</v>
      </c>
      <c r="O462" s="1" t="s">
        <v>798</v>
      </c>
      <c r="R462" s="155">
        <v>-1059.3009655561787</v>
      </c>
    </row>
    <row r="463" spans="1:18" x14ac:dyDescent="0.25">
      <c r="A463" t="s">
        <v>445</v>
      </c>
      <c r="B463" s="46" t="s">
        <v>445</v>
      </c>
      <c r="C463" s="49">
        <v>32.321124253000001</v>
      </c>
      <c r="D463" s="49">
        <v>-110.71278832589999</v>
      </c>
      <c r="E463" s="77">
        <v>3576067.0249999999</v>
      </c>
      <c r="F463" s="77">
        <v>527033.74899999995</v>
      </c>
      <c r="H463" s="12">
        <v>38377</v>
      </c>
      <c r="I463" s="30" t="s">
        <v>896</v>
      </c>
      <c r="J463" t="s">
        <v>445</v>
      </c>
      <c r="K463">
        <v>247</v>
      </c>
      <c r="L463">
        <f t="shared" si="21"/>
        <v>67</v>
      </c>
      <c r="M463">
        <v>8</v>
      </c>
      <c r="N463" s="1">
        <f t="shared" si="20"/>
        <v>8</v>
      </c>
      <c r="O463" t="s">
        <v>284</v>
      </c>
      <c r="Q463"/>
      <c r="R463" s="155">
        <v>46.302374944795247</v>
      </c>
    </row>
    <row r="464" spans="1:18" x14ac:dyDescent="0.25">
      <c r="A464" t="s">
        <v>116</v>
      </c>
      <c r="B464"/>
      <c r="C464" s="14">
        <v>32.318398000000002</v>
      </c>
      <c r="D464" s="14">
        <v>-110.784358</v>
      </c>
      <c r="E464" s="80">
        <v>3575749.0295830001</v>
      </c>
      <c r="F464" s="80">
        <v>520297.893828</v>
      </c>
      <c r="G464" s="8" t="s">
        <v>41</v>
      </c>
      <c r="H464" s="12">
        <v>37254</v>
      </c>
      <c r="I464" s="30" t="s">
        <v>115</v>
      </c>
      <c r="J464" t="s">
        <v>116</v>
      </c>
      <c r="K464" s="1">
        <v>247</v>
      </c>
      <c r="L464">
        <f t="shared" si="21"/>
        <v>67</v>
      </c>
      <c r="M464" s="1">
        <v>8</v>
      </c>
      <c r="N464" s="1">
        <f t="shared" si="20"/>
        <v>8</v>
      </c>
      <c r="O464" s="1" t="s">
        <v>13</v>
      </c>
      <c r="P464" s="1" t="s">
        <v>43</v>
      </c>
      <c r="R464" s="155">
        <v>-1401.9775402379901</v>
      </c>
    </row>
    <row r="465" spans="1:18" x14ac:dyDescent="0.25">
      <c r="A465" t="s">
        <v>119</v>
      </c>
      <c r="B465"/>
      <c r="C465" s="14">
        <v>32.323264999999999</v>
      </c>
      <c r="D465" s="14">
        <v>-110.77618699999999</v>
      </c>
      <c r="E465" s="80">
        <v>3576290.0468660002</v>
      </c>
      <c r="F465" s="80">
        <v>521065.88067400001</v>
      </c>
      <c r="G465" s="8" t="s">
        <v>41</v>
      </c>
      <c r="H465" s="12">
        <v>37254</v>
      </c>
      <c r="I465" s="30" t="s">
        <v>115</v>
      </c>
      <c r="J465" t="s">
        <v>119</v>
      </c>
      <c r="K465" s="1">
        <v>247</v>
      </c>
      <c r="L465">
        <f t="shared" si="21"/>
        <v>67</v>
      </c>
      <c r="M465" s="1">
        <v>6</v>
      </c>
      <c r="N465" s="1">
        <f t="shared" si="20"/>
        <v>6</v>
      </c>
      <c r="O465" s="1" t="s">
        <v>13</v>
      </c>
      <c r="P465" s="1" t="s">
        <v>43</v>
      </c>
      <c r="R465" s="155">
        <v>-732.09115232448846</v>
      </c>
    </row>
    <row r="466" spans="1:18" x14ac:dyDescent="0.25">
      <c r="A466" t="s">
        <v>567</v>
      </c>
      <c r="B466" s="46" t="s">
        <v>567</v>
      </c>
      <c r="C466" s="49">
        <v>32.311391668299997</v>
      </c>
      <c r="D466" s="49">
        <v>-110.70951498540001</v>
      </c>
      <c r="E466" s="77">
        <v>3574989.0120000001</v>
      </c>
      <c r="F466" s="77">
        <v>527344.777</v>
      </c>
      <c r="H466" s="12">
        <v>38301</v>
      </c>
      <c r="I466" s="30" t="s">
        <v>657</v>
      </c>
      <c r="J466" t="s">
        <v>567</v>
      </c>
      <c r="K466">
        <v>247</v>
      </c>
      <c r="L466">
        <f t="shared" si="21"/>
        <v>67</v>
      </c>
      <c r="M466">
        <v>7</v>
      </c>
      <c r="N466" s="1">
        <f t="shared" si="20"/>
        <v>7</v>
      </c>
      <c r="O466" t="s">
        <v>284</v>
      </c>
      <c r="Q466"/>
      <c r="R466" s="155">
        <v>-979.51975724029217</v>
      </c>
    </row>
    <row r="467" spans="1:18" x14ac:dyDescent="0.25">
      <c r="A467" t="s">
        <v>556</v>
      </c>
      <c r="B467" s="46" t="s">
        <v>556</v>
      </c>
      <c r="C467" s="49">
        <v>32.313174751699997</v>
      </c>
      <c r="D467" s="49">
        <v>-110.7160320473</v>
      </c>
      <c r="E467" s="77">
        <v>3575185.02</v>
      </c>
      <c r="F467" s="77">
        <v>526730.76800000004</v>
      </c>
      <c r="H467" s="12">
        <v>38301</v>
      </c>
      <c r="I467" s="30" t="s">
        <v>657</v>
      </c>
      <c r="J467" t="s">
        <v>556</v>
      </c>
      <c r="K467">
        <v>247</v>
      </c>
      <c r="L467">
        <f t="shared" si="21"/>
        <v>67</v>
      </c>
      <c r="M467">
        <v>4</v>
      </c>
      <c r="N467" s="1">
        <f t="shared" si="20"/>
        <v>4</v>
      </c>
      <c r="O467" t="s">
        <v>284</v>
      </c>
      <c r="Q467"/>
      <c r="R467" s="155">
        <v>-886.54319671218855</v>
      </c>
    </row>
    <row r="468" spans="1:18" s="33" customFormat="1" x14ac:dyDescent="0.25">
      <c r="A468" s="33" t="s">
        <v>740</v>
      </c>
      <c r="B468" s="54" t="s">
        <v>740</v>
      </c>
      <c r="C468" s="55">
        <v>32.306189637099997</v>
      </c>
      <c r="D468" s="55">
        <v>-110.7442563842</v>
      </c>
      <c r="E468" s="79">
        <v>3574404.0419999999</v>
      </c>
      <c r="F468" s="79">
        <v>524075.76500000001</v>
      </c>
      <c r="H468" s="34">
        <v>38096</v>
      </c>
      <c r="I468" s="35" t="s">
        <v>892</v>
      </c>
      <c r="J468" s="33" t="s">
        <v>740</v>
      </c>
      <c r="K468" s="33">
        <v>247</v>
      </c>
      <c r="L468">
        <f t="shared" si="21"/>
        <v>67</v>
      </c>
      <c r="M468" s="33">
        <v>12</v>
      </c>
      <c r="N468" s="1">
        <f t="shared" si="20"/>
        <v>12</v>
      </c>
      <c r="O468" s="33" t="s">
        <v>795</v>
      </c>
      <c r="R468" s="155">
        <v>-2113.0338535170058</v>
      </c>
    </row>
    <row r="469" spans="1:18" x14ac:dyDescent="0.25">
      <c r="A469" s="1" t="s">
        <v>733</v>
      </c>
      <c r="B469" s="46" t="s">
        <v>733</v>
      </c>
      <c r="C469" s="49">
        <v>32.3117763917</v>
      </c>
      <c r="D469" s="49">
        <v>-110.74107516079999</v>
      </c>
      <c r="E469" s="77">
        <v>3575024.0440000002</v>
      </c>
      <c r="F469" s="77">
        <v>524373.75100000005</v>
      </c>
      <c r="H469" s="28">
        <v>38096</v>
      </c>
      <c r="I469" s="31" t="s">
        <v>892</v>
      </c>
      <c r="J469" s="1" t="s">
        <v>733</v>
      </c>
      <c r="K469" s="1">
        <v>247</v>
      </c>
      <c r="L469">
        <f t="shared" si="21"/>
        <v>67</v>
      </c>
      <c r="M469" s="1">
        <v>9</v>
      </c>
      <c r="N469" s="1">
        <f t="shared" si="20"/>
        <v>9</v>
      </c>
      <c r="O469" s="1" t="s">
        <v>798</v>
      </c>
      <c r="R469" s="155">
        <v>-1443.029448792232</v>
      </c>
    </row>
    <row r="470" spans="1:18" x14ac:dyDescent="0.25">
      <c r="A470" t="s">
        <v>338</v>
      </c>
      <c r="B470" s="46" t="s">
        <v>338</v>
      </c>
      <c r="C470" s="49">
        <v>32.319702725500001</v>
      </c>
      <c r="D470" s="49">
        <v>-110.8040321717</v>
      </c>
      <c r="E470" s="77">
        <v>3575890.0890000002</v>
      </c>
      <c r="F470" s="77">
        <v>518445.70799999998</v>
      </c>
      <c r="H470" s="12">
        <v>38415</v>
      </c>
      <c r="I470" s="30" t="s">
        <v>663</v>
      </c>
      <c r="J470" t="s">
        <v>338</v>
      </c>
      <c r="K470">
        <v>247</v>
      </c>
      <c r="L470">
        <f t="shared" si="21"/>
        <v>67</v>
      </c>
      <c r="M470">
        <v>17</v>
      </c>
      <c r="N470" s="1">
        <f t="shared" si="20"/>
        <v>17</v>
      </c>
      <c r="O470" t="s">
        <v>284</v>
      </c>
      <c r="Q470"/>
      <c r="R470" s="155">
        <v>-1571.7171050576644</v>
      </c>
    </row>
    <row r="471" spans="1:18" x14ac:dyDescent="0.25">
      <c r="A471" s="144" t="s">
        <v>334</v>
      </c>
      <c r="B471" s="146" t="s">
        <v>334</v>
      </c>
      <c r="C471" s="147">
        <v>32.322304844000001</v>
      </c>
      <c r="D471" s="147">
        <v>-110.8008074736</v>
      </c>
      <c r="E471" s="148">
        <v>3576179.0890000002</v>
      </c>
      <c r="F471" s="148">
        <v>518748.701</v>
      </c>
      <c r="G471" s="145"/>
      <c r="H471" s="150">
        <v>38415</v>
      </c>
      <c r="I471" s="30" t="s">
        <v>663</v>
      </c>
      <c r="J471" s="144" t="s">
        <v>334</v>
      </c>
      <c r="K471" s="144">
        <v>247</v>
      </c>
      <c r="L471">
        <f t="shared" si="21"/>
        <v>67</v>
      </c>
      <c r="M471" s="144">
        <v>17</v>
      </c>
      <c r="N471" s="1">
        <f t="shared" si="20"/>
        <v>17</v>
      </c>
      <c r="O471" s="144" t="s">
        <v>284</v>
      </c>
      <c r="P471" s="145"/>
      <c r="Q471" s="144"/>
      <c r="R471" s="155">
        <v>-1231.8745197862986</v>
      </c>
    </row>
    <row r="472" spans="1:18" x14ac:dyDescent="0.25">
      <c r="A472" t="s">
        <v>332</v>
      </c>
      <c r="B472" s="46" t="s">
        <v>332</v>
      </c>
      <c r="C472" s="49">
        <v>32.3242811864</v>
      </c>
      <c r="D472" s="49">
        <v>-110.79559716439999</v>
      </c>
      <c r="E472" s="77">
        <v>3576399.0869999998</v>
      </c>
      <c r="F472" s="77">
        <v>519238.69699999999</v>
      </c>
      <c r="H472" s="12">
        <v>38415</v>
      </c>
      <c r="I472" s="30" t="s">
        <v>663</v>
      </c>
      <c r="J472" t="s">
        <v>332</v>
      </c>
      <c r="K472">
        <v>247</v>
      </c>
      <c r="L472">
        <f t="shared" si="21"/>
        <v>67</v>
      </c>
      <c r="M472">
        <v>9</v>
      </c>
      <c r="N472" s="1">
        <f t="shared" si="20"/>
        <v>9</v>
      </c>
      <c r="O472" t="s">
        <v>284</v>
      </c>
      <c r="Q472"/>
      <c r="R472" s="155">
        <v>-929.65460900774383</v>
      </c>
    </row>
    <row r="473" spans="1:18" x14ac:dyDescent="0.25">
      <c r="A473" t="s">
        <v>373</v>
      </c>
      <c r="B473" s="46" t="s">
        <v>373</v>
      </c>
      <c r="C473" s="49">
        <v>32.317002440400003</v>
      </c>
      <c r="D473" s="49">
        <v>-110.80801117839999</v>
      </c>
      <c r="E473" s="77">
        <v>3575590.0890000002</v>
      </c>
      <c r="F473" s="77">
        <v>518071.71500000003</v>
      </c>
      <c r="H473" s="12">
        <v>38386</v>
      </c>
      <c r="I473" s="30" t="s">
        <v>659</v>
      </c>
      <c r="J473" t="s">
        <v>373</v>
      </c>
      <c r="K473" s="36">
        <v>247</v>
      </c>
      <c r="L473">
        <f t="shared" si="21"/>
        <v>67</v>
      </c>
      <c r="M473" s="36">
        <v>16</v>
      </c>
      <c r="N473" s="1">
        <f t="shared" si="20"/>
        <v>16</v>
      </c>
      <c r="O473" t="s">
        <v>284</v>
      </c>
      <c r="Q473"/>
      <c r="R473" s="155">
        <v>-1934.4735746572617</v>
      </c>
    </row>
    <row r="474" spans="1:18" x14ac:dyDescent="0.25">
      <c r="A474" t="s">
        <v>371</v>
      </c>
      <c r="B474" s="46" t="s">
        <v>371</v>
      </c>
      <c r="C474" s="49">
        <v>32.314603703499998</v>
      </c>
      <c r="D474" s="49">
        <v>-110.8086429439</v>
      </c>
      <c r="E474" s="77">
        <v>3575324.0869999998</v>
      </c>
      <c r="F474" s="77">
        <v>518012.72200000001</v>
      </c>
      <c r="H474" s="12">
        <v>38386</v>
      </c>
      <c r="I474" s="30" t="s">
        <v>659</v>
      </c>
      <c r="J474" t="s">
        <v>371</v>
      </c>
      <c r="K474" s="36">
        <v>247</v>
      </c>
      <c r="L474">
        <f t="shared" si="21"/>
        <v>67</v>
      </c>
      <c r="M474" s="36">
        <v>18</v>
      </c>
      <c r="N474" s="1">
        <f t="shared" si="20"/>
        <v>18</v>
      </c>
      <c r="O474" t="s">
        <v>284</v>
      </c>
      <c r="Q474"/>
      <c r="R474" s="155">
        <v>-2210.3746701248588</v>
      </c>
    </row>
    <row r="475" spans="1:18" x14ac:dyDescent="0.25">
      <c r="A475" t="s">
        <v>360</v>
      </c>
      <c r="B475" s="46" t="s">
        <v>360</v>
      </c>
      <c r="C475" s="49">
        <v>32.328052638499997</v>
      </c>
      <c r="D475" s="49">
        <v>-110.8073507875</v>
      </c>
      <c r="E475" s="77">
        <v>3576815.0970000001</v>
      </c>
      <c r="F475" s="77">
        <v>518131.67499999999</v>
      </c>
      <c r="H475" s="12">
        <v>38410</v>
      </c>
      <c r="I475" s="30" t="s">
        <v>660</v>
      </c>
      <c r="J475" t="s">
        <v>360</v>
      </c>
      <c r="K475">
        <v>247</v>
      </c>
      <c r="L475">
        <f t="shared" si="21"/>
        <v>67</v>
      </c>
      <c r="M475">
        <v>9</v>
      </c>
      <c r="N475" s="1">
        <f t="shared" si="20"/>
        <v>9</v>
      </c>
      <c r="O475" t="s">
        <v>284</v>
      </c>
      <c r="Q475"/>
      <c r="R475" s="155">
        <v>-699.40421544156004</v>
      </c>
    </row>
    <row r="476" spans="1:18" x14ac:dyDescent="0.25">
      <c r="A476" t="s">
        <v>346</v>
      </c>
      <c r="B476" s="46" t="s">
        <v>346</v>
      </c>
      <c r="C476" s="49">
        <v>32.3165033589</v>
      </c>
      <c r="D476" s="49">
        <v>-110.8181897191</v>
      </c>
      <c r="E476" s="77">
        <v>3575533.0959999999</v>
      </c>
      <c r="F476" s="77">
        <v>517113.712</v>
      </c>
      <c r="H476" s="12">
        <v>38410</v>
      </c>
      <c r="I476" s="30" t="s">
        <v>660</v>
      </c>
      <c r="J476" t="s">
        <v>346</v>
      </c>
      <c r="K476">
        <v>247</v>
      </c>
      <c r="L476">
        <f t="shared" si="21"/>
        <v>67</v>
      </c>
      <c r="M476">
        <v>9</v>
      </c>
      <c r="N476" s="1">
        <f t="shared" si="20"/>
        <v>9</v>
      </c>
      <c r="O476" t="s">
        <v>284</v>
      </c>
      <c r="Q476"/>
      <c r="R476" s="155">
        <v>-2152.2206158984736</v>
      </c>
    </row>
    <row r="477" spans="1:18" x14ac:dyDescent="0.25">
      <c r="A477" t="s">
        <v>423</v>
      </c>
      <c r="B477" s="46" t="s">
        <v>423</v>
      </c>
      <c r="C477" s="49">
        <v>32.318447132300001</v>
      </c>
      <c r="D477" s="49">
        <v>-110.74745198159999</v>
      </c>
      <c r="E477" s="77">
        <v>3575762.0529999998</v>
      </c>
      <c r="F477" s="77">
        <v>523771.728</v>
      </c>
      <c r="H477" s="12">
        <v>38380</v>
      </c>
      <c r="I477" s="30" t="s">
        <v>897</v>
      </c>
      <c r="J477" t="s">
        <v>423</v>
      </c>
      <c r="K477">
        <v>247</v>
      </c>
      <c r="L477">
        <f t="shared" si="21"/>
        <v>67</v>
      </c>
      <c r="M477">
        <v>4</v>
      </c>
      <c r="N477" s="1">
        <f t="shared" si="20"/>
        <v>4</v>
      </c>
      <c r="O477" t="s">
        <v>284</v>
      </c>
      <c r="Q477"/>
      <c r="R477" s="155">
        <v>-806.04062322841173</v>
      </c>
    </row>
    <row r="478" spans="1:18" x14ac:dyDescent="0.25">
      <c r="A478" t="s">
        <v>418</v>
      </c>
      <c r="B478" s="46" t="s">
        <v>418</v>
      </c>
      <c r="C478" s="49">
        <v>32.319601782299998</v>
      </c>
      <c r="D478" s="49">
        <v>-110.7519427846</v>
      </c>
      <c r="E478" s="77">
        <v>3575889.057</v>
      </c>
      <c r="F478" s="77">
        <v>523348.72200000001</v>
      </c>
      <c r="H478" s="12">
        <v>38380</v>
      </c>
      <c r="I478" s="30" t="s">
        <v>897</v>
      </c>
      <c r="J478" t="s">
        <v>418</v>
      </c>
      <c r="K478">
        <v>247</v>
      </c>
      <c r="L478">
        <f t="shared" si="21"/>
        <v>67</v>
      </c>
      <c r="M478">
        <v>8</v>
      </c>
      <c r="N478" s="1">
        <f t="shared" ref="N478:N539" si="22">M478</f>
        <v>8</v>
      </c>
      <c r="O478" t="s">
        <v>284</v>
      </c>
      <c r="Q478"/>
      <c r="R478" s="155">
        <v>-750.01753244162887</v>
      </c>
    </row>
    <row r="479" spans="1:18" x14ac:dyDescent="0.25">
      <c r="A479" s="144" t="s">
        <v>438</v>
      </c>
      <c r="B479" s="146" t="s">
        <v>438</v>
      </c>
      <c r="C479" s="147">
        <v>32.314278688999998</v>
      </c>
      <c r="D479" s="147">
        <v>-110.7215528186</v>
      </c>
      <c r="E479" s="148">
        <v>3575306.0260000001</v>
      </c>
      <c r="F479" s="148">
        <v>526210.76100000006</v>
      </c>
      <c r="G479" s="145"/>
      <c r="H479" s="150">
        <v>38377</v>
      </c>
      <c r="I479" s="152" t="s">
        <v>896</v>
      </c>
      <c r="J479" s="144" t="s">
        <v>438</v>
      </c>
      <c r="K479" s="144">
        <v>248</v>
      </c>
      <c r="L479">
        <f t="shared" si="21"/>
        <v>68</v>
      </c>
      <c r="M479" s="144">
        <v>3</v>
      </c>
      <c r="N479" s="1">
        <f t="shared" si="22"/>
        <v>3</v>
      </c>
      <c r="O479" s="144" t="s">
        <v>284</v>
      </c>
      <c r="P479" s="145"/>
      <c r="Q479" s="144"/>
      <c r="R479" s="155">
        <v>-852.79498893573486</v>
      </c>
    </row>
    <row r="480" spans="1:18" x14ac:dyDescent="0.25">
      <c r="A480" t="s">
        <v>582</v>
      </c>
      <c r="B480" s="46" t="s">
        <v>582</v>
      </c>
      <c r="C480" s="49">
        <v>32.308169439300002</v>
      </c>
      <c r="D480" s="49">
        <v>-110.7167273737</v>
      </c>
      <c r="E480" s="77">
        <v>3574630.0150000001</v>
      </c>
      <c r="F480" s="77">
        <v>526666.78099999996</v>
      </c>
      <c r="H480" s="12">
        <v>38301</v>
      </c>
      <c r="I480" s="30" t="s">
        <v>657</v>
      </c>
      <c r="J480" t="s">
        <v>582</v>
      </c>
      <c r="K480">
        <v>248</v>
      </c>
      <c r="L480">
        <f t="shared" si="21"/>
        <v>68</v>
      </c>
      <c r="M480">
        <v>7</v>
      </c>
      <c r="N480" s="1">
        <f t="shared" si="22"/>
        <v>7</v>
      </c>
      <c r="O480" t="s">
        <v>284</v>
      </c>
      <c r="Q480"/>
      <c r="R480" s="155">
        <v>-1452.2852913108393</v>
      </c>
    </row>
    <row r="481" spans="1:18" x14ac:dyDescent="0.25">
      <c r="A481" s="144" t="s">
        <v>555</v>
      </c>
      <c r="B481" s="146" t="s">
        <v>555</v>
      </c>
      <c r="C481" s="147">
        <v>32.312582669800001</v>
      </c>
      <c r="D481" s="147">
        <v>-110.71751050669999</v>
      </c>
      <c r="E481" s="148">
        <v>3575119.0210000002</v>
      </c>
      <c r="F481" s="148">
        <v>526591.76899999997</v>
      </c>
      <c r="G481" s="145"/>
      <c r="H481" s="150">
        <v>38301</v>
      </c>
      <c r="I481" s="152" t="s">
        <v>657</v>
      </c>
      <c r="J481" s="144" t="s">
        <v>555</v>
      </c>
      <c r="K481" s="144">
        <v>248</v>
      </c>
      <c r="L481">
        <f t="shared" si="21"/>
        <v>68</v>
      </c>
      <c r="M481" s="144">
        <v>10</v>
      </c>
      <c r="N481" s="1">
        <f t="shared" si="22"/>
        <v>10</v>
      </c>
      <c r="O481" s="144" t="s">
        <v>284</v>
      </c>
      <c r="P481" s="145"/>
      <c r="Q481" s="144"/>
      <c r="R481" s="155">
        <v>-975.86639400416561</v>
      </c>
    </row>
    <row r="482" spans="1:18" x14ac:dyDescent="0.25">
      <c r="A482" s="1" t="s">
        <v>737</v>
      </c>
      <c r="B482" s="46" t="s">
        <v>737</v>
      </c>
      <c r="C482" s="49">
        <v>32.3082585509</v>
      </c>
      <c r="D482" s="49">
        <v>-110.7413187624</v>
      </c>
      <c r="E482" s="77">
        <v>3574634.0419999999</v>
      </c>
      <c r="F482" s="77">
        <v>524351.76</v>
      </c>
      <c r="H482" s="28">
        <v>38096</v>
      </c>
      <c r="I482" s="31" t="s">
        <v>892</v>
      </c>
      <c r="J482" s="1" t="s">
        <v>737</v>
      </c>
      <c r="K482" s="1">
        <v>248</v>
      </c>
      <c r="L482">
        <f t="shared" si="21"/>
        <v>68</v>
      </c>
      <c r="M482" s="1">
        <v>15</v>
      </c>
      <c r="N482" s="1">
        <f t="shared" si="22"/>
        <v>15</v>
      </c>
      <c r="O482" s="1" t="s">
        <v>795</v>
      </c>
      <c r="R482" s="155">
        <v>-1836.7215647117541</v>
      </c>
    </row>
    <row r="483" spans="1:18" x14ac:dyDescent="0.25">
      <c r="A483" t="s">
        <v>342</v>
      </c>
      <c r="B483" s="46" t="s">
        <v>342</v>
      </c>
      <c r="C483" s="49">
        <v>32.318065745399998</v>
      </c>
      <c r="D483" s="49">
        <v>-110.8072121802</v>
      </c>
      <c r="E483" s="77">
        <v>3575708.09</v>
      </c>
      <c r="F483" s="77">
        <v>518146.712</v>
      </c>
      <c r="H483" s="12">
        <v>38415</v>
      </c>
      <c r="I483" s="30" t="s">
        <v>663</v>
      </c>
      <c r="J483" t="s">
        <v>342</v>
      </c>
      <c r="K483">
        <v>248</v>
      </c>
      <c r="L483">
        <f t="shared" si="21"/>
        <v>68</v>
      </c>
      <c r="M483">
        <v>11</v>
      </c>
      <c r="N483" s="1">
        <f t="shared" si="22"/>
        <v>11</v>
      </c>
      <c r="O483" t="s">
        <v>284</v>
      </c>
      <c r="Q483"/>
      <c r="R483" s="155">
        <v>-1803.887988982003</v>
      </c>
    </row>
    <row r="484" spans="1:18" x14ac:dyDescent="0.25">
      <c r="A484" t="s">
        <v>335</v>
      </c>
      <c r="B484" s="46" t="s">
        <v>335</v>
      </c>
      <c r="C484" s="49">
        <v>32.321701739200002</v>
      </c>
      <c r="D484" s="49">
        <v>-110.8016480924</v>
      </c>
      <c r="E484" s="77">
        <v>3576112.0890000002</v>
      </c>
      <c r="F484" s="77">
        <v>518669.70299999998</v>
      </c>
      <c r="H484" s="12">
        <v>38415</v>
      </c>
      <c r="I484" s="30" t="s">
        <v>663</v>
      </c>
      <c r="J484" t="s">
        <v>335</v>
      </c>
      <c r="K484">
        <v>248</v>
      </c>
      <c r="L484">
        <f t="shared" si="21"/>
        <v>68</v>
      </c>
      <c r="M484">
        <v>15</v>
      </c>
      <c r="N484" s="1">
        <f t="shared" si="22"/>
        <v>15</v>
      </c>
      <c r="O484" t="s">
        <v>284</v>
      </c>
      <c r="Q484"/>
      <c r="R484" s="155">
        <v>-1312.1304780139417</v>
      </c>
    </row>
    <row r="485" spans="1:18" x14ac:dyDescent="0.25">
      <c r="A485" t="s">
        <v>329</v>
      </c>
      <c r="B485" s="46" t="s">
        <v>329</v>
      </c>
      <c r="C485" s="49">
        <v>32.325428180000003</v>
      </c>
      <c r="D485" s="49">
        <v>-110.7909091673</v>
      </c>
      <c r="E485" s="77">
        <v>3576527.0809999998</v>
      </c>
      <c r="F485" s="77">
        <v>519679.69099999999</v>
      </c>
      <c r="H485" s="12">
        <v>38415</v>
      </c>
      <c r="I485" s="30" t="s">
        <v>663</v>
      </c>
      <c r="J485" t="s">
        <v>329</v>
      </c>
      <c r="K485">
        <v>248</v>
      </c>
      <c r="L485">
        <f t="shared" si="21"/>
        <v>68</v>
      </c>
      <c r="M485">
        <v>12</v>
      </c>
      <c r="N485" s="1">
        <f t="shared" si="22"/>
        <v>12</v>
      </c>
      <c r="O485" t="s">
        <v>284</v>
      </c>
      <c r="Q485"/>
      <c r="R485" s="155">
        <v>-727.66129202964885</v>
      </c>
    </row>
    <row r="486" spans="1:18" x14ac:dyDescent="0.25">
      <c r="A486" t="s">
        <v>370</v>
      </c>
      <c r="B486" s="46" t="s">
        <v>370</v>
      </c>
      <c r="C486" s="49">
        <v>32.3130611562</v>
      </c>
      <c r="D486" s="49">
        <v>-110.8087204997</v>
      </c>
      <c r="E486" s="77">
        <v>3575153.085</v>
      </c>
      <c r="F486" s="77">
        <v>518005.72700000001</v>
      </c>
      <c r="H486" s="12">
        <v>38386</v>
      </c>
      <c r="I486" s="30" t="s">
        <v>659</v>
      </c>
      <c r="J486" t="s">
        <v>370</v>
      </c>
      <c r="K486" s="36">
        <v>248</v>
      </c>
      <c r="L486">
        <f t="shared" si="21"/>
        <v>68</v>
      </c>
      <c r="M486" s="36">
        <v>10</v>
      </c>
      <c r="N486" s="1">
        <f t="shared" si="22"/>
        <v>10</v>
      </c>
      <c r="O486" t="s">
        <v>284</v>
      </c>
      <c r="Q486"/>
      <c r="R486" s="155">
        <v>-2382.5504394328336</v>
      </c>
    </row>
    <row r="487" spans="1:18" x14ac:dyDescent="0.25">
      <c r="A487" t="s">
        <v>430</v>
      </c>
      <c r="B487" s="46" t="s">
        <v>430</v>
      </c>
      <c r="C487" s="49">
        <v>32.307482601799997</v>
      </c>
      <c r="D487" s="49">
        <v>-110.7501908374</v>
      </c>
      <c r="E487" s="77">
        <v>3574546.048</v>
      </c>
      <c r="F487" s="77">
        <v>523516.75799999997</v>
      </c>
      <c r="H487" s="12">
        <v>38380</v>
      </c>
      <c r="I487" s="30" t="s">
        <v>897</v>
      </c>
      <c r="J487" t="s">
        <v>430</v>
      </c>
      <c r="K487">
        <v>248</v>
      </c>
      <c r="L487">
        <f t="shared" si="21"/>
        <v>68</v>
      </c>
      <c r="M487">
        <v>13</v>
      </c>
      <c r="N487" s="1">
        <f t="shared" si="22"/>
        <v>13</v>
      </c>
      <c r="O487" t="s">
        <v>284</v>
      </c>
      <c r="Q487"/>
      <c r="R487" s="155">
        <v>-2064.8298920617085</v>
      </c>
    </row>
    <row r="488" spans="1:18" x14ac:dyDescent="0.25">
      <c r="A488" t="s">
        <v>408</v>
      </c>
      <c r="B488" s="46" t="s">
        <v>408</v>
      </c>
      <c r="C488" s="49">
        <v>32.306471408100002</v>
      </c>
      <c r="D488" s="49">
        <v>-110.74978992699999</v>
      </c>
      <c r="E488" s="77">
        <v>3574434.0469999998</v>
      </c>
      <c r="F488" s="77">
        <v>523554.761</v>
      </c>
      <c r="H488" s="12">
        <v>38380</v>
      </c>
      <c r="I488" s="30" t="s">
        <v>897</v>
      </c>
      <c r="J488" t="s">
        <v>408</v>
      </c>
      <c r="K488">
        <v>248</v>
      </c>
      <c r="L488">
        <f t="shared" si="21"/>
        <v>68</v>
      </c>
      <c r="M488">
        <v>11</v>
      </c>
      <c r="N488" s="1">
        <f t="shared" si="22"/>
        <v>11</v>
      </c>
      <c r="O488" t="s">
        <v>284</v>
      </c>
      <c r="Q488"/>
      <c r="R488" s="155">
        <v>-2170.4539435248798</v>
      </c>
    </row>
    <row r="489" spans="1:18" x14ac:dyDescent="0.25">
      <c r="A489" t="s">
        <v>452</v>
      </c>
      <c r="B489" s="46" t="s">
        <v>452</v>
      </c>
      <c r="C489" s="49">
        <v>32.3171042269</v>
      </c>
      <c r="D489" s="49">
        <v>-110.7143307207</v>
      </c>
      <c r="E489" s="77">
        <v>3575621.0219999999</v>
      </c>
      <c r="F489" s="77">
        <v>526889.75899999996</v>
      </c>
      <c r="H489" s="12">
        <v>38377</v>
      </c>
      <c r="I489" s="30" t="s">
        <v>896</v>
      </c>
      <c r="J489" t="s">
        <v>452</v>
      </c>
      <c r="K489">
        <v>249</v>
      </c>
      <c r="L489">
        <f t="shared" si="21"/>
        <v>69</v>
      </c>
      <c r="M489">
        <v>8</v>
      </c>
      <c r="N489" s="1">
        <f t="shared" si="22"/>
        <v>8</v>
      </c>
      <c r="O489" t="s">
        <v>284</v>
      </c>
      <c r="Q489"/>
      <c r="R489" s="155">
        <v>-423.8623180752777</v>
      </c>
    </row>
    <row r="490" spans="1:18" x14ac:dyDescent="0.25">
      <c r="A490" t="s">
        <v>451</v>
      </c>
      <c r="B490" s="46" t="s">
        <v>451</v>
      </c>
      <c r="C490" s="49">
        <v>32.317436566300003</v>
      </c>
      <c r="D490" s="49">
        <v>-110.713692259</v>
      </c>
      <c r="E490" s="77">
        <v>3575658.0219999999</v>
      </c>
      <c r="F490" s="77">
        <v>526949.75800000003</v>
      </c>
      <c r="H490" s="12">
        <v>38377</v>
      </c>
      <c r="I490" s="30" t="s">
        <v>896</v>
      </c>
      <c r="J490" t="s">
        <v>451</v>
      </c>
      <c r="K490">
        <v>249</v>
      </c>
      <c r="L490">
        <f t="shared" si="21"/>
        <v>69</v>
      </c>
      <c r="M490">
        <v>8</v>
      </c>
      <c r="N490" s="1">
        <f t="shared" si="22"/>
        <v>8</v>
      </c>
      <c r="O490" t="s">
        <v>284</v>
      </c>
      <c r="Q490"/>
      <c r="R490" s="155">
        <v>-376.7944146131515</v>
      </c>
    </row>
    <row r="491" spans="1:18" x14ac:dyDescent="0.25">
      <c r="A491" t="s">
        <v>440</v>
      </c>
      <c r="B491" s="46" t="s">
        <v>440</v>
      </c>
      <c r="C491" s="49">
        <v>32.318142846299999</v>
      </c>
      <c r="D491" s="49">
        <v>-110.7229115894</v>
      </c>
      <c r="E491" s="77">
        <v>3575734.031</v>
      </c>
      <c r="F491" s="77">
        <v>526081.75</v>
      </c>
      <c r="H491" s="12">
        <v>38377</v>
      </c>
      <c r="I491" s="30" t="s">
        <v>896</v>
      </c>
      <c r="J491" t="s">
        <v>440</v>
      </c>
      <c r="K491">
        <v>249</v>
      </c>
      <c r="L491">
        <f t="shared" si="21"/>
        <v>69</v>
      </c>
      <c r="M491">
        <v>7</v>
      </c>
      <c r="N491" s="1">
        <f t="shared" si="22"/>
        <v>7</v>
      </c>
      <c r="O491" t="s">
        <v>284</v>
      </c>
      <c r="Q491"/>
      <c r="R491" s="155">
        <v>-446.43818796502137</v>
      </c>
    </row>
    <row r="492" spans="1:18" x14ac:dyDescent="0.25">
      <c r="A492" t="s">
        <v>568</v>
      </c>
      <c r="B492" s="46" t="s">
        <v>568</v>
      </c>
      <c r="C492" s="49">
        <v>32.310823323599998</v>
      </c>
      <c r="D492" s="49">
        <v>-110.7095167833</v>
      </c>
      <c r="E492" s="77">
        <v>3574926.0109999999</v>
      </c>
      <c r="F492" s="77">
        <v>527344.77800000005</v>
      </c>
      <c r="H492" s="12">
        <v>38301</v>
      </c>
      <c r="I492" s="30" t="s">
        <v>657</v>
      </c>
      <c r="J492" t="s">
        <v>568</v>
      </c>
      <c r="K492">
        <v>249</v>
      </c>
      <c r="L492">
        <f t="shared" si="21"/>
        <v>69</v>
      </c>
      <c r="M492">
        <v>9</v>
      </c>
      <c r="N492" s="1">
        <f t="shared" si="22"/>
        <v>9</v>
      </c>
      <c r="O492" t="s">
        <v>284</v>
      </c>
      <c r="Q492"/>
      <c r="R492" s="155">
        <v>-1042.5205894392602</v>
      </c>
    </row>
    <row r="493" spans="1:18" x14ac:dyDescent="0.25">
      <c r="A493" s="1" t="s">
        <v>726</v>
      </c>
      <c r="B493" s="46" t="s">
        <v>726</v>
      </c>
      <c r="C493" s="49">
        <v>32.308781086300002</v>
      </c>
      <c r="D493" s="49">
        <v>-110.73663264549999</v>
      </c>
      <c r="E493" s="77">
        <v>3574693.0380000002</v>
      </c>
      <c r="F493" s="77">
        <v>524792.76199999999</v>
      </c>
      <c r="H493" s="28">
        <v>38096</v>
      </c>
      <c r="I493" s="31" t="s">
        <v>892</v>
      </c>
      <c r="J493" s="1" t="s">
        <v>726</v>
      </c>
      <c r="K493" s="1">
        <v>249</v>
      </c>
      <c r="L493">
        <f t="shared" si="21"/>
        <v>69</v>
      </c>
      <c r="M493" s="1">
        <v>11</v>
      </c>
      <c r="N493" s="1">
        <f t="shared" si="22"/>
        <v>11</v>
      </c>
      <c r="O493" s="1" t="s">
        <v>795</v>
      </c>
      <c r="R493" s="155">
        <v>-1703.724905323834</v>
      </c>
    </row>
    <row r="494" spans="1:18" x14ac:dyDescent="0.25">
      <c r="A494" t="s">
        <v>344</v>
      </c>
      <c r="B494" s="46" t="s">
        <v>344</v>
      </c>
      <c r="C494" s="49">
        <v>32.307325902499997</v>
      </c>
      <c r="D494" s="49">
        <v>-110.8102938939</v>
      </c>
      <c r="E494" s="77">
        <v>3574517.08</v>
      </c>
      <c r="F494" s="77">
        <v>517858.74300000002</v>
      </c>
      <c r="H494" s="12">
        <v>38415</v>
      </c>
      <c r="I494" s="30" t="s">
        <v>663</v>
      </c>
      <c r="J494" t="s">
        <v>344</v>
      </c>
      <c r="K494">
        <v>249</v>
      </c>
      <c r="L494">
        <f t="shared" si="21"/>
        <v>69</v>
      </c>
      <c r="M494">
        <v>12</v>
      </c>
      <c r="N494" s="1">
        <f t="shared" si="22"/>
        <v>12</v>
      </c>
      <c r="O494" t="s">
        <v>284</v>
      </c>
      <c r="Q494"/>
      <c r="R494" s="155">
        <v>-3043.2195292088086</v>
      </c>
    </row>
    <row r="495" spans="1:18" x14ac:dyDescent="0.25">
      <c r="A495" t="s">
        <v>341</v>
      </c>
      <c r="B495" s="46" t="s">
        <v>341</v>
      </c>
      <c r="C495" s="49">
        <v>32.317567705000002</v>
      </c>
      <c r="D495" s="49">
        <v>-110.8060021032</v>
      </c>
      <c r="E495" s="77">
        <v>3575653.088</v>
      </c>
      <c r="F495" s="77">
        <v>518260.71399999998</v>
      </c>
      <c r="H495" s="12">
        <v>38415</v>
      </c>
      <c r="I495" s="30" t="s">
        <v>663</v>
      </c>
      <c r="J495" t="s">
        <v>341</v>
      </c>
      <c r="K495">
        <v>249</v>
      </c>
      <c r="L495">
        <f t="shared" si="21"/>
        <v>69</v>
      </c>
      <c r="M495">
        <v>12</v>
      </c>
      <c r="N495" s="1">
        <f t="shared" si="22"/>
        <v>12</v>
      </c>
      <c r="O495" t="s">
        <v>284</v>
      </c>
      <c r="Q495"/>
      <c r="R495" s="155">
        <v>-1839.7603179792186</v>
      </c>
    </row>
    <row r="496" spans="1:18" x14ac:dyDescent="0.25">
      <c r="A496" t="s">
        <v>339</v>
      </c>
      <c r="B496" s="46" t="s">
        <v>339</v>
      </c>
      <c r="C496" s="49">
        <v>32.318665911099998</v>
      </c>
      <c r="D496" s="49">
        <v>-110.80444870309999</v>
      </c>
      <c r="E496" s="77">
        <v>3575775.088</v>
      </c>
      <c r="F496" s="77">
        <v>518406.71100000001</v>
      </c>
      <c r="H496" s="12">
        <v>38415</v>
      </c>
      <c r="I496" s="30" t="s">
        <v>663</v>
      </c>
      <c r="J496" t="s">
        <v>339</v>
      </c>
      <c r="K496">
        <v>249</v>
      </c>
      <c r="L496">
        <f t="shared" ref="L496:L545" si="23">K496-180</f>
        <v>69</v>
      </c>
      <c r="M496">
        <v>18</v>
      </c>
      <c r="N496" s="1">
        <f t="shared" si="22"/>
        <v>18</v>
      </c>
      <c r="O496" t="s">
        <v>284</v>
      </c>
      <c r="Q496"/>
      <c r="R496" s="155">
        <v>-1693.2618479754074</v>
      </c>
    </row>
    <row r="497" spans="1:18" x14ac:dyDescent="0.25">
      <c r="A497" t="s">
        <v>384</v>
      </c>
      <c r="B497" s="46" t="s">
        <v>384</v>
      </c>
      <c r="C497" s="49">
        <v>32.325737787100003</v>
      </c>
      <c r="D497" s="49">
        <v>-110.7981864308</v>
      </c>
      <c r="E497" s="77">
        <v>3576560.0869999998</v>
      </c>
      <c r="F497" s="77">
        <v>518994.68699999998</v>
      </c>
      <c r="H497" s="12">
        <v>38386</v>
      </c>
      <c r="I497" s="30" t="s">
        <v>659</v>
      </c>
      <c r="J497" t="s">
        <v>384</v>
      </c>
      <c r="K497" s="36">
        <v>249</v>
      </c>
      <c r="L497">
        <f t="shared" si="23"/>
        <v>69</v>
      </c>
      <c r="M497" s="36">
        <v>12</v>
      </c>
      <c r="N497" s="1">
        <f t="shared" si="22"/>
        <v>12</v>
      </c>
      <c r="O497" t="s">
        <v>284</v>
      </c>
      <c r="Q497"/>
      <c r="R497" s="155">
        <v>-809.59977682371903</v>
      </c>
    </row>
    <row r="498" spans="1:18" x14ac:dyDescent="0.25">
      <c r="A498" t="s">
        <v>372</v>
      </c>
      <c r="B498" s="46" t="s">
        <v>372</v>
      </c>
      <c r="C498" s="49">
        <v>32.315676813400003</v>
      </c>
      <c r="D498" s="49">
        <v>-110.8083538859</v>
      </c>
      <c r="E498" s="77">
        <v>3575443.088</v>
      </c>
      <c r="F498" s="77">
        <v>518039.71899999998</v>
      </c>
      <c r="H498" s="12">
        <v>38386</v>
      </c>
      <c r="I498" s="30" t="s">
        <v>659</v>
      </c>
      <c r="J498" t="s">
        <v>372</v>
      </c>
      <c r="K498" s="36">
        <v>249</v>
      </c>
      <c r="L498">
        <f t="shared" si="23"/>
        <v>69</v>
      </c>
      <c r="M498" s="36">
        <v>13</v>
      </c>
      <c r="N498" s="1">
        <f t="shared" si="22"/>
        <v>13</v>
      </c>
      <c r="O498" t="s">
        <v>284</v>
      </c>
      <c r="Q498"/>
      <c r="R498" s="155">
        <v>-2086.8435414597766</v>
      </c>
    </row>
    <row r="499" spans="1:18" x14ac:dyDescent="0.25">
      <c r="A499" s="144" t="s">
        <v>350</v>
      </c>
      <c r="B499" s="146" t="s">
        <v>350</v>
      </c>
      <c r="C499" s="147">
        <v>32.319743027199998</v>
      </c>
      <c r="D499" s="147">
        <v>-110.8127119543</v>
      </c>
      <c r="E499" s="148">
        <v>3575893.0950000002</v>
      </c>
      <c r="F499" s="148">
        <v>517628.70400000003</v>
      </c>
      <c r="G499" s="145"/>
      <c r="H499" s="150">
        <v>38410</v>
      </c>
      <c r="I499" s="152" t="s">
        <v>660</v>
      </c>
      <c r="J499" s="144" t="s">
        <v>350</v>
      </c>
      <c r="K499" s="144">
        <v>249</v>
      </c>
      <c r="L499">
        <f t="shared" si="23"/>
        <v>69</v>
      </c>
      <c r="M499" s="144">
        <v>12</v>
      </c>
      <c r="N499" s="1">
        <f t="shared" si="22"/>
        <v>12</v>
      </c>
      <c r="O499" s="144" t="s">
        <v>284</v>
      </c>
      <c r="P499" s="145"/>
      <c r="Q499" s="144"/>
      <c r="R499" s="155">
        <v>-1705.8053466309902</v>
      </c>
    </row>
    <row r="500" spans="1:18" x14ac:dyDescent="0.25">
      <c r="A500" s="144" t="s">
        <v>431</v>
      </c>
      <c r="B500" s="146" t="s">
        <v>431</v>
      </c>
      <c r="C500" s="147">
        <v>32.306741224</v>
      </c>
      <c r="D500" s="147">
        <v>-110.74937491439999</v>
      </c>
      <c r="E500" s="148">
        <v>3574464.0469999998</v>
      </c>
      <c r="F500" s="148">
        <v>523593.761</v>
      </c>
      <c r="G500" s="145"/>
      <c r="H500" s="150">
        <v>38380</v>
      </c>
      <c r="I500" s="152" t="s">
        <v>897</v>
      </c>
      <c r="J500" s="144" t="s">
        <v>431</v>
      </c>
      <c r="K500" s="144">
        <v>249</v>
      </c>
      <c r="L500">
        <f t="shared" si="23"/>
        <v>69</v>
      </c>
      <c r="M500" s="144">
        <v>13</v>
      </c>
      <c r="N500" s="1">
        <f t="shared" si="22"/>
        <v>13</v>
      </c>
      <c r="O500" s="144" t="s">
        <v>284</v>
      </c>
      <c r="P500" s="145"/>
      <c r="Q500" s="144"/>
      <c r="R500" s="155">
        <v>-2133.9096972037332</v>
      </c>
    </row>
    <row r="501" spans="1:18" x14ac:dyDescent="0.25">
      <c r="A501" t="s">
        <v>425</v>
      </c>
      <c r="B501" s="46" t="s">
        <v>425</v>
      </c>
      <c r="C501" s="49">
        <v>32.315442499600003</v>
      </c>
      <c r="D501" s="49">
        <v>-110.7471946368</v>
      </c>
      <c r="E501" s="77">
        <v>3575429.051</v>
      </c>
      <c r="F501" s="77">
        <v>523796.73700000002</v>
      </c>
      <c r="H501" s="12">
        <v>38380</v>
      </c>
      <c r="I501" s="30" t="s">
        <v>897</v>
      </c>
      <c r="J501" t="s">
        <v>425</v>
      </c>
      <c r="K501">
        <v>249</v>
      </c>
      <c r="L501">
        <f t="shared" si="23"/>
        <v>69</v>
      </c>
      <c r="M501">
        <v>9</v>
      </c>
      <c r="N501" s="1">
        <f t="shared" si="22"/>
        <v>9</v>
      </c>
      <c r="O501" t="s">
        <v>284</v>
      </c>
      <c r="Q501"/>
      <c r="R501" s="155">
        <v>-1134.8460833245383</v>
      </c>
    </row>
    <row r="502" spans="1:18" x14ac:dyDescent="0.25">
      <c r="A502" s="1" t="s">
        <v>745</v>
      </c>
      <c r="B502" s="46" t="s">
        <v>745</v>
      </c>
      <c r="C502" s="49">
        <v>32.311104516999997</v>
      </c>
      <c r="D502" s="49">
        <v>-110.72216795209999</v>
      </c>
      <c r="E502" s="77">
        <v>3574954.0240000002</v>
      </c>
      <c r="F502" s="77">
        <v>526153.77</v>
      </c>
      <c r="H502" s="28">
        <v>38100</v>
      </c>
      <c r="I502" s="31" t="s">
        <v>928</v>
      </c>
      <c r="J502" s="1" t="s">
        <v>745</v>
      </c>
      <c r="K502" s="1">
        <v>250</v>
      </c>
      <c r="L502">
        <f t="shared" si="23"/>
        <v>70</v>
      </c>
      <c r="M502" s="1">
        <v>14</v>
      </c>
      <c r="N502" s="1">
        <f t="shared" si="22"/>
        <v>14</v>
      </c>
      <c r="O502" s="1" t="s">
        <v>798</v>
      </c>
      <c r="R502" s="155">
        <v>-1214.3601464250512</v>
      </c>
    </row>
    <row r="503" spans="1:18" x14ac:dyDescent="0.25">
      <c r="A503" s="1" t="s">
        <v>756</v>
      </c>
      <c r="B503" s="46" t="s">
        <v>756</v>
      </c>
      <c r="C503" s="49">
        <v>32.311259124899998</v>
      </c>
      <c r="D503" s="49">
        <v>-110.714667593</v>
      </c>
      <c r="E503" s="77">
        <v>3574973.017</v>
      </c>
      <c r="F503" s="77">
        <v>526859.77399999998</v>
      </c>
      <c r="H503" s="28">
        <v>38100</v>
      </c>
      <c r="I503" s="31" t="s">
        <v>928</v>
      </c>
      <c r="J503" s="1" t="s">
        <v>756</v>
      </c>
      <c r="K503" s="1">
        <v>250</v>
      </c>
      <c r="L503">
        <f t="shared" si="23"/>
        <v>70</v>
      </c>
      <c r="M503" s="1">
        <v>10</v>
      </c>
      <c r="N503" s="1">
        <f t="shared" si="22"/>
        <v>10</v>
      </c>
      <c r="O503" s="1" t="s">
        <v>798</v>
      </c>
      <c r="R503" s="155">
        <v>-1076.8988366889989</v>
      </c>
    </row>
    <row r="504" spans="1:18" x14ac:dyDescent="0.25">
      <c r="A504" t="s">
        <v>340</v>
      </c>
      <c r="B504" s="46" t="s">
        <v>340</v>
      </c>
      <c r="C504" s="49">
        <v>32.318135478400002</v>
      </c>
      <c r="D504" s="49">
        <v>-110.805629076</v>
      </c>
      <c r="E504" s="77">
        <v>3575716.088</v>
      </c>
      <c r="F504" s="77">
        <v>518295.71299999999</v>
      </c>
      <c r="H504" s="12">
        <v>38415</v>
      </c>
      <c r="I504" s="30" t="s">
        <v>663</v>
      </c>
      <c r="J504" t="s">
        <v>340</v>
      </c>
      <c r="K504">
        <v>250</v>
      </c>
      <c r="L504">
        <f t="shared" si="23"/>
        <v>70</v>
      </c>
      <c r="M504">
        <v>18</v>
      </c>
      <c r="N504" s="1">
        <f t="shared" si="22"/>
        <v>18</v>
      </c>
      <c r="O504" t="s">
        <v>284</v>
      </c>
      <c r="Q504"/>
      <c r="R504" s="155">
        <v>-1770.8874442101451</v>
      </c>
    </row>
    <row r="505" spans="1:18" x14ac:dyDescent="0.25">
      <c r="A505" t="s">
        <v>336</v>
      </c>
      <c r="B505" s="46" t="s">
        <v>336</v>
      </c>
      <c r="C505" s="49">
        <v>32.321477225899997</v>
      </c>
      <c r="D505" s="49">
        <v>-110.8022966546</v>
      </c>
      <c r="E505" s="77">
        <v>3576087.0890000002</v>
      </c>
      <c r="F505" s="77">
        <v>518608.70299999998</v>
      </c>
      <c r="H505" s="12">
        <v>38415</v>
      </c>
      <c r="I505" s="30" t="s">
        <v>663</v>
      </c>
      <c r="J505" t="s">
        <v>336</v>
      </c>
      <c r="K505">
        <v>250</v>
      </c>
      <c r="L505">
        <f t="shared" si="23"/>
        <v>70</v>
      </c>
      <c r="M505">
        <v>13</v>
      </c>
      <c r="N505" s="1">
        <f t="shared" si="22"/>
        <v>13</v>
      </c>
      <c r="O505" t="s">
        <v>284</v>
      </c>
      <c r="Q505"/>
      <c r="R505" s="155">
        <v>-1347.3663504649658</v>
      </c>
    </row>
    <row r="506" spans="1:18" x14ac:dyDescent="0.25">
      <c r="A506" t="s">
        <v>330</v>
      </c>
      <c r="B506" s="46" t="s">
        <v>330</v>
      </c>
      <c r="C506" s="49">
        <v>32.324835462300001</v>
      </c>
      <c r="D506" s="49">
        <v>-110.7925147884</v>
      </c>
      <c r="E506" s="77">
        <v>3576461.085</v>
      </c>
      <c r="F506" s="77">
        <v>519528.696</v>
      </c>
      <c r="H506" s="12">
        <v>38415</v>
      </c>
      <c r="I506" s="30" t="s">
        <v>663</v>
      </c>
      <c r="J506" t="s">
        <v>330</v>
      </c>
      <c r="K506">
        <v>250</v>
      </c>
      <c r="L506">
        <f t="shared" si="23"/>
        <v>70</v>
      </c>
      <c r="M506">
        <v>10</v>
      </c>
      <c r="N506" s="1">
        <f t="shared" si="22"/>
        <v>10</v>
      </c>
      <c r="O506" t="s">
        <v>284</v>
      </c>
      <c r="Q506"/>
      <c r="R506" s="155">
        <v>-818.99443236949708</v>
      </c>
    </row>
    <row r="507" spans="1:18" x14ac:dyDescent="0.25">
      <c r="A507" t="s">
        <v>377</v>
      </c>
      <c r="B507" s="46" t="s">
        <v>377</v>
      </c>
      <c r="C507" s="49">
        <v>32.319607309699997</v>
      </c>
      <c r="D507" s="49">
        <v>-110.8064971546</v>
      </c>
      <c r="E507" s="77">
        <v>3575879.091</v>
      </c>
      <c r="F507" s="77">
        <v>518213.70699999999</v>
      </c>
      <c r="H507" s="12">
        <v>38386</v>
      </c>
      <c r="I507" s="30" t="s">
        <v>659</v>
      </c>
      <c r="J507" t="s">
        <v>377</v>
      </c>
      <c r="K507" s="36">
        <v>250</v>
      </c>
      <c r="L507">
        <f t="shared" si="23"/>
        <v>70</v>
      </c>
      <c r="M507" s="36">
        <v>7</v>
      </c>
      <c r="N507" s="1">
        <f t="shared" si="22"/>
        <v>7</v>
      </c>
      <c r="O507" t="s">
        <v>286</v>
      </c>
      <c r="Q507"/>
      <c r="R507" s="155">
        <v>-1621.6451484104241</v>
      </c>
    </row>
    <row r="508" spans="1:18" x14ac:dyDescent="0.25">
      <c r="A508" t="s">
        <v>389</v>
      </c>
      <c r="B508" s="46" t="s">
        <v>389</v>
      </c>
      <c r="C508" s="49">
        <v>32.328457919800002</v>
      </c>
      <c r="D508" s="49">
        <v>-110.7900416789</v>
      </c>
      <c r="E508" s="78">
        <v>3576863.0830000001</v>
      </c>
      <c r="F508" s="78">
        <v>519760.68099999998</v>
      </c>
      <c r="H508" s="12">
        <v>38386</v>
      </c>
      <c r="I508" s="30" t="s">
        <v>659</v>
      </c>
      <c r="J508" t="s">
        <v>389</v>
      </c>
      <c r="K508" s="38">
        <v>250</v>
      </c>
      <c r="L508">
        <f t="shared" si="23"/>
        <v>70</v>
      </c>
      <c r="M508" s="38">
        <v>10</v>
      </c>
      <c r="N508" s="1">
        <f t="shared" si="22"/>
        <v>10</v>
      </c>
      <c r="O508" t="s">
        <v>284</v>
      </c>
      <c r="Q508"/>
      <c r="R508" s="155">
        <v>-378.06907383574151</v>
      </c>
    </row>
    <row r="509" spans="1:18" x14ac:dyDescent="0.25">
      <c r="A509" t="s">
        <v>365</v>
      </c>
      <c r="B509" s="46" t="s">
        <v>365</v>
      </c>
      <c r="C509" s="49">
        <v>32.309080826399999</v>
      </c>
      <c r="D509" s="49">
        <v>-110.81347714180001</v>
      </c>
      <c r="E509" s="77">
        <v>3574711.0839999998</v>
      </c>
      <c r="F509" s="77">
        <v>517558.73700000002</v>
      </c>
      <c r="H509" s="12">
        <v>38386</v>
      </c>
      <c r="I509" s="30" t="s">
        <v>659</v>
      </c>
      <c r="J509" t="s">
        <v>365</v>
      </c>
      <c r="K509" s="36">
        <v>250</v>
      </c>
      <c r="L509">
        <f t="shared" si="23"/>
        <v>70</v>
      </c>
      <c r="M509" s="36">
        <v>17</v>
      </c>
      <c r="N509" s="1">
        <f t="shared" si="22"/>
        <v>17</v>
      </c>
      <c r="O509" t="s">
        <v>284</v>
      </c>
      <c r="Q509"/>
      <c r="R509" s="155">
        <v>-2899.5568923327214</v>
      </c>
    </row>
    <row r="510" spans="1:18" x14ac:dyDescent="0.25">
      <c r="A510" t="s">
        <v>359</v>
      </c>
      <c r="B510" s="46" t="s">
        <v>359</v>
      </c>
      <c r="C510" s="49">
        <v>32.329330279099999</v>
      </c>
      <c r="D510" s="49">
        <v>-110.8051487124</v>
      </c>
      <c r="E510" s="77">
        <v>3576957.0959999999</v>
      </c>
      <c r="F510" s="77">
        <v>518338.67200000002</v>
      </c>
      <c r="H510" s="12">
        <v>38410</v>
      </c>
      <c r="I510" s="30" t="s">
        <v>660</v>
      </c>
      <c r="J510" t="s">
        <v>359</v>
      </c>
      <c r="K510">
        <v>250</v>
      </c>
      <c r="L510">
        <f t="shared" si="23"/>
        <v>70</v>
      </c>
      <c r="M510">
        <v>19</v>
      </c>
      <c r="N510" s="1">
        <f t="shared" si="22"/>
        <v>19</v>
      </c>
      <c r="O510" t="s">
        <v>284</v>
      </c>
      <c r="Q510"/>
      <c r="R510" s="155">
        <v>-522.67087298688853</v>
      </c>
    </row>
    <row r="511" spans="1:18" x14ac:dyDescent="0.25">
      <c r="A511" t="s">
        <v>351</v>
      </c>
      <c r="B511" s="46" t="s">
        <v>351</v>
      </c>
      <c r="C511" s="49">
        <v>32.322432620500003</v>
      </c>
      <c r="D511" s="49">
        <v>-110.81352458870001</v>
      </c>
      <c r="E511" s="77">
        <v>3576191.0989999999</v>
      </c>
      <c r="F511" s="77">
        <v>517551.69500000001</v>
      </c>
      <c r="H511" s="12">
        <v>38410</v>
      </c>
      <c r="I511" s="30" t="s">
        <v>660</v>
      </c>
      <c r="J511" t="s">
        <v>351</v>
      </c>
      <c r="K511">
        <v>250</v>
      </c>
      <c r="L511">
        <f t="shared" si="23"/>
        <v>70</v>
      </c>
      <c r="M511">
        <v>22</v>
      </c>
      <c r="N511" s="1">
        <f t="shared" si="22"/>
        <v>22</v>
      </c>
      <c r="O511" t="s">
        <v>284</v>
      </c>
      <c r="Q511"/>
      <c r="R511" s="155">
        <v>-1420.72354829653</v>
      </c>
    </row>
    <row r="512" spans="1:18" x14ac:dyDescent="0.25">
      <c r="A512" t="s">
        <v>428</v>
      </c>
      <c r="B512" s="46" t="s">
        <v>428</v>
      </c>
      <c r="C512" s="49">
        <v>32.3130698051</v>
      </c>
      <c r="D512" s="49">
        <v>-110.7471586612</v>
      </c>
      <c r="E512" s="77">
        <v>3575166.05</v>
      </c>
      <c r="F512" s="77">
        <v>523800.74400000001</v>
      </c>
      <c r="H512" s="12">
        <v>38380</v>
      </c>
      <c r="I512" s="30" t="s">
        <v>897</v>
      </c>
      <c r="J512" t="s">
        <v>428</v>
      </c>
      <c r="K512">
        <v>250</v>
      </c>
      <c r="L512">
        <f t="shared" si="23"/>
        <v>70</v>
      </c>
      <c r="M512">
        <v>9</v>
      </c>
      <c r="N512" s="1">
        <f t="shared" si="22"/>
        <v>9</v>
      </c>
      <c r="O512" t="s">
        <v>284</v>
      </c>
      <c r="Q512"/>
      <c r="R512" s="155">
        <v>-1397.1747039655042</v>
      </c>
    </row>
    <row r="513" spans="1:18" x14ac:dyDescent="0.25">
      <c r="A513" t="s">
        <v>422</v>
      </c>
      <c r="B513" s="46" t="s">
        <v>422</v>
      </c>
      <c r="C513" s="49">
        <v>32.319449712500003</v>
      </c>
      <c r="D513" s="49">
        <v>-110.7480548003</v>
      </c>
      <c r="E513" s="77">
        <v>3575873.054</v>
      </c>
      <c r="F513" s="77">
        <v>523714.72499999998</v>
      </c>
      <c r="H513" s="12">
        <v>38380</v>
      </c>
      <c r="I513" s="30" t="s">
        <v>897</v>
      </c>
      <c r="J513" t="s">
        <v>422</v>
      </c>
      <c r="K513">
        <v>250</v>
      </c>
      <c r="L513">
        <f t="shared" si="23"/>
        <v>70</v>
      </c>
      <c r="M513">
        <v>5</v>
      </c>
      <c r="N513" s="1">
        <f t="shared" si="22"/>
        <v>5</v>
      </c>
      <c r="O513" t="s">
        <v>284</v>
      </c>
      <c r="Q513"/>
      <c r="R513" s="155">
        <v>-704.60479433195246</v>
      </c>
    </row>
    <row r="514" spans="1:18" x14ac:dyDescent="0.25">
      <c r="A514" t="s">
        <v>421</v>
      </c>
      <c r="B514" s="46" t="s">
        <v>421</v>
      </c>
      <c r="C514" s="49">
        <v>32.320766355300002</v>
      </c>
      <c r="D514" s="49">
        <v>-110.7478174646</v>
      </c>
      <c r="E514" s="77">
        <v>3576019.054</v>
      </c>
      <c r="F514" s="77">
        <v>523736.72100000002</v>
      </c>
      <c r="H514" s="12">
        <v>38380</v>
      </c>
      <c r="I514" s="30" t="s">
        <v>897</v>
      </c>
      <c r="J514" t="s">
        <v>421</v>
      </c>
      <c r="K514">
        <v>250</v>
      </c>
      <c r="L514">
        <f t="shared" si="23"/>
        <v>70</v>
      </c>
      <c r="M514">
        <v>6</v>
      </c>
      <c r="N514" s="1">
        <f t="shared" si="22"/>
        <v>6</v>
      </c>
      <c r="O514" t="s">
        <v>284</v>
      </c>
      <c r="Q514"/>
      <c r="R514" s="155">
        <v>-554.91383940681862</v>
      </c>
    </row>
    <row r="515" spans="1:18" x14ac:dyDescent="0.25">
      <c r="A515" t="s">
        <v>409</v>
      </c>
      <c r="B515" s="46" t="s">
        <v>409</v>
      </c>
      <c r="C515" s="49">
        <v>32.306699870099997</v>
      </c>
      <c r="D515" s="49">
        <v>-110.7512658377</v>
      </c>
      <c r="E515" s="77">
        <v>3574459.048</v>
      </c>
      <c r="F515" s="77">
        <v>523415.76</v>
      </c>
      <c r="H515" s="12">
        <v>38380</v>
      </c>
      <c r="I515" s="30" t="s">
        <v>897</v>
      </c>
      <c r="J515" t="s">
        <v>409</v>
      </c>
      <c r="K515">
        <v>250</v>
      </c>
      <c r="L515">
        <f t="shared" si="23"/>
        <v>70</v>
      </c>
      <c r="M515">
        <v>13</v>
      </c>
      <c r="N515" s="1">
        <f t="shared" si="22"/>
        <v>13</v>
      </c>
      <c r="O515" t="s">
        <v>284</v>
      </c>
      <c r="Q515"/>
      <c r="R515" s="155">
        <v>-2168.7774764192191</v>
      </c>
    </row>
    <row r="516" spans="1:18" x14ac:dyDescent="0.25">
      <c r="A516" s="144" t="s">
        <v>446</v>
      </c>
      <c r="B516" s="146" t="s">
        <v>446</v>
      </c>
      <c r="C516" s="147">
        <v>32.320737766299999</v>
      </c>
      <c r="D516" s="147">
        <v>-110.7134163617</v>
      </c>
      <c r="E516" s="148">
        <v>3576024.0249999999</v>
      </c>
      <c r="F516" s="148">
        <v>526974.75</v>
      </c>
      <c r="G516" s="145"/>
      <c r="H516" s="150">
        <v>38377</v>
      </c>
      <c r="I516" s="152" t="s">
        <v>896</v>
      </c>
      <c r="J516" s="144" t="s">
        <v>446</v>
      </c>
      <c r="K516" s="144">
        <v>251</v>
      </c>
      <c r="L516">
        <f t="shared" si="23"/>
        <v>71</v>
      </c>
      <c r="M516" s="144">
        <v>4</v>
      </c>
      <c r="N516" s="1">
        <f t="shared" si="22"/>
        <v>4</v>
      </c>
      <c r="O516" s="144" t="s">
        <v>284</v>
      </c>
      <c r="P516" s="145"/>
      <c r="Q516" s="144"/>
      <c r="R516" s="155">
        <v>-6.5977273295895884</v>
      </c>
    </row>
    <row r="517" spans="1:18" x14ac:dyDescent="0.25">
      <c r="A517" s="1" t="s">
        <v>728</v>
      </c>
      <c r="B517" s="46" t="s">
        <v>728</v>
      </c>
      <c r="C517" s="49">
        <v>32.308840350700002</v>
      </c>
      <c r="D517" s="49">
        <v>-110.73478411009999</v>
      </c>
      <c r="E517" s="77">
        <v>3574700.0359999998</v>
      </c>
      <c r="F517" s="77">
        <v>524966.76199999999</v>
      </c>
      <c r="H517" s="28">
        <v>38096</v>
      </c>
      <c r="I517" s="31" t="s">
        <v>892</v>
      </c>
      <c r="J517" s="1" t="s">
        <v>728</v>
      </c>
      <c r="K517" s="1">
        <v>251</v>
      </c>
      <c r="L517">
        <f t="shared" si="23"/>
        <v>71</v>
      </c>
      <c r="M517" s="1">
        <v>19</v>
      </c>
      <c r="N517" s="1">
        <f t="shared" si="22"/>
        <v>19</v>
      </c>
      <c r="O517" s="1" t="s">
        <v>795</v>
      </c>
      <c r="R517" s="155">
        <v>-1667.529498660585</v>
      </c>
    </row>
    <row r="518" spans="1:18" x14ac:dyDescent="0.25">
      <c r="A518" s="145" t="s">
        <v>786</v>
      </c>
      <c r="B518" s="146" t="s">
        <v>786</v>
      </c>
      <c r="C518" s="147">
        <v>32.316745834999999</v>
      </c>
      <c r="D518" s="147">
        <v>-110.7075539068</v>
      </c>
      <c r="E518" s="148">
        <v>3575583.0159999998</v>
      </c>
      <c r="F518" s="148">
        <v>527527.76399999997</v>
      </c>
      <c r="G518" s="145"/>
      <c r="H518" s="151">
        <v>38105</v>
      </c>
      <c r="I518" s="153" t="s">
        <v>927</v>
      </c>
      <c r="J518" s="145" t="s">
        <v>786</v>
      </c>
      <c r="K518" s="145">
        <v>251</v>
      </c>
      <c r="L518">
        <f t="shared" si="23"/>
        <v>71</v>
      </c>
      <c r="M518" s="145">
        <v>14</v>
      </c>
      <c r="N518" s="1">
        <f t="shared" si="22"/>
        <v>14</v>
      </c>
      <c r="O518" s="145" t="s">
        <v>798</v>
      </c>
      <c r="P518" s="145"/>
      <c r="Q518" s="145"/>
      <c r="R518" s="155">
        <v>-354.8103213029417</v>
      </c>
    </row>
    <row r="519" spans="1:18" x14ac:dyDescent="0.25">
      <c r="A519" t="s">
        <v>343</v>
      </c>
      <c r="B519" s="46" t="s">
        <v>343</v>
      </c>
      <c r="C519" s="49">
        <v>32.307831566600001</v>
      </c>
      <c r="D519" s="49">
        <v>-110.8106009138</v>
      </c>
      <c r="E519" s="77">
        <v>3574573.08</v>
      </c>
      <c r="F519" s="77">
        <v>517829.74200000003</v>
      </c>
      <c r="H519" s="12">
        <v>38415</v>
      </c>
      <c r="I519" s="30" t="s">
        <v>663</v>
      </c>
      <c r="J519" t="s">
        <v>343</v>
      </c>
      <c r="K519">
        <v>251</v>
      </c>
      <c r="L519">
        <f t="shared" si="23"/>
        <v>71</v>
      </c>
      <c r="M519">
        <v>20</v>
      </c>
      <c r="N519" s="1">
        <f t="shared" si="22"/>
        <v>20</v>
      </c>
      <c r="O519" t="s">
        <v>284</v>
      </c>
      <c r="Q519"/>
      <c r="R519" s="155">
        <v>-2992.0859314539239</v>
      </c>
    </row>
    <row r="520" spans="1:18" x14ac:dyDescent="0.25">
      <c r="A520" t="s">
        <v>333</v>
      </c>
      <c r="B520" s="46" t="s">
        <v>333</v>
      </c>
      <c r="C520" s="49">
        <v>32.323805772900002</v>
      </c>
      <c r="D520" s="49">
        <v>-110.7972768928</v>
      </c>
      <c r="E520" s="77">
        <v>3576346.088</v>
      </c>
      <c r="F520" s="77">
        <v>519080.69799999997</v>
      </c>
      <c r="H520" s="12">
        <v>38415</v>
      </c>
      <c r="I520" s="30" t="s">
        <v>663</v>
      </c>
      <c r="J520" t="s">
        <v>333</v>
      </c>
      <c r="K520">
        <v>251</v>
      </c>
      <c r="L520">
        <f t="shared" si="23"/>
        <v>71</v>
      </c>
      <c r="M520">
        <v>19</v>
      </c>
      <c r="N520" s="1">
        <f t="shared" si="22"/>
        <v>19</v>
      </c>
      <c r="O520" t="s">
        <v>284</v>
      </c>
      <c r="Q520"/>
      <c r="R520" s="155">
        <v>-1009.1660288664236</v>
      </c>
    </row>
    <row r="521" spans="1:18" x14ac:dyDescent="0.25">
      <c r="A521" t="s">
        <v>331</v>
      </c>
      <c r="B521" s="46" t="s">
        <v>331</v>
      </c>
      <c r="C521" s="49">
        <v>32.324430883799998</v>
      </c>
      <c r="D521" s="49">
        <v>-110.793355041</v>
      </c>
      <c r="E521" s="77">
        <v>3576416.0860000001</v>
      </c>
      <c r="F521" s="77">
        <v>519449.69699999999</v>
      </c>
      <c r="H521" s="12">
        <v>38415</v>
      </c>
      <c r="I521" s="30" t="s">
        <v>663</v>
      </c>
      <c r="J521" t="s">
        <v>331</v>
      </c>
      <c r="K521">
        <v>251</v>
      </c>
      <c r="L521">
        <f t="shared" si="23"/>
        <v>71</v>
      </c>
      <c r="M521">
        <v>11</v>
      </c>
      <c r="N521" s="1">
        <f t="shared" si="22"/>
        <v>11</v>
      </c>
      <c r="O521" t="s">
        <v>284</v>
      </c>
      <c r="Q521"/>
      <c r="R521" s="155">
        <v>-877.24955839816209</v>
      </c>
    </row>
    <row r="522" spans="1:18" x14ac:dyDescent="0.25">
      <c r="A522" t="s">
        <v>379</v>
      </c>
      <c r="B522" s="46" t="s">
        <v>379</v>
      </c>
      <c r="C522" s="49">
        <v>32.3218435649</v>
      </c>
      <c r="D522" s="49">
        <v>-110.80581251940001</v>
      </c>
      <c r="E522" s="77">
        <v>3576127.0920000002</v>
      </c>
      <c r="F522" s="77">
        <v>518277.701</v>
      </c>
      <c r="H522" s="12">
        <v>38386</v>
      </c>
      <c r="I522" s="30" t="s">
        <v>659</v>
      </c>
      <c r="J522" t="s">
        <v>379</v>
      </c>
      <c r="K522" s="36">
        <v>251</v>
      </c>
      <c r="L522">
        <f t="shared" si="23"/>
        <v>71</v>
      </c>
      <c r="M522" s="36">
        <v>10</v>
      </c>
      <c r="N522" s="1">
        <f t="shared" si="22"/>
        <v>10</v>
      </c>
      <c r="O522" t="s">
        <v>284</v>
      </c>
      <c r="Q522"/>
      <c r="R522" s="155">
        <v>-1362.9058792031963</v>
      </c>
    </row>
    <row r="523" spans="1:18" x14ac:dyDescent="0.25">
      <c r="A523" t="s">
        <v>362</v>
      </c>
      <c r="B523" s="46" t="s">
        <v>362</v>
      </c>
      <c r="C523" s="49">
        <v>32.312840833099997</v>
      </c>
      <c r="D523" s="49">
        <v>-110.81831377109999</v>
      </c>
      <c r="E523" s="77">
        <v>3575127.0920000002</v>
      </c>
      <c r="F523" s="77">
        <v>517102.723</v>
      </c>
      <c r="H523" s="12">
        <v>38386</v>
      </c>
      <c r="I523" s="30" t="s">
        <v>659</v>
      </c>
      <c r="J523" t="s">
        <v>362</v>
      </c>
      <c r="K523" s="36">
        <v>251</v>
      </c>
      <c r="L523">
        <f t="shared" si="23"/>
        <v>71</v>
      </c>
      <c r="M523" s="36">
        <v>18</v>
      </c>
      <c r="N523" s="1">
        <f t="shared" si="22"/>
        <v>18</v>
      </c>
      <c r="O523" t="s">
        <v>284</v>
      </c>
      <c r="Q523"/>
      <c r="R523" s="155">
        <v>-2560.0685831500718</v>
      </c>
    </row>
    <row r="524" spans="1:18" x14ac:dyDescent="0.25">
      <c r="A524" t="s">
        <v>349</v>
      </c>
      <c r="B524" s="46" t="s">
        <v>349</v>
      </c>
      <c r="C524" s="49">
        <v>32.318328844299998</v>
      </c>
      <c r="D524" s="49">
        <v>-110.8141809169</v>
      </c>
      <c r="E524" s="77">
        <v>3575736.0950000002</v>
      </c>
      <c r="F524" s="77">
        <v>517490.70799999998</v>
      </c>
      <c r="H524" s="12">
        <v>38410</v>
      </c>
      <c r="I524" s="30" t="s">
        <v>660</v>
      </c>
      <c r="J524" t="s">
        <v>349</v>
      </c>
      <c r="K524">
        <v>251</v>
      </c>
      <c r="L524">
        <f t="shared" si="23"/>
        <v>71</v>
      </c>
      <c r="M524">
        <v>11</v>
      </c>
      <c r="N524" s="1">
        <f t="shared" si="22"/>
        <v>11</v>
      </c>
      <c r="O524" t="s">
        <v>284</v>
      </c>
      <c r="Q524"/>
      <c r="R524" s="155">
        <v>-1885.9612393318419</v>
      </c>
    </row>
    <row r="525" spans="1:18" x14ac:dyDescent="0.25">
      <c r="A525" t="s">
        <v>345</v>
      </c>
      <c r="B525" s="46" t="s">
        <v>345</v>
      </c>
      <c r="C525" s="49">
        <v>32.3162158855</v>
      </c>
      <c r="D525" s="49">
        <v>-110.81902955389999</v>
      </c>
      <c r="E525" s="77">
        <v>3575501.0959999999</v>
      </c>
      <c r="F525" s="77">
        <v>517034.712</v>
      </c>
      <c r="H525" s="12">
        <v>38410</v>
      </c>
      <c r="I525" s="30" t="s">
        <v>660</v>
      </c>
      <c r="J525" t="s">
        <v>345</v>
      </c>
      <c r="K525">
        <v>251</v>
      </c>
      <c r="L525">
        <f t="shared" si="23"/>
        <v>71</v>
      </c>
      <c r="M525">
        <v>14</v>
      </c>
      <c r="N525" s="1">
        <f t="shared" si="22"/>
        <v>14</v>
      </c>
      <c r="O525" t="s">
        <v>284</v>
      </c>
      <c r="Q525"/>
      <c r="R525" s="155">
        <v>-2197.4769097284884</v>
      </c>
    </row>
    <row r="526" spans="1:18" x14ac:dyDescent="0.25">
      <c r="A526" t="s">
        <v>434</v>
      </c>
      <c r="B526" s="46" t="s">
        <v>434</v>
      </c>
      <c r="C526" s="49">
        <v>32.305977897399998</v>
      </c>
      <c r="D526" s="49">
        <v>-110.7466151567</v>
      </c>
      <c r="E526" s="77">
        <v>3574380.0440000002</v>
      </c>
      <c r="F526" s="77">
        <v>523853.76400000002</v>
      </c>
      <c r="H526" s="12">
        <v>38380</v>
      </c>
      <c r="I526" s="30" t="s">
        <v>897</v>
      </c>
      <c r="J526" t="s">
        <v>434</v>
      </c>
      <c r="K526">
        <v>251</v>
      </c>
      <c r="L526">
        <f t="shared" si="23"/>
        <v>71</v>
      </c>
      <c r="M526">
        <v>9</v>
      </c>
      <c r="N526" s="1">
        <f t="shared" si="22"/>
        <v>9</v>
      </c>
      <c r="O526" t="s">
        <v>284</v>
      </c>
      <c r="Q526"/>
      <c r="R526" s="155">
        <v>-2174.2838849920827</v>
      </c>
    </row>
    <row r="527" spans="1:18" x14ac:dyDescent="0.25">
      <c r="A527" t="s">
        <v>433</v>
      </c>
      <c r="B527" s="46" t="s">
        <v>433</v>
      </c>
      <c r="C527" s="49">
        <v>32.306088225000003</v>
      </c>
      <c r="D527" s="49">
        <v>-110.74764523170001</v>
      </c>
      <c r="E527" s="77">
        <v>3574392.0449999999</v>
      </c>
      <c r="F527" s="77">
        <v>523756.76299999998</v>
      </c>
      <c r="H527" s="12">
        <v>38380</v>
      </c>
      <c r="I527" s="30" t="s">
        <v>897</v>
      </c>
      <c r="J527" t="s">
        <v>433</v>
      </c>
      <c r="K527">
        <v>251</v>
      </c>
      <c r="L527">
        <f t="shared" si="23"/>
        <v>71</v>
      </c>
      <c r="M527">
        <v>9</v>
      </c>
      <c r="N527" s="1">
        <f t="shared" si="22"/>
        <v>9</v>
      </c>
      <c r="O527" t="s">
        <v>284</v>
      </c>
      <c r="Q527"/>
      <c r="R527" s="155">
        <v>-2178.5597680025858</v>
      </c>
    </row>
    <row r="528" spans="1:18" x14ac:dyDescent="0.25">
      <c r="A528" t="s">
        <v>447</v>
      </c>
      <c r="B528" s="46" t="s">
        <v>447</v>
      </c>
      <c r="C528" s="49">
        <v>32.317957160900001</v>
      </c>
      <c r="D528" s="49">
        <v>-110.7165059588</v>
      </c>
      <c r="E528" s="77">
        <v>3575715.0249999999</v>
      </c>
      <c r="F528" s="77">
        <v>526684.755</v>
      </c>
      <c r="H528" s="12">
        <v>38377</v>
      </c>
      <c r="I528" s="30" t="s">
        <v>896</v>
      </c>
      <c r="J528" t="s">
        <v>447</v>
      </c>
      <c r="K528">
        <v>253</v>
      </c>
      <c r="L528">
        <f t="shared" si="23"/>
        <v>73</v>
      </c>
      <c r="M528">
        <v>9</v>
      </c>
      <c r="N528" s="1">
        <f t="shared" si="22"/>
        <v>9</v>
      </c>
      <c r="O528" t="s">
        <v>284</v>
      </c>
      <c r="Q528"/>
      <c r="R528" s="155">
        <v>-364.2592327629452</v>
      </c>
    </row>
    <row r="529" spans="1:21" x14ac:dyDescent="0.25">
      <c r="A529" t="s">
        <v>337</v>
      </c>
      <c r="B529" s="46" t="s">
        <v>337</v>
      </c>
      <c r="C529" s="49">
        <v>32.3212530423</v>
      </c>
      <c r="D529" s="49">
        <v>-110.8031576978</v>
      </c>
      <c r="E529" s="77">
        <v>3576062.09</v>
      </c>
      <c r="F529" s="77">
        <v>518527.70400000003</v>
      </c>
      <c r="H529" s="12">
        <v>38415</v>
      </c>
      <c r="I529" s="30" t="s">
        <v>663</v>
      </c>
      <c r="J529" t="s">
        <v>337</v>
      </c>
      <c r="K529">
        <v>253</v>
      </c>
      <c r="L529">
        <f t="shared" si="23"/>
        <v>73</v>
      </c>
      <c r="M529">
        <v>14</v>
      </c>
      <c r="N529" s="1">
        <f t="shared" si="22"/>
        <v>14</v>
      </c>
      <c r="O529" t="s">
        <v>284</v>
      </c>
      <c r="Q529"/>
      <c r="R529" s="155">
        <v>-1385.9570788695301</v>
      </c>
    </row>
    <row r="530" spans="1:21" x14ac:dyDescent="0.25">
      <c r="A530" t="s">
        <v>558</v>
      </c>
      <c r="B530" s="46" t="s">
        <v>558</v>
      </c>
      <c r="C530" s="49">
        <v>32.3131335112</v>
      </c>
      <c r="D530" s="49">
        <v>-110.71375879030001</v>
      </c>
      <c r="E530" s="77">
        <v>3575181.0180000002</v>
      </c>
      <c r="F530" s="77">
        <v>526944.77</v>
      </c>
      <c r="H530" s="12">
        <v>38301</v>
      </c>
      <c r="I530" s="30" t="s">
        <v>657</v>
      </c>
      <c r="J530" t="s">
        <v>558</v>
      </c>
      <c r="K530">
        <v>254</v>
      </c>
      <c r="L530">
        <f t="shared" si="23"/>
        <v>74</v>
      </c>
      <c r="M530">
        <v>9</v>
      </c>
      <c r="N530" s="1">
        <f t="shared" si="22"/>
        <v>9</v>
      </c>
      <c r="O530" t="s">
        <v>284</v>
      </c>
      <c r="Q530"/>
      <c r="R530" s="155">
        <v>-854.63540693723371</v>
      </c>
    </row>
    <row r="531" spans="1:21" x14ac:dyDescent="0.25">
      <c r="A531" t="s">
        <v>364</v>
      </c>
      <c r="B531" s="46" t="s">
        <v>364</v>
      </c>
      <c r="C531" s="49">
        <v>32.310592510500001</v>
      </c>
      <c r="D531" s="49">
        <v>-110.81694781740001</v>
      </c>
      <c r="E531" s="77">
        <v>3574878.088</v>
      </c>
      <c r="F531" s="77">
        <v>517231.73</v>
      </c>
      <c r="H531" s="12">
        <v>38386</v>
      </c>
      <c r="I531" s="30" t="s">
        <v>659</v>
      </c>
      <c r="J531" t="s">
        <v>364</v>
      </c>
      <c r="K531" s="36">
        <v>254</v>
      </c>
      <c r="L531">
        <f t="shared" si="23"/>
        <v>74</v>
      </c>
      <c r="M531" s="36">
        <v>16</v>
      </c>
      <c r="N531" s="1">
        <f t="shared" si="22"/>
        <v>16</v>
      </c>
      <c r="O531" t="s">
        <v>284</v>
      </c>
      <c r="Q531"/>
      <c r="R531" s="155">
        <v>-2787.4250553258507</v>
      </c>
    </row>
    <row r="532" spans="1:21" x14ac:dyDescent="0.25">
      <c r="A532" t="s">
        <v>559</v>
      </c>
      <c r="B532" s="46" t="s">
        <v>559</v>
      </c>
      <c r="C532" s="49">
        <v>32.313590569299997</v>
      </c>
      <c r="D532" s="49">
        <v>-110.71242944780001</v>
      </c>
      <c r="E532" s="77">
        <v>3575232.017</v>
      </c>
      <c r="F532" s="77">
        <v>527069.76899999997</v>
      </c>
      <c r="H532" s="12">
        <v>38301</v>
      </c>
      <c r="I532" s="30" t="s">
        <v>657</v>
      </c>
      <c r="J532" t="s">
        <v>559</v>
      </c>
      <c r="K532">
        <v>255</v>
      </c>
      <c r="L532">
        <f t="shared" si="23"/>
        <v>75</v>
      </c>
      <c r="M532">
        <v>9</v>
      </c>
      <c r="N532" s="1">
        <f t="shared" si="22"/>
        <v>9</v>
      </c>
      <c r="O532" t="s">
        <v>284</v>
      </c>
      <c r="Q532"/>
      <c r="R532" s="155">
        <v>-782.6614262733799</v>
      </c>
    </row>
    <row r="533" spans="1:21" x14ac:dyDescent="0.25">
      <c r="A533" t="s">
        <v>490</v>
      </c>
      <c r="B533" s="46" t="s">
        <v>490</v>
      </c>
      <c r="C533" s="49">
        <v>32.317396568900001</v>
      </c>
      <c r="D533" s="49">
        <v>-110.74542572039999</v>
      </c>
      <c r="E533" s="77">
        <v>3575646.051</v>
      </c>
      <c r="F533" s="77">
        <v>523962.73200000002</v>
      </c>
      <c r="H533" s="12">
        <v>38351</v>
      </c>
      <c r="I533" s="30" t="s">
        <v>661</v>
      </c>
      <c r="J533" t="s">
        <v>490</v>
      </c>
      <c r="K533">
        <v>255</v>
      </c>
      <c r="L533">
        <f t="shared" si="23"/>
        <v>75</v>
      </c>
      <c r="M533">
        <v>2</v>
      </c>
      <c r="N533" s="1">
        <f t="shared" si="22"/>
        <v>2</v>
      </c>
      <c r="O533" t="s">
        <v>284</v>
      </c>
      <c r="Q533"/>
      <c r="R533" s="155">
        <v>-889.99192516867447</v>
      </c>
    </row>
    <row r="534" spans="1:21" x14ac:dyDescent="0.25">
      <c r="A534" t="s">
        <v>347</v>
      </c>
      <c r="B534" s="46" t="s">
        <v>347</v>
      </c>
      <c r="C534" s="49">
        <v>32.316602009500002</v>
      </c>
      <c r="D534" s="49">
        <v>-110.8177858241</v>
      </c>
      <c r="E534" s="77">
        <v>3575544.0959999999</v>
      </c>
      <c r="F534" s="77">
        <v>517151.712</v>
      </c>
      <c r="H534" s="12">
        <v>38410</v>
      </c>
      <c r="I534" s="30" t="s">
        <v>660</v>
      </c>
      <c r="J534" t="s">
        <v>347</v>
      </c>
      <c r="K534">
        <v>255</v>
      </c>
      <c r="L534">
        <f t="shared" si="23"/>
        <v>75</v>
      </c>
      <c r="M534">
        <v>17</v>
      </c>
      <c r="N534" s="1">
        <f t="shared" si="22"/>
        <v>17</v>
      </c>
      <c r="O534" t="s">
        <v>284</v>
      </c>
      <c r="Q534"/>
      <c r="R534" s="155">
        <v>-2134.8441707650486</v>
      </c>
    </row>
    <row r="535" spans="1:21" x14ac:dyDescent="0.25">
      <c r="A535" t="s">
        <v>348</v>
      </c>
      <c r="B535" s="46" t="s">
        <v>348</v>
      </c>
      <c r="C535" s="49">
        <v>32.3173310277</v>
      </c>
      <c r="D535" s="49">
        <v>-110.8166051469</v>
      </c>
      <c r="E535" s="77">
        <v>3575625.0959999999</v>
      </c>
      <c r="F535" s="77">
        <v>517262.71</v>
      </c>
      <c r="H535" s="12">
        <v>38410</v>
      </c>
      <c r="I535" s="30" t="s">
        <v>660</v>
      </c>
      <c r="J535" t="s">
        <v>348</v>
      </c>
      <c r="K535">
        <v>256</v>
      </c>
      <c r="L535">
        <f t="shared" si="23"/>
        <v>76</v>
      </c>
      <c r="M535">
        <v>11</v>
      </c>
      <c r="N535" s="1">
        <f t="shared" si="22"/>
        <v>11</v>
      </c>
      <c r="O535" t="s">
        <v>284</v>
      </c>
      <c r="Q535"/>
      <c r="R535" s="155">
        <v>-2035.2185745303111</v>
      </c>
    </row>
    <row r="536" spans="1:21" x14ac:dyDescent="0.25">
      <c r="A536" t="s">
        <v>363</v>
      </c>
      <c r="B536" s="46" t="s">
        <v>363</v>
      </c>
      <c r="C536" s="49">
        <v>32.3121284172</v>
      </c>
      <c r="D536" s="49">
        <v>-110.81850638749999</v>
      </c>
      <c r="E536" s="77">
        <v>3575048.091</v>
      </c>
      <c r="F536" s="77">
        <v>517084.72499999998</v>
      </c>
      <c r="H536" s="12">
        <v>38386</v>
      </c>
      <c r="I536" s="30" t="s">
        <v>659</v>
      </c>
      <c r="J536" t="s">
        <v>363</v>
      </c>
      <c r="K536" s="36">
        <v>257</v>
      </c>
      <c r="L536">
        <f t="shared" si="23"/>
        <v>77</v>
      </c>
      <c r="M536" s="36">
        <v>18</v>
      </c>
      <c r="N536" s="1">
        <f t="shared" si="22"/>
        <v>18</v>
      </c>
      <c r="O536" t="s">
        <v>284</v>
      </c>
      <c r="Q536"/>
      <c r="R536" s="155">
        <v>-2642.0896689268548</v>
      </c>
    </row>
    <row r="537" spans="1:21" x14ac:dyDescent="0.25">
      <c r="A537" s="1" t="s">
        <v>734</v>
      </c>
      <c r="B537" s="46" t="s">
        <v>734</v>
      </c>
      <c r="C537" s="49">
        <v>32.310676357299997</v>
      </c>
      <c r="D537" s="49">
        <v>-110.74135445509999</v>
      </c>
      <c r="E537" s="77">
        <v>3574902.0430000001</v>
      </c>
      <c r="F537" s="77">
        <v>524347.75399999996</v>
      </c>
      <c r="H537" s="28">
        <v>38096</v>
      </c>
      <c r="I537" s="31" t="s">
        <v>892</v>
      </c>
      <c r="J537" s="1" t="s">
        <v>734</v>
      </c>
      <c r="K537" s="1">
        <v>258</v>
      </c>
      <c r="L537">
        <f t="shared" si="23"/>
        <v>78</v>
      </c>
      <c r="M537" s="1">
        <v>10</v>
      </c>
      <c r="N537" s="1">
        <f t="shared" si="22"/>
        <v>10</v>
      </c>
      <c r="O537" s="1" t="s">
        <v>798</v>
      </c>
      <c r="R537" s="155">
        <v>-1569.3927762696121</v>
      </c>
    </row>
    <row r="538" spans="1:21" x14ac:dyDescent="0.25">
      <c r="A538" t="s">
        <v>564</v>
      </c>
      <c r="B538" s="46" t="s">
        <v>564</v>
      </c>
      <c r="C538" s="49">
        <v>32.312653452200003</v>
      </c>
      <c r="D538" s="49">
        <v>-110.7089904553</v>
      </c>
      <c r="E538" s="77">
        <v>3575129.0129999998</v>
      </c>
      <c r="F538" s="77">
        <v>527393.77399999998</v>
      </c>
      <c r="H538" s="12">
        <v>38301</v>
      </c>
      <c r="I538" s="30" t="s">
        <v>657</v>
      </c>
      <c r="J538" t="s">
        <v>564</v>
      </c>
      <c r="K538">
        <v>259</v>
      </c>
      <c r="L538">
        <f t="shared" si="23"/>
        <v>79</v>
      </c>
      <c r="M538">
        <v>2</v>
      </c>
      <c r="N538" s="1">
        <f t="shared" si="22"/>
        <v>2</v>
      </c>
      <c r="O538" t="s">
        <v>284</v>
      </c>
      <c r="Q538"/>
      <c r="R538" s="155">
        <v>-831.29700244579772</v>
      </c>
    </row>
    <row r="539" spans="1:21" x14ac:dyDescent="0.25">
      <c r="A539" t="s">
        <v>435</v>
      </c>
      <c r="B539" s="46" t="s">
        <v>435</v>
      </c>
      <c r="C539" s="49">
        <v>32.305254195099998</v>
      </c>
      <c r="D539" s="49">
        <v>-110.74562926980001</v>
      </c>
      <c r="E539" s="77">
        <v>3574300.0430000001</v>
      </c>
      <c r="F539" s="77">
        <v>523946.766</v>
      </c>
      <c r="H539" s="12">
        <v>38380</v>
      </c>
      <c r="I539" s="30" t="s">
        <v>897</v>
      </c>
      <c r="J539" t="s">
        <v>435</v>
      </c>
      <c r="K539">
        <v>262</v>
      </c>
      <c r="L539">
        <f t="shared" si="23"/>
        <v>82</v>
      </c>
      <c r="M539">
        <v>14</v>
      </c>
      <c r="N539" s="1">
        <f t="shared" si="22"/>
        <v>14</v>
      </c>
      <c r="O539" t="s">
        <v>284</v>
      </c>
      <c r="Q539"/>
      <c r="R539" s="155">
        <v>-2238.6790389317557</v>
      </c>
    </row>
    <row r="540" spans="1:21" x14ac:dyDescent="0.25">
      <c r="A540" s="1" t="s">
        <v>1006</v>
      </c>
      <c r="B540" s="1" t="s">
        <v>1006</v>
      </c>
      <c r="C540" s="15">
        <v>32.377549999999999</v>
      </c>
      <c r="D540" s="15">
        <v>-110.70283999999999</v>
      </c>
      <c r="E540" s="174">
        <v>3582324</v>
      </c>
      <c r="F540" s="174">
        <v>527954</v>
      </c>
      <c r="G540" s="1" t="s">
        <v>41</v>
      </c>
      <c r="H540" s="175">
        <v>43596</v>
      </c>
      <c r="I540" s="31" t="s">
        <v>1015</v>
      </c>
      <c r="J540" s="1" t="s">
        <v>1006</v>
      </c>
      <c r="K540" s="1">
        <v>218.7</v>
      </c>
      <c r="L540">
        <f t="shared" si="23"/>
        <v>38.699999999999989</v>
      </c>
      <c r="M540" s="1">
        <v>3</v>
      </c>
      <c r="N540" s="1">
        <f>M540</f>
        <v>3</v>
      </c>
      <c r="O540" s="1" t="s">
        <v>13</v>
      </c>
      <c r="P540" s="1" t="s">
        <v>43</v>
      </c>
      <c r="R540" s="155">
        <v>6457.6965857469841</v>
      </c>
      <c r="S540" s="1" t="s">
        <v>1017</v>
      </c>
      <c r="U540" s="155"/>
    </row>
    <row r="541" spans="1:21" x14ac:dyDescent="0.25">
      <c r="A541" s="1" t="s">
        <v>1007</v>
      </c>
      <c r="B541" s="1" t="s">
        <v>1007</v>
      </c>
      <c r="E541" s="174">
        <v>3582307</v>
      </c>
      <c r="F541" s="174">
        <v>527909</v>
      </c>
      <c r="G541" s="1" t="s">
        <v>41</v>
      </c>
      <c r="H541" s="175">
        <v>43596</v>
      </c>
      <c r="I541" s="31" t="s">
        <v>1015</v>
      </c>
      <c r="J541" s="1" t="s">
        <v>1007</v>
      </c>
      <c r="K541" s="1">
        <v>223</v>
      </c>
      <c r="L541">
        <f t="shared" si="23"/>
        <v>43</v>
      </c>
      <c r="M541" s="1">
        <v>3</v>
      </c>
      <c r="N541" s="1">
        <f t="shared" ref="N541:N545" si="24">M541</f>
        <v>3</v>
      </c>
      <c r="O541" s="1" t="s">
        <v>13</v>
      </c>
      <c r="P541" s="1" t="s">
        <v>43</v>
      </c>
      <c r="R541" s="155">
        <v>6433.145532299508</v>
      </c>
    </row>
    <row r="542" spans="1:21" x14ac:dyDescent="0.25">
      <c r="A542" s="1" t="s">
        <v>1008</v>
      </c>
      <c r="B542" s="1" t="s">
        <v>1008</v>
      </c>
      <c r="E542" s="174">
        <v>3582232</v>
      </c>
      <c r="F542" s="174">
        <v>527882</v>
      </c>
      <c r="G542" s="1" t="s">
        <v>41</v>
      </c>
      <c r="H542" s="175">
        <v>43596</v>
      </c>
      <c r="I542" s="31" t="s">
        <v>1015</v>
      </c>
      <c r="J542" s="1" t="s">
        <v>1008</v>
      </c>
      <c r="K542" s="1">
        <v>38</v>
      </c>
      <c r="L542">
        <f>K542</f>
        <v>38</v>
      </c>
      <c r="M542" s="1">
        <v>1</v>
      </c>
      <c r="N542" s="1">
        <f>-M542</f>
        <v>-1</v>
      </c>
      <c r="O542" s="1" t="s">
        <v>13</v>
      </c>
      <c r="P542" s="1" t="s">
        <v>43</v>
      </c>
      <c r="R542" s="155">
        <v>6353.6149002310212</v>
      </c>
    </row>
    <row r="543" spans="1:21" x14ac:dyDescent="0.25">
      <c r="A543" s="1" t="s">
        <v>1009</v>
      </c>
      <c r="B543" s="1" t="s">
        <v>1009</v>
      </c>
      <c r="E543" s="6">
        <v>3582171</v>
      </c>
      <c r="F543" s="6">
        <v>527863</v>
      </c>
      <c r="G543" s="1" t="s">
        <v>41</v>
      </c>
      <c r="H543" s="175">
        <v>43596</v>
      </c>
      <c r="I543" s="31" t="s">
        <v>1015</v>
      </c>
      <c r="J543" s="1" t="s">
        <v>1009</v>
      </c>
      <c r="K543" s="1">
        <v>219</v>
      </c>
      <c r="L543">
        <f t="shared" si="23"/>
        <v>39</v>
      </c>
      <c r="M543" s="1">
        <v>4</v>
      </c>
      <c r="N543" s="1">
        <f>M543</f>
        <v>4</v>
      </c>
      <c r="O543" s="1" t="s">
        <v>13</v>
      </c>
      <c r="P543" s="1" t="s">
        <v>43</v>
      </c>
      <c r="R543" s="155">
        <v>6289.426677664309</v>
      </c>
    </row>
    <row r="544" spans="1:21" x14ac:dyDescent="0.25">
      <c r="A544" s="1" t="s">
        <v>1014</v>
      </c>
      <c r="B544" s="1" t="s">
        <v>1014</v>
      </c>
      <c r="E544" s="6">
        <v>3582602</v>
      </c>
      <c r="F544" s="6">
        <v>528410</v>
      </c>
      <c r="G544" s="1" t="s">
        <v>41</v>
      </c>
      <c r="H544" s="175">
        <v>43596</v>
      </c>
      <c r="I544" s="31" t="s">
        <v>1015</v>
      </c>
      <c r="J544" s="1" t="s">
        <v>1014</v>
      </c>
      <c r="K544" s="1">
        <v>30.75</v>
      </c>
      <c r="L544">
        <f>K544</f>
        <v>30.75</v>
      </c>
      <c r="M544" s="1">
        <v>2</v>
      </c>
      <c r="N544" s="1">
        <f>-M544</f>
        <v>-2</v>
      </c>
      <c r="O544" s="1" t="s">
        <v>13</v>
      </c>
      <c r="P544" s="1" t="s">
        <v>43</v>
      </c>
      <c r="R544" s="155">
        <v>6812.2139273480825</v>
      </c>
      <c r="S544" s="1" t="s">
        <v>1017</v>
      </c>
    </row>
    <row r="545" spans="1:19" x14ac:dyDescent="0.25">
      <c r="A545" s="1" t="s">
        <v>1010</v>
      </c>
      <c r="B545" s="1" t="s">
        <v>1010</v>
      </c>
      <c r="E545" s="6">
        <v>3582552</v>
      </c>
      <c r="F545" s="6">
        <v>528410</v>
      </c>
      <c r="G545" s="1" t="s">
        <v>41</v>
      </c>
      <c r="H545" s="175">
        <v>43596</v>
      </c>
      <c r="I545" s="31" t="s">
        <v>1015</v>
      </c>
      <c r="J545" s="1" t="s">
        <v>1010</v>
      </c>
      <c r="K545" s="1">
        <v>212</v>
      </c>
      <c r="L545">
        <f t="shared" si="23"/>
        <v>32</v>
      </c>
      <c r="M545" s="1">
        <v>15</v>
      </c>
      <c r="N545" s="1">
        <f t="shared" si="24"/>
        <v>15</v>
      </c>
      <c r="O545" s="1" t="s">
        <v>13</v>
      </c>
      <c r="P545" s="1" t="s">
        <v>43</v>
      </c>
      <c r="R545" s="155">
        <v>6762.2139273480825</v>
      </c>
    </row>
    <row r="546" spans="1:19" x14ac:dyDescent="0.25">
      <c r="A546" s="1" t="s">
        <v>1011</v>
      </c>
      <c r="B546" s="1" t="s">
        <v>1011</v>
      </c>
      <c r="E546" s="6">
        <v>3582563</v>
      </c>
      <c r="F546" s="6">
        <v>528484</v>
      </c>
      <c r="G546" s="1" t="s">
        <v>41</v>
      </c>
      <c r="H546" s="175">
        <v>43596</v>
      </c>
      <c r="I546" s="31" t="s">
        <v>1015</v>
      </c>
      <c r="J546" s="1" t="s">
        <v>1011</v>
      </c>
      <c r="K546" s="1">
        <v>40.5</v>
      </c>
      <c r="L546" s="1">
        <f>K546</f>
        <v>40.5</v>
      </c>
      <c r="M546" s="1">
        <v>12</v>
      </c>
      <c r="N546" s="1">
        <f>-M546</f>
        <v>-12</v>
      </c>
      <c r="O546" s="1" t="s">
        <v>13</v>
      </c>
      <c r="P546" s="1" t="s">
        <v>43</v>
      </c>
      <c r="R546" s="155">
        <v>6785.6312152394894</v>
      </c>
      <c r="S546" s="1" t="s">
        <v>1017</v>
      </c>
    </row>
    <row r="547" spans="1:19" x14ac:dyDescent="0.25">
      <c r="A547" s="1" t="s">
        <v>1012</v>
      </c>
      <c r="B547" s="1" t="s">
        <v>1012</v>
      </c>
      <c r="E547" s="6">
        <v>3583477</v>
      </c>
      <c r="F547" s="6">
        <v>527485</v>
      </c>
      <c r="G547" s="1" t="s">
        <v>41</v>
      </c>
      <c r="H547" s="175">
        <v>43596</v>
      </c>
      <c r="I547" s="31" t="s">
        <v>1016</v>
      </c>
      <c r="J547" s="1" t="s">
        <v>1012</v>
      </c>
      <c r="K547" s="1">
        <v>36</v>
      </c>
      <c r="L547" s="1">
        <f t="shared" ref="L547:L548" si="25">K547</f>
        <v>36</v>
      </c>
      <c r="M547" s="1">
        <v>11</v>
      </c>
      <c r="N547" s="1">
        <f t="shared" ref="N547:N548" si="26">-M547</f>
        <v>-11</v>
      </c>
      <c r="O547" s="1" t="s">
        <v>13</v>
      </c>
      <c r="P547" s="1" t="s">
        <v>43</v>
      </c>
      <c r="R547" s="155">
        <v>7531.9978287055037</v>
      </c>
    </row>
    <row r="548" spans="1:19" x14ac:dyDescent="0.25">
      <c r="A548" s="1" t="s">
        <v>1013</v>
      </c>
      <c r="B548" s="1" t="s">
        <v>1013</v>
      </c>
      <c r="E548" s="174">
        <v>3583522</v>
      </c>
      <c r="F548" s="174">
        <v>527368</v>
      </c>
      <c r="G548" s="1" t="s">
        <v>41</v>
      </c>
      <c r="H548" s="175">
        <v>43596</v>
      </c>
      <c r="I548" s="31" t="s">
        <v>1016</v>
      </c>
      <c r="J548" s="1" t="s">
        <v>1013</v>
      </c>
      <c r="K548" s="1">
        <v>39</v>
      </c>
      <c r="L548" s="1">
        <f t="shared" si="25"/>
        <v>39</v>
      </c>
      <c r="M548" s="1">
        <v>6.6</v>
      </c>
      <c r="N548" s="1">
        <f t="shared" si="26"/>
        <v>-6.6</v>
      </c>
      <c r="O548" s="1" t="s">
        <v>13</v>
      </c>
      <c r="P548" s="1" t="s">
        <v>43</v>
      </c>
      <c r="R548" s="155">
        <v>7557.3650897420648</v>
      </c>
      <c r="S548" s="1" t="s">
        <v>1017</v>
      </c>
    </row>
  </sheetData>
  <sheetProtection formatCells="0" formatColumns="0" formatRows="0" insertRows="0" deleteRows="0" selectLockedCells="1" sort="0" autoFilter="0"/>
  <sortState xmlns:xlrd2="http://schemas.microsoft.com/office/spreadsheetml/2017/richdata2" ref="A2:R93">
    <sortCondition ref="R2:R93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B4AC4-F7F7-4C3B-A8E9-83A9177DEB4C}">
  <sheetPr>
    <tabColor rgb="FF00B050"/>
  </sheetPr>
  <dimension ref="A1"/>
  <sheetViews>
    <sheetView view="pageLayout" zoomScaleNormal="100" workbookViewId="0">
      <selection activeCell="J1" sqref="J1"/>
    </sheetView>
  </sheetViews>
  <sheetFormatPr defaultRowHeight="15" x14ac:dyDescent="0.25"/>
  <sheetData/>
  <pageMargins left="0.7" right="0.7" top="0.75" bottom="0.75" header="0.3" footer="0.3"/>
  <pageSetup orientation="portrait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B9718-1EA1-4FC1-B98A-DC7D5D566608}">
  <sheetPr codeName="Sheet2">
    <tabColor theme="3" tint="0.39997558519241921"/>
  </sheetPr>
  <dimension ref="A1:S74"/>
  <sheetViews>
    <sheetView workbookViewId="0">
      <selection activeCell="Q1" sqref="Q1:Q1048576"/>
    </sheetView>
  </sheetViews>
  <sheetFormatPr defaultRowHeight="15" x14ac:dyDescent="0.25"/>
  <cols>
    <col min="1" max="1" width="12" customWidth="1"/>
    <col min="2" max="2" width="10.85546875" customWidth="1"/>
    <col min="4" max="4" width="12.42578125" customWidth="1"/>
    <col min="11" max="11" width="11.5703125" customWidth="1"/>
    <col min="12" max="12" width="18.5703125" bestFit="1" customWidth="1"/>
    <col min="13" max="13" width="10.28515625" customWidth="1"/>
    <col min="16" max="16" width="31.85546875" customWidth="1"/>
    <col min="17" max="17" width="10.28515625" customWidth="1"/>
  </cols>
  <sheetData>
    <row r="1" spans="1:19" ht="15.75" thickBot="1" x14ac:dyDescent="0.3">
      <c r="A1" s="2" t="s">
        <v>5</v>
      </c>
      <c r="B1" s="2" t="s">
        <v>877</v>
      </c>
      <c r="C1" s="48" t="s">
        <v>10</v>
      </c>
      <c r="D1" s="48" t="s">
        <v>11</v>
      </c>
      <c r="E1" s="76" t="s">
        <v>2</v>
      </c>
      <c r="F1" s="76" t="s">
        <v>3</v>
      </c>
      <c r="G1" s="2" t="s">
        <v>12</v>
      </c>
      <c r="H1" s="2" t="s">
        <v>1</v>
      </c>
      <c r="I1" s="64" t="s">
        <v>818</v>
      </c>
      <c r="J1" s="64" t="s">
        <v>817</v>
      </c>
      <c r="K1" s="2" t="s">
        <v>0</v>
      </c>
      <c r="L1" s="29" t="s">
        <v>120</v>
      </c>
      <c r="M1" s="23" t="s">
        <v>265</v>
      </c>
      <c r="N1" s="23" t="s">
        <v>266</v>
      </c>
      <c r="O1" s="23" t="s">
        <v>267</v>
      </c>
      <c r="P1" s="23" t="s">
        <v>8</v>
      </c>
      <c r="Q1" s="23" t="s">
        <v>269</v>
      </c>
      <c r="R1" s="23" t="s">
        <v>811</v>
      </c>
    </row>
    <row r="2" spans="1:19" ht="15.75" thickTop="1" x14ac:dyDescent="0.25">
      <c r="A2" s="1" t="s">
        <v>676</v>
      </c>
      <c r="B2" s="46" t="s">
        <v>676</v>
      </c>
      <c r="C2" s="49">
        <v>32.337868493099997</v>
      </c>
      <c r="D2" s="49">
        <v>-110.68299323799999</v>
      </c>
      <c r="E2" s="77">
        <v>3577931.0129999998</v>
      </c>
      <c r="F2" s="77">
        <v>529832.72600000002</v>
      </c>
      <c r="G2" s="1" t="s">
        <v>41</v>
      </c>
      <c r="H2" s="1" t="s">
        <v>889</v>
      </c>
      <c r="I2" s="66">
        <v>3577734</v>
      </c>
      <c r="J2" s="66">
        <v>529894</v>
      </c>
      <c r="K2" s="28">
        <v>38064</v>
      </c>
      <c r="L2" s="31" t="s">
        <v>810</v>
      </c>
      <c r="M2" s="1" t="s">
        <v>676</v>
      </c>
      <c r="N2" s="1">
        <v>43</v>
      </c>
      <c r="O2" s="1">
        <v>7</v>
      </c>
      <c r="P2" s="1" t="s">
        <v>795</v>
      </c>
      <c r="Q2" s="1"/>
      <c r="R2" s="1" t="s">
        <v>815</v>
      </c>
      <c r="S2" s="18"/>
    </row>
    <row r="3" spans="1:19" x14ac:dyDescent="0.25">
      <c r="A3" s="1" t="s">
        <v>678</v>
      </c>
      <c r="B3" s="46" t="s">
        <v>678</v>
      </c>
      <c r="C3" s="49">
        <v>32.337379090299997</v>
      </c>
      <c r="D3" s="49">
        <v>-110.68210233809999</v>
      </c>
      <c r="E3" s="77">
        <v>3577877.0120000001</v>
      </c>
      <c r="F3" s="77">
        <v>529916.728</v>
      </c>
      <c r="G3" s="1" t="s">
        <v>41</v>
      </c>
      <c r="H3" s="1" t="s">
        <v>889</v>
      </c>
      <c r="I3" s="66">
        <v>3577680</v>
      </c>
      <c r="J3" s="66">
        <v>529978</v>
      </c>
      <c r="K3" s="28">
        <v>38064</v>
      </c>
      <c r="L3" s="31" t="s">
        <v>810</v>
      </c>
      <c r="M3" s="1" t="s">
        <v>678</v>
      </c>
      <c r="N3" s="1">
        <v>44</v>
      </c>
      <c r="O3" s="1">
        <v>17</v>
      </c>
      <c r="P3" s="1" t="s">
        <v>795</v>
      </c>
      <c r="Q3" s="1"/>
      <c r="R3" s="1" t="s">
        <v>815</v>
      </c>
      <c r="S3" s="1"/>
    </row>
    <row r="4" spans="1:19" x14ac:dyDescent="0.25">
      <c r="A4" s="1" t="s">
        <v>679</v>
      </c>
      <c r="B4" s="46" t="s">
        <v>679</v>
      </c>
      <c r="C4" s="49">
        <v>32.335997890800002</v>
      </c>
      <c r="D4" s="49">
        <v>-110.6817352228</v>
      </c>
      <c r="E4" s="77">
        <v>3577724.0090000001</v>
      </c>
      <c r="F4" s="77">
        <v>529951.73199999996</v>
      </c>
      <c r="G4" s="1" t="s">
        <v>41</v>
      </c>
      <c r="H4" s="1" t="s">
        <v>889</v>
      </c>
      <c r="I4" s="66">
        <v>3577527</v>
      </c>
      <c r="J4" s="66">
        <v>530013</v>
      </c>
      <c r="K4" s="28">
        <v>38064</v>
      </c>
      <c r="L4" s="31" t="s">
        <v>810</v>
      </c>
      <c r="M4" s="1" t="s">
        <v>679</v>
      </c>
      <c r="N4" s="1">
        <v>45</v>
      </c>
      <c r="O4" s="1">
        <v>24</v>
      </c>
      <c r="P4" s="1" t="s">
        <v>795</v>
      </c>
      <c r="Q4" s="1"/>
      <c r="R4" s="1" t="s">
        <v>815</v>
      </c>
      <c r="S4" s="1"/>
    </row>
    <row r="5" spans="1:19" x14ac:dyDescent="0.25">
      <c r="A5" s="1" t="s">
        <v>684</v>
      </c>
      <c r="B5" s="46" t="s">
        <v>684</v>
      </c>
      <c r="C5" s="49">
        <v>32.335409244700003</v>
      </c>
      <c r="D5" s="49">
        <v>-110.6808446939</v>
      </c>
      <c r="E5" s="77">
        <v>3577659.0079999999</v>
      </c>
      <c r="F5" s="77">
        <v>530035.73400000005</v>
      </c>
      <c r="G5" s="1" t="s">
        <v>41</v>
      </c>
      <c r="H5" s="1" t="s">
        <v>889</v>
      </c>
      <c r="I5" s="66">
        <v>3577462</v>
      </c>
      <c r="J5" s="66">
        <v>530097</v>
      </c>
      <c r="K5" s="28">
        <v>38064</v>
      </c>
      <c r="L5" s="31" t="s">
        <v>810</v>
      </c>
      <c r="M5" s="1" t="s">
        <v>684</v>
      </c>
      <c r="N5" s="1">
        <v>44</v>
      </c>
      <c r="O5" s="1">
        <v>12</v>
      </c>
      <c r="P5" s="1" t="s">
        <v>795</v>
      </c>
      <c r="Q5" s="1"/>
      <c r="R5" s="1" t="s">
        <v>815</v>
      </c>
      <c r="S5" s="1"/>
    </row>
    <row r="6" spans="1:19" x14ac:dyDescent="0.25">
      <c r="A6" s="1" t="s">
        <v>708</v>
      </c>
      <c r="B6" s="46" t="s">
        <v>708</v>
      </c>
      <c r="C6" s="49">
        <v>32.332971308600001</v>
      </c>
      <c r="D6" s="49">
        <v>-110.6945070826</v>
      </c>
      <c r="E6" s="77">
        <v>3577385.0159999998</v>
      </c>
      <c r="F6" s="77">
        <v>528750.73</v>
      </c>
      <c r="G6" s="1" t="s">
        <v>41</v>
      </c>
      <c r="H6" s="1" t="s">
        <v>889</v>
      </c>
      <c r="I6" s="66">
        <v>3577188</v>
      </c>
      <c r="J6" s="66">
        <v>528812</v>
      </c>
      <c r="K6" s="28">
        <v>38064</v>
      </c>
      <c r="L6" s="31" t="s">
        <v>810</v>
      </c>
      <c r="M6" s="1" t="s">
        <v>708</v>
      </c>
      <c r="N6" s="1">
        <v>50</v>
      </c>
      <c r="O6" s="1">
        <v>18</v>
      </c>
      <c r="P6" s="1" t="s">
        <v>795</v>
      </c>
      <c r="Q6" s="1"/>
      <c r="R6" s="1" t="s">
        <v>815</v>
      </c>
      <c r="S6" s="1"/>
    </row>
    <row r="7" spans="1:19" x14ac:dyDescent="0.25">
      <c r="A7" s="18" t="s">
        <v>715</v>
      </c>
      <c r="B7" s="46" t="s">
        <v>715</v>
      </c>
      <c r="C7" s="49">
        <v>32.341091049600003</v>
      </c>
      <c r="D7" s="49">
        <v>-110.6837578241</v>
      </c>
      <c r="E7" s="77">
        <v>3578288.0180000002</v>
      </c>
      <c r="F7" s="77">
        <v>529759.71799999999</v>
      </c>
      <c r="G7" s="1" t="s">
        <v>41</v>
      </c>
      <c r="H7" s="1" t="s">
        <v>889</v>
      </c>
      <c r="I7" s="66">
        <v>3578091</v>
      </c>
      <c r="J7" s="66">
        <v>529821</v>
      </c>
      <c r="K7" s="28">
        <v>38096</v>
      </c>
      <c r="L7" s="31" t="s">
        <v>810</v>
      </c>
      <c r="M7" s="1" t="s">
        <v>715</v>
      </c>
      <c r="N7" s="1">
        <v>42</v>
      </c>
      <c r="O7" s="1">
        <v>17</v>
      </c>
      <c r="P7" s="1" t="s">
        <v>795</v>
      </c>
      <c r="Q7" s="1"/>
      <c r="R7" s="1" t="s">
        <v>815</v>
      </c>
      <c r="S7" s="1"/>
    </row>
    <row r="8" spans="1:19" x14ac:dyDescent="0.25">
      <c r="A8" s="18" t="s">
        <v>721</v>
      </c>
      <c r="B8" s="46" t="s">
        <v>721</v>
      </c>
      <c r="C8" s="49">
        <v>32.345800592499998</v>
      </c>
      <c r="D8" s="49">
        <v>-110.6803408896</v>
      </c>
      <c r="E8" s="77">
        <v>3578811.0219999999</v>
      </c>
      <c r="F8" s="77">
        <v>530079.70900000003</v>
      </c>
      <c r="G8" s="1" t="s">
        <v>41</v>
      </c>
      <c r="H8" s="1" t="s">
        <v>889</v>
      </c>
      <c r="I8" s="66">
        <v>3578614</v>
      </c>
      <c r="J8" s="66">
        <v>530141</v>
      </c>
      <c r="K8" s="28">
        <v>38096</v>
      </c>
      <c r="L8" s="31" t="s">
        <v>810</v>
      </c>
      <c r="M8" s="1" t="s">
        <v>721</v>
      </c>
      <c r="N8" s="1">
        <v>30</v>
      </c>
      <c r="O8" s="1">
        <v>11</v>
      </c>
      <c r="P8" s="1" t="s">
        <v>795</v>
      </c>
      <c r="Q8" s="1"/>
      <c r="R8" s="1" t="s">
        <v>815</v>
      </c>
      <c r="S8" s="1"/>
    </row>
    <row r="9" spans="1:19" x14ac:dyDescent="0.25">
      <c r="A9" s="18" t="s">
        <v>722</v>
      </c>
      <c r="B9" s="46" t="s">
        <v>722</v>
      </c>
      <c r="C9" s="49">
        <v>32.3456555494</v>
      </c>
      <c r="D9" s="49">
        <v>-110.6800650918</v>
      </c>
      <c r="E9" s="77">
        <v>3578795.0210000002</v>
      </c>
      <c r="F9" s="77">
        <v>530105.71</v>
      </c>
      <c r="G9" s="1" t="s">
        <v>41</v>
      </c>
      <c r="H9" s="1" t="s">
        <v>889</v>
      </c>
      <c r="I9" s="66">
        <v>3578598</v>
      </c>
      <c r="J9" s="66">
        <v>530167</v>
      </c>
      <c r="K9" s="28">
        <v>38096</v>
      </c>
      <c r="L9" s="31" t="s">
        <v>810</v>
      </c>
      <c r="M9" s="1" t="s">
        <v>722</v>
      </c>
      <c r="N9" s="1">
        <v>34</v>
      </c>
      <c r="O9" s="1">
        <v>10</v>
      </c>
      <c r="P9" s="1" t="s">
        <v>795</v>
      </c>
      <c r="Q9" s="1"/>
      <c r="R9" s="1" t="s">
        <v>815</v>
      </c>
      <c r="S9" s="1"/>
    </row>
    <row r="10" spans="1:19" x14ac:dyDescent="0.25">
      <c r="A10" s="18" t="s">
        <v>724</v>
      </c>
      <c r="B10" s="46" t="s">
        <v>724</v>
      </c>
      <c r="C10" s="49">
        <v>32.347906237300002</v>
      </c>
      <c r="D10" s="49">
        <v>-110.67823995089999</v>
      </c>
      <c r="E10" s="77">
        <v>3579045.023</v>
      </c>
      <c r="F10" s="77">
        <v>530276.70600000001</v>
      </c>
      <c r="G10" s="1" t="s">
        <v>41</v>
      </c>
      <c r="H10" s="1" t="s">
        <v>889</v>
      </c>
      <c r="I10" s="66">
        <v>3578848</v>
      </c>
      <c r="J10" s="66">
        <v>530338</v>
      </c>
      <c r="K10" s="28">
        <v>38096</v>
      </c>
      <c r="L10" s="31" t="s">
        <v>810</v>
      </c>
      <c r="M10" s="1" t="s">
        <v>724</v>
      </c>
      <c r="N10" s="1">
        <v>32</v>
      </c>
      <c r="O10" s="1">
        <v>10</v>
      </c>
      <c r="P10" s="1" t="s">
        <v>795</v>
      </c>
      <c r="Q10" s="1"/>
      <c r="R10" s="1" t="s">
        <v>815</v>
      </c>
      <c r="S10" s="1"/>
    </row>
    <row r="11" spans="1:19" x14ac:dyDescent="0.25">
      <c r="A11" s="18" t="s">
        <v>665</v>
      </c>
      <c r="B11" s="47" t="s">
        <v>665</v>
      </c>
      <c r="C11" s="52">
        <v>32.336879852499997</v>
      </c>
      <c r="D11" s="52">
        <v>-110.6880865409</v>
      </c>
      <c r="E11" s="77">
        <v>3577820.0159999998</v>
      </c>
      <c r="F11" s="77">
        <v>529353.72499999998</v>
      </c>
      <c r="G11" s="18" t="s">
        <v>41</v>
      </c>
      <c r="H11" s="18" t="s">
        <v>889</v>
      </c>
      <c r="I11" s="65">
        <v>3577623</v>
      </c>
      <c r="J11" s="65">
        <v>529415</v>
      </c>
      <c r="K11" s="43">
        <v>38064</v>
      </c>
      <c r="L11" s="44" t="s">
        <v>810</v>
      </c>
      <c r="M11" s="18" t="s">
        <v>665</v>
      </c>
      <c r="N11" s="18">
        <v>42</v>
      </c>
      <c r="O11" s="18">
        <v>18</v>
      </c>
      <c r="P11" s="18" t="s">
        <v>798</v>
      </c>
      <c r="Q11" s="18"/>
      <c r="R11" s="18" t="s">
        <v>815</v>
      </c>
      <c r="S11" s="1"/>
    </row>
    <row r="12" spans="1:19" x14ac:dyDescent="0.25">
      <c r="A12" s="1" t="s">
        <v>666</v>
      </c>
      <c r="B12" s="46" t="s">
        <v>666</v>
      </c>
      <c r="C12" s="49">
        <v>32.336986578400001</v>
      </c>
      <c r="D12" s="49">
        <v>-110.6874698653</v>
      </c>
      <c r="E12" s="77">
        <v>3577832.0150000001</v>
      </c>
      <c r="F12" s="77">
        <v>529411.72499999998</v>
      </c>
      <c r="G12" s="1" t="s">
        <v>41</v>
      </c>
      <c r="H12" s="1" t="s">
        <v>889</v>
      </c>
      <c r="I12" s="66">
        <v>3577635</v>
      </c>
      <c r="J12" s="66">
        <v>529473</v>
      </c>
      <c r="K12" s="28">
        <v>38064</v>
      </c>
      <c r="L12" s="31" t="s">
        <v>810</v>
      </c>
      <c r="M12" s="1" t="s">
        <v>666</v>
      </c>
      <c r="N12" s="1">
        <v>39</v>
      </c>
      <c r="O12" s="1">
        <v>20</v>
      </c>
      <c r="P12" s="1" t="s">
        <v>798</v>
      </c>
      <c r="Q12" s="1"/>
      <c r="R12" s="1" t="s">
        <v>815</v>
      </c>
      <c r="S12" s="1"/>
    </row>
    <row r="13" spans="1:19" x14ac:dyDescent="0.25">
      <c r="A13" s="1" t="s">
        <v>667</v>
      </c>
      <c r="B13" s="46" t="s">
        <v>667</v>
      </c>
      <c r="C13" s="49">
        <v>32.337056501699998</v>
      </c>
      <c r="D13" s="49">
        <v>-110.68656641</v>
      </c>
      <c r="E13" s="77">
        <v>3577840.0150000001</v>
      </c>
      <c r="F13" s="77">
        <v>529496.72600000002</v>
      </c>
      <c r="G13" s="1" t="s">
        <v>41</v>
      </c>
      <c r="H13" s="1" t="s">
        <v>889</v>
      </c>
      <c r="I13" s="66">
        <v>3577643</v>
      </c>
      <c r="J13" s="66">
        <v>529558</v>
      </c>
      <c r="K13" s="28">
        <v>38064</v>
      </c>
      <c r="L13" s="31" t="s">
        <v>810</v>
      </c>
      <c r="M13" s="1" t="s">
        <v>667</v>
      </c>
      <c r="N13" s="1">
        <v>37</v>
      </c>
      <c r="O13" s="1">
        <v>26</v>
      </c>
      <c r="P13" s="1" t="s">
        <v>798</v>
      </c>
      <c r="Q13" s="1"/>
      <c r="R13" s="1" t="s">
        <v>815</v>
      </c>
      <c r="S13" s="1"/>
    </row>
    <row r="14" spans="1:19" x14ac:dyDescent="0.25">
      <c r="A14" s="1" t="s">
        <v>668</v>
      </c>
      <c r="B14" s="46" t="s">
        <v>668</v>
      </c>
      <c r="C14" s="49">
        <v>32.337740158800003</v>
      </c>
      <c r="D14" s="49">
        <v>-110.6857777356</v>
      </c>
      <c r="E14" s="77">
        <v>3577916.0150000001</v>
      </c>
      <c r="F14" s="77">
        <v>529570.72499999998</v>
      </c>
      <c r="G14" s="1" t="s">
        <v>41</v>
      </c>
      <c r="H14" s="1" t="s">
        <v>889</v>
      </c>
      <c r="I14" s="66">
        <v>3577719</v>
      </c>
      <c r="J14" s="66">
        <v>529632</v>
      </c>
      <c r="K14" s="28">
        <v>38064</v>
      </c>
      <c r="L14" s="31" t="s">
        <v>810</v>
      </c>
      <c r="M14" s="1" t="s">
        <v>668</v>
      </c>
      <c r="N14" s="1">
        <v>45</v>
      </c>
      <c r="O14" s="1">
        <v>15</v>
      </c>
      <c r="P14" s="1" t="s">
        <v>798</v>
      </c>
      <c r="Q14" s="1"/>
      <c r="R14" s="1" t="s">
        <v>815</v>
      </c>
      <c r="S14" s="1"/>
    </row>
    <row r="15" spans="1:19" x14ac:dyDescent="0.25">
      <c r="A15" s="1" t="s">
        <v>669</v>
      </c>
      <c r="B15" s="46" t="s">
        <v>669</v>
      </c>
      <c r="C15" s="49">
        <v>32.337765761500002</v>
      </c>
      <c r="D15" s="49">
        <v>-110.6851932088</v>
      </c>
      <c r="E15" s="77">
        <v>3577919.0150000001</v>
      </c>
      <c r="F15" s="77">
        <v>529625.72499999998</v>
      </c>
      <c r="G15" s="1" t="s">
        <v>41</v>
      </c>
      <c r="H15" s="1" t="s">
        <v>889</v>
      </c>
      <c r="I15" s="66">
        <v>3577722</v>
      </c>
      <c r="J15" s="66">
        <v>529687</v>
      </c>
      <c r="K15" s="28">
        <v>38064</v>
      </c>
      <c r="L15" s="31" t="s">
        <v>810</v>
      </c>
      <c r="M15" s="1" t="s">
        <v>669</v>
      </c>
      <c r="N15" s="1">
        <v>223</v>
      </c>
      <c r="O15" s="1">
        <v>4</v>
      </c>
      <c r="P15" s="1" t="s">
        <v>798</v>
      </c>
      <c r="Q15" s="1"/>
      <c r="R15" s="1" t="s">
        <v>815</v>
      </c>
      <c r="S15" s="1"/>
    </row>
    <row r="16" spans="1:19" x14ac:dyDescent="0.25">
      <c r="A16" s="1" t="s">
        <v>670</v>
      </c>
      <c r="B16" s="46" t="s">
        <v>670</v>
      </c>
      <c r="C16" s="49">
        <v>32.337260329199999</v>
      </c>
      <c r="D16" s="49">
        <v>-110.68509931059999</v>
      </c>
      <c r="E16" s="77">
        <v>3577863.014</v>
      </c>
      <c r="F16" s="77">
        <v>529634.72600000002</v>
      </c>
      <c r="G16" s="1" t="s">
        <v>41</v>
      </c>
      <c r="H16" s="1" t="s">
        <v>889</v>
      </c>
      <c r="I16" s="66">
        <v>3577666</v>
      </c>
      <c r="J16" s="66">
        <v>529696</v>
      </c>
      <c r="K16" s="28">
        <v>38064</v>
      </c>
      <c r="L16" s="31" t="s">
        <v>810</v>
      </c>
      <c r="M16" s="1" t="s">
        <v>670</v>
      </c>
      <c r="N16" s="1">
        <v>37</v>
      </c>
      <c r="O16" s="1">
        <v>9</v>
      </c>
      <c r="P16" s="1" t="s">
        <v>798</v>
      </c>
      <c r="Q16" s="1"/>
      <c r="R16" s="1" t="s">
        <v>815</v>
      </c>
      <c r="S16" s="1"/>
    </row>
    <row r="17" spans="1:19" x14ac:dyDescent="0.25">
      <c r="A17" s="1" t="s">
        <v>671</v>
      </c>
      <c r="B17" s="46" t="s">
        <v>671</v>
      </c>
      <c r="C17" s="49">
        <v>32.337690500299999</v>
      </c>
      <c r="D17" s="49">
        <v>-110.6839608338</v>
      </c>
      <c r="E17" s="77">
        <v>3577911.0129999998</v>
      </c>
      <c r="F17" s="77">
        <v>529741.72600000002</v>
      </c>
      <c r="G17" s="1" t="s">
        <v>41</v>
      </c>
      <c r="H17" s="1" t="s">
        <v>889</v>
      </c>
      <c r="I17" s="66">
        <v>3577714</v>
      </c>
      <c r="J17" s="66">
        <v>529803</v>
      </c>
      <c r="K17" s="28">
        <v>38064</v>
      </c>
      <c r="L17" s="31" t="s">
        <v>810</v>
      </c>
      <c r="M17" s="1" t="s">
        <v>671</v>
      </c>
      <c r="N17" s="1">
        <v>49</v>
      </c>
      <c r="O17" s="1">
        <v>19</v>
      </c>
      <c r="P17" s="1" t="s">
        <v>798</v>
      </c>
      <c r="Q17" s="1"/>
      <c r="R17" s="1" t="s">
        <v>815</v>
      </c>
      <c r="S17" s="1"/>
    </row>
    <row r="18" spans="1:19" x14ac:dyDescent="0.25">
      <c r="A18" s="1" t="s">
        <v>672</v>
      </c>
      <c r="B18" s="46" t="s">
        <v>672</v>
      </c>
      <c r="C18" s="49">
        <v>32.337662848800001</v>
      </c>
      <c r="D18" s="49">
        <v>-110.68372715389999</v>
      </c>
      <c r="E18" s="77">
        <v>3577908.0129999998</v>
      </c>
      <c r="F18" s="77">
        <v>529763.72600000002</v>
      </c>
      <c r="G18" s="1" t="s">
        <v>41</v>
      </c>
      <c r="H18" s="1" t="s">
        <v>889</v>
      </c>
      <c r="I18" s="66">
        <v>3577711</v>
      </c>
      <c r="J18" s="66">
        <v>529825</v>
      </c>
      <c r="K18" s="28">
        <v>38064</v>
      </c>
      <c r="L18" s="31" t="s">
        <v>810</v>
      </c>
      <c r="M18" s="1" t="s">
        <v>672</v>
      </c>
      <c r="N18" s="1">
        <v>48</v>
      </c>
      <c r="O18" s="1">
        <v>8</v>
      </c>
      <c r="P18" s="1" t="s">
        <v>798</v>
      </c>
      <c r="Q18" s="1"/>
      <c r="R18" s="1" t="s">
        <v>815</v>
      </c>
      <c r="S18" s="1"/>
    </row>
    <row r="19" spans="1:19" x14ac:dyDescent="0.25">
      <c r="A19" s="1" t="s">
        <v>673</v>
      </c>
      <c r="B19" s="46" t="s">
        <v>673</v>
      </c>
      <c r="C19" s="49">
        <v>32.337959295099999</v>
      </c>
      <c r="D19" s="49">
        <v>-110.6832266999</v>
      </c>
      <c r="E19" s="77">
        <v>3577941.0129999998</v>
      </c>
      <c r="F19" s="77">
        <v>529810.72600000002</v>
      </c>
      <c r="G19" s="1" t="s">
        <v>41</v>
      </c>
      <c r="H19" s="1" t="s">
        <v>889</v>
      </c>
      <c r="I19" s="66">
        <v>3577744</v>
      </c>
      <c r="J19" s="66">
        <v>529872</v>
      </c>
      <c r="K19" s="28">
        <v>38064</v>
      </c>
      <c r="L19" s="31" t="s">
        <v>810</v>
      </c>
      <c r="M19" s="1" t="s">
        <v>673</v>
      </c>
      <c r="N19" s="1">
        <v>50</v>
      </c>
      <c r="O19" s="1">
        <v>3</v>
      </c>
      <c r="P19" s="1" t="s">
        <v>798</v>
      </c>
      <c r="Q19" s="1"/>
      <c r="R19" s="1" t="s">
        <v>815</v>
      </c>
      <c r="S19" s="1"/>
    </row>
    <row r="20" spans="1:19" x14ac:dyDescent="0.25">
      <c r="A20" s="1" t="s">
        <v>674</v>
      </c>
      <c r="B20" s="46" t="s">
        <v>674</v>
      </c>
      <c r="C20" s="49">
        <v>32.337544850199997</v>
      </c>
      <c r="D20" s="49">
        <v>-110.68344065559999</v>
      </c>
      <c r="E20" s="77">
        <v>3577895.0129999998</v>
      </c>
      <c r="F20" s="77">
        <v>529790.72699999996</v>
      </c>
      <c r="G20" s="1" t="s">
        <v>41</v>
      </c>
      <c r="H20" s="1" t="s">
        <v>889</v>
      </c>
      <c r="I20" s="66">
        <v>3577698</v>
      </c>
      <c r="J20" s="66">
        <v>529852</v>
      </c>
      <c r="K20" s="28">
        <v>38064</v>
      </c>
      <c r="L20" s="31" t="s">
        <v>810</v>
      </c>
      <c r="M20" s="1" t="s">
        <v>674</v>
      </c>
      <c r="N20" s="1">
        <v>45</v>
      </c>
      <c r="O20" s="1">
        <v>19</v>
      </c>
      <c r="P20" s="1" t="s">
        <v>798</v>
      </c>
      <c r="Q20" s="1"/>
      <c r="R20" s="1" t="s">
        <v>815</v>
      </c>
      <c r="S20" s="1"/>
    </row>
    <row r="21" spans="1:19" x14ac:dyDescent="0.25">
      <c r="A21" s="1" t="s">
        <v>675</v>
      </c>
      <c r="B21" s="46" t="s">
        <v>675</v>
      </c>
      <c r="C21" s="49">
        <v>32.337472037700003</v>
      </c>
      <c r="D21" s="49">
        <v>-110.6831858803</v>
      </c>
      <c r="E21" s="77">
        <v>3577887.0129999998</v>
      </c>
      <c r="F21" s="77">
        <v>529814.72699999996</v>
      </c>
      <c r="G21" s="1" t="s">
        <v>41</v>
      </c>
      <c r="H21" s="1" t="s">
        <v>889</v>
      </c>
      <c r="I21" s="66">
        <v>3577690</v>
      </c>
      <c r="J21" s="66">
        <v>529876</v>
      </c>
      <c r="K21" s="28">
        <v>38064</v>
      </c>
      <c r="L21" s="31" t="s">
        <v>810</v>
      </c>
      <c r="M21" s="1" t="s">
        <v>675</v>
      </c>
      <c r="N21" s="1">
        <v>49</v>
      </c>
      <c r="O21" s="1">
        <v>4</v>
      </c>
      <c r="P21" s="1" t="s">
        <v>798</v>
      </c>
      <c r="Q21" s="1"/>
      <c r="R21" s="1" t="s">
        <v>815</v>
      </c>
      <c r="S21" s="1"/>
    </row>
    <row r="22" spans="1:19" x14ac:dyDescent="0.25">
      <c r="A22" s="1" t="s">
        <v>677</v>
      </c>
      <c r="B22" s="46" t="s">
        <v>677</v>
      </c>
      <c r="C22" s="49">
        <v>32.337677812999999</v>
      </c>
      <c r="D22" s="49">
        <v>-110.6825050951</v>
      </c>
      <c r="E22" s="77">
        <v>3577910.0120000001</v>
      </c>
      <c r="F22" s="77">
        <v>529878.72699999996</v>
      </c>
      <c r="G22" s="1" t="s">
        <v>41</v>
      </c>
      <c r="H22" s="1" t="s">
        <v>889</v>
      </c>
      <c r="I22" s="66">
        <v>3577713</v>
      </c>
      <c r="J22" s="66">
        <v>529940</v>
      </c>
      <c r="K22" s="28">
        <v>38064</v>
      </c>
      <c r="L22" s="31" t="s">
        <v>810</v>
      </c>
      <c r="M22" s="1" t="s">
        <v>677</v>
      </c>
      <c r="N22" s="1">
        <v>50</v>
      </c>
      <c r="O22" s="1">
        <v>10</v>
      </c>
      <c r="P22" s="1" t="s">
        <v>798</v>
      </c>
      <c r="Q22" s="1"/>
      <c r="R22" s="1" t="s">
        <v>815</v>
      </c>
      <c r="S22" s="1"/>
    </row>
    <row r="23" spans="1:19" x14ac:dyDescent="0.25">
      <c r="A23" s="1" t="s">
        <v>680</v>
      </c>
      <c r="B23" s="46" t="s">
        <v>680</v>
      </c>
      <c r="C23" s="49">
        <v>32.335672101699998</v>
      </c>
      <c r="D23" s="49">
        <v>-110.6813325701</v>
      </c>
      <c r="E23" s="77">
        <v>3577688.0090000001</v>
      </c>
      <c r="F23" s="77">
        <v>529989.73300000001</v>
      </c>
      <c r="G23" s="1" t="s">
        <v>41</v>
      </c>
      <c r="H23" s="1" t="s">
        <v>889</v>
      </c>
      <c r="I23" s="66">
        <v>3577491</v>
      </c>
      <c r="J23" s="66">
        <v>530051</v>
      </c>
      <c r="K23" s="28">
        <v>38064</v>
      </c>
      <c r="L23" s="31" t="s">
        <v>810</v>
      </c>
      <c r="M23" s="1" t="s">
        <v>680</v>
      </c>
      <c r="N23" s="1">
        <v>39</v>
      </c>
      <c r="O23" s="1">
        <v>12</v>
      </c>
      <c r="P23" s="1" t="s">
        <v>798</v>
      </c>
      <c r="Q23" s="1"/>
      <c r="R23" s="1" t="s">
        <v>815</v>
      </c>
      <c r="S23" s="1"/>
    </row>
    <row r="24" spans="1:19" x14ac:dyDescent="0.25">
      <c r="A24" s="1" t="s">
        <v>681</v>
      </c>
      <c r="B24" s="46" t="s">
        <v>681</v>
      </c>
      <c r="C24" s="49">
        <v>32.335185946800003</v>
      </c>
      <c r="D24" s="49">
        <v>-110.6817274177</v>
      </c>
      <c r="E24" s="77">
        <v>3577634.0079999999</v>
      </c>
      <c r="F24" s="77">
        <v>529952.73400000005</v>
      </c>
      <c r="G24" s="1" t="s">
        <v>41</v>
      </c>
      <c r="H24" s="1" t="s">
        <v>889</v>
      </c>
      <c r="I24" s="66">
        <v>3577437</v>
      </c>
      <c r="J24" s="66">
        <v>530014</v>
      </c>
      <c r="K24" s="28">
        <v>38064</v>
      </c>
      <c r="L24" s="31" t="s">
        <v>810</v>
      </c>
      <c r="M24" s="1" t="s">
        <v>681</v>
      </c>
      <c r="N24" s="1">
        <v>49</v>
      </c>
      <c r="O24" s="1">
        <v>2</v>
      </c>
      <c r="P24" s="1" t="s">
        <v>798</v>
      </c>
      <c r="Q24" s="1"/>
      <c r="R24" s="1" t="s">
        <v>815</v>
      </c>
      <c r="S24" s="1"/>
    </row>
    <row r="25" spans="1:19" x14ac:dyDescent="0.25">
      <c r="A25" s="1" t="s">
        <v>682</v>
      </c>
      <c r="B25" s="46" t="s">
        <v>682</v>
      </c>
      <c r="C25" s="49">
        <v>32.335023509599999</v>
      </c>
      <c r="D25" s="49">
        <v>-110.68170673039999</v>
      </c>
      <c r="E25" s="77">
        <v>3577616.0079999999</v>
      </c>
      <c r="F25" s="77">
        <v>529954.73400000005</v>
      </c>
      <c r="G25" s="1" t="s">
        <v>41</v>
      </c>
      <c r="H25" s="1" t="s">
        <v>889</v>
      </c>
      <c r="I25" s="66">
        <v>3577419</v>
      </c>
      <c r="J25" s="66">
        <v>530016</v>
      </c>
      <c r="K25" s="28">
        <v>38064</v>
      </c>
      <c r="L25" s="31" t="s">
        <v>810</v>
      </c>
      <c r="M25" s="1" t="s">
        <v>682</v>
      </c>
      <c r="N25" s="1">
        <v>45</v>
      </c>
      <c r="O25" s="1">
        <v>7</v>
      </c>
      <c r="P25" s="1" t="s">
        <v>798</v>
      </c>
      <c r="Q25" s="1"/>
      <c r="R25" s="1" t="s">
        <v>815</v>
      </c>
      <c r="S25" s="1"/>
    </row>
    <row r="26" spans="1:19" x14ac:dyDescent="0.25">
      <c r="A26" s="1" t="s">
        <v>683</v>
      </c>
      <c r="B26" s="46" t="s">
        <v>683</v>
      </c>
      <c r="C26" s="49">
        <v>32.335418616399998</v>
      </c>
      <c r="D26" s="49">
        <v>-110.6809827977</v>
      </c>
      <c r="E26" s="77">
        <v>3577660.0079999999</v>
      </c>
      <c r="F26" s="77">
        <v>530022.73400000005</v>
      </c>
      <c r="G26" s="1" t="s">
        <v>41</v>
      </c>
      <c r="H26" s="1" t="s">
        <v>889</v>
      </c>
      <c r="I26" s="66">
        <v>3577463</v>
      </c>
      <c r="J26" s="66">
        <v>530084</v>
      </c>
      <c r="K26" s="28">
        <v>38064</v>
      </c>
      <c r="L26" s="31" t="s">
        <v>810</v>
      </c>
      <c r="M26" s="1" t="s">
        <v>683</v>
      </c>
      <c r="N26" s="1">
        <v>42</v>
      </c>
      <c r="O26" s="1">
        <v>13</v>
      </c>
      <c r="P26" s="1" t="s">
        <v>798</v>
      </c>
      <c r="Q26" s="1"/>
      <c r="R26" s="1" t="s">
        <v>815</v>
      </c>
      <c r="S26" s="1"/>
    </row>
    <row r="27" spans="1:19" x14ac:dyDescent="0.25">
      <c r="A27" s="1" t="s">
        <v>685</v>
      </c>
      <c r="B27" s="46" t="s">
        <v>685</v>
      </c>
      <c r="C27" s="49">
        <v>32.335688419599997</v>
      </c>
      <c r="D27" s="49">
        <v>-110.6806524549</v>
      </c>
      <c r="E27" s="77">
        <v>3577690.0079999999</v>
      </c>
      <c r="F27" s="77">
        <v>530053.73300000001</v>
      </c>
      <c r="G27" s="1" t="s">
        <v>41</v>
      </c>
      <c r="H27" s="1" t="s">
        <v>889</v>
      </c>
      <c r="I27" s="66">
        <v>3577493</v>
      </c>
      <c r="J27" s="66">
        <v>530115</v>
      </c>
      <c r="K27" s="28">
        <v>38064</v>
      </c>
      <c r="L27" s="31" t="s">
        <v>810</v>
      </c>
      <c r="M27" s="1" t="s">
        <v>685</v>
      </c>
      <c r="N27" s="1">
        <v>44</v>
      </c>
      <c r="O27" s="1">
        <v>6</v>
      </c>
      <c r="P27" s="1" t="s">
        <v>798</v>
      </c>
      <c r="Q27" s="1"/>
      <c r="R27" s="1" t="s">
        <v>815</v>
      </c>
      <c r="S27" s="1"/>
    </row>
    <row r="28" spans="1:19" x14ac:dyDescent="0.25">
      <c r="A28" s="1" t="s">
        <v>686</v>
      </c>
      <c r="B28" s="46" t="s">
        <v>686</v>
      </c>
      <c r="C28" s="49">
        <v>32.335561149599997</v>
      </c>
      <c r="D28" s="49">
        <v>-110.68027036629999</v>
      </c>
      <c r="E28" s="77">
        <v>3577676.0079999999</v>
      </c>
      <c r="F28" s="77">
        <v>530089.73400000005</v>
      </c>
      <c r="G28" s="1" t="s">
        <v>41</v>
      </c>
      <c r="H28" s="1" t="s">
        <v>889</v>
      </c>
      <c r="I28" s="66">
        <v>3577479</v>
      </c>
      <c r="J28" s="66">
        <v>530151</v>
      </c>
      <c r="K28" s="28">
        <v>38064</v>
      </c>
      <c r="L28" s="31" t="s">
        <v>810</v>
      </c>
      <c r="M28" s="1" t="s">
        <v>686</v>
      </c>
      <c r="N28" s="1">
        <v>48</v>
      </c>
      <c r="O28" s="1">
        <v>11</v>
      </c>
      <c r="P28" s="1" t="s">
        <v>798</v>
      </c>
      <c r="Q28" s="1"/>
      <c r="R28" s="1" t="s">
        <v>815</v>
      </c>
      <c r="S28" s="1"/>
    </row>
    <row r="29" spans="1:19" x14ac:dyDescent="0.25">
      <c r="A29" s="1" t="s">
        <v>687</v>
      </c>
      <c r="B29" s="46" t="s">
        <v>687</v>
      </c>
      <c r="C29" s="49">
        <v>32.335263203499998</v>
      </c>
      <c r="D29" s="49">
        <v>-110.68017577339999</v>
      </c>
      <c r="E29" s="77">
        <v>3577643.0070000002</v>
      </c>
      <c r="F29" s="77">
        <v>530098.73400000005</v>
      </c>
      <c r="G29" s="1" t="s">
        <v>41</v>
      </c>
      <c r="H29" s="1" t="s">
        <v>889</v>
      </c>
      <c r="I29" s="66">
        <v>3577446</v>
      </c>
      <c r="J29" s="66">
        <v>530160</v>
      </c>
      <c r="K29" s="28">
        <v>38064</v>
      </c>
      <c r="L29" s="31" t="s">
        <v>810</v>
      </c>
      <c r="M29" s="1" t="s">
        <v>687</v>
      </c>
      <c r="N29" s="1">
        <v>52</v>
      </c>
      <c r="O29" s="1">
        <v>8</v>
      </c>
      <c r="P29" s="1" t="s">
        <v>798</v>
      </c>
      <c r="Q29" s="1"/>
      <c r="R29" s="1" t="s">
        <v>815</v>
      </c>
      <c r="S29" s="1"/>
    </row>
    <row r="30" spans="1:19" x14ac:dyDescent="0.25">
      <c r="A30" s="1" t="s">
        <v>688</v>
      </c>
      <c r="B30" s="46" t="s">
        <v>688</v>
      </c>
      <c r="C30" s="49">
        <v>32.335154948000003</v>
      </c>
      <c r="D30" s="49">
        <v>-110.68017615150001</v>
      </c>
      <c r="E30" s="77">
        <v>3577631.0070000002</v>
      </c>
      <c r="F30" s="77">
        <v>530098.73499999999</v>
      </c>
      <c r="G30" s="1" t="s">
        <v>41</v>
      </c>
      <c r="H30" s="1" t="s">
        <v>889</v>
      </c>
      <c r="I30" s="66">
        <v>3577434</v>
      </c>
      <c r="J30" s="66">
        <v>530160</v>
      </c>
      <c r="K30" s="28">
        <v>38064</v>
      </c>
      <c r="L30" s="31" t="s">
        <v>810</v>
      </c>
      <c r="M30" s="1" t="s">
        <v>688</v>
      </c>
      <c r="N30" s="1">
        <v>42</v>
      </c>
      <c r="O30" s="1">
        <v>14</v>
      </c>
      <c r="P30" s="1" t="s">
        <v>798</v>
      </c>
      <c r="Q30" s="1"/>
      <c r="R30" s="1" t="s">
        <v>815</v>
      </c>
      <c r="S30" s="1"/>
    </row>
    <row r="31" spans="1:19" x14ac:dyDescent="0.25">
      <c r="A31" s="1" t="s">
        <v>689</v>
      </c>
      <c r="B31" s="46" t="s">
        <v>689</v>
      </c>
      <c r="C31" s="49">
        <v>32.335027757699997</v>
      </c>
      <c r="D31" s="49">
        <v>-110.679825943</v>
      </c>
      <c r="E31" s="78">
        <v>3577617.0060000001</v>
      </c>
      <c r="F31" s="78">
        <v>530131.73499999999</v>
      </c>
      <c r="G31" s="1" t="s">
        <v>41</v>
      </c>
      <c r="H31" s="1" t="s">
        <v>889</v>
      </c>
      <c r="I31" s="66">
        <v>3577420</v>
      </c>
      <c r="J31" s="66">
        <v>530193</v>
      </c>
      <c r="K31" s="28">
        <v>38064</v>
      </c>
      <c r="L31" s="31" t="s">
        <v>810</v>
      </c>
      <c r="M31" s="1" t="s">
        <v>689</v>
      </c>
      <c r="N31" s="1">
        <v>41</v>
      </c>
      <c r="O31" s="1">
        <v>2</v>
      </c>
      <c r="P31" s="1" t="s">
        <v>798</v>
      </c>
      <c r="Q31" s="1"/>
      <c r="R31" s="1" t="s">
        <v>815</v>
      </c>
      <c r="S31" s="1"/>
    </row>
    <row r="32" spans="1:19" x14ac:dyDescent="0.25">
      <c r="A32" s="1" t="s">
        <v>690</v>
      </c>
      <c r="B32" s="46" t="s">
        <v>690</v>
      </c>
      <c r="C32" s="49">
        <v>32.3343335231</v>
      </c>
      <c r="D32" s="49">
        <v>-110.6799877556</v>
      </c>
      <c r="E32" s="77">
        <v>3577540.0060000001</v>
      </c>
      <c r="F32" s="77">
        <v>530116.73699999996</v>
      </c>
      <c r="G32" s="1" t="s">
        <v>41</v>
      </c>
      <c r="H32" s="1" t="s">
        <v>889</v>
      </c>
      <c r="I32" s="66">
        <v>3577343</v>
      </c>
      <c r="J32" s="66">
        <v>530178</v>
      </c>
      <c r="K32" s="28">
        <v>38064</v>
      </c>
      <c r="L32" s="31" t="s">
        <v>810</v>
      </c>
      <c r="M32" s="1" t="s">
        <v>690</v>
      </c>
      <c r="N32" s="1">
        <v>42</v>
      </c>
      <c r="O32" s="1">
        <v>7</v>
      </c>
      <c r="P32" s="1" t="s">
        <v>798</v>
      </c>
      <c r="Q32" s="1"/>
      <c r="R32" s="1" t="s">
        <v>815</v>
      </c>
      <c r="S32" s="1"/>
    </row>
    <row r="33" spans="1:19" x14ac:dyDescent="0.25">
      <c r="A33" s="1" t="s">
        <v>691</v>
      </c>
      <c r="B33" s="46" t="s">
        <v>691</v>
      </c>
      <c r="C33" s="49">
        <v>32.334154474599998</v>
      </c>
      <c r="D33" s="49">
        <v>-110.6805302934</v>
      </c>
      <c r="E33" s="77">
        <v>3577520.0060000001</v>
      </c>
      <c r="F33" s="77">
        <v>530065.73699999996</v>
      </c>
      <c r="G33" s="1" t="s">
        <v>41</v>
      </c>
      <c r="H33" s="1" t="s">
        <v>889</v>
      </c>
      <c r="I33" s="66">
        <v>3577323</v>
      </c>
      <c r="J33" s="66">
        <v>530127</v>
      </c>
      <c r="K33" s="28">
        <v>38064</v>
      </c>
      <c r="L33" s="31" t="s">
        <v>810</v>
      </c>
      <c r="M33" s="1" t="s">
        <v>691</v>
      </c>
      <c r="N33" s="1">
        <v>45</v>
      </c>
      <c r="O33" s="1">
        <v>18</v>
      </c>
      <c r="P33" s="1" t="s">
        <v>798</v>
      </c>
      <c r="Q33" s="1"/>
      <c r="R33" s="1" t="s">
        <v>815</v>
      </c>
      <c r="S33" s="1"/>
    </row>
    <row r="34" spans="1:19" x14ac:dyDescent="0.25">
      <c r="A34" s="1" t="s">
        <v>692</v>
      </c>
      <c r="B34" s="46" t="s">
        <v>692</v>
      </c>
      <c r="C34" s="49">
        <v>32.333703868199997</v>
      </c>
      <c r="D34" s="49">
        <v>-110.68071250129999</v>
      </c>
      <c r="E34" s="77">
        <v>3577470.0060000001</v>
      </c>
      <c r="F34" s="77">
        <v>530048.73800000001</v>
      </c>
      <c r="G34" s="1" t="s">
        <v>41</v>
      </c>
      <c r="H34" s="1" t="s">
        <v>889</v>
      </c>
      <c r="I34" s="66">
        <v>3577273</v>
      </c>
      <c r="J34" s="66">
        <v>530110</v>
      </c>
      <c r="K34" s="28">
        <v>38064</v>
      </c>
      <c r="L34" s="31" t="s">
        <v>810</v>
      </c>
      <c r="M34" s="1" t="s">
        <v>692</v>
      </c>
      <c r="N34" s="1">
        <v>47</v>
      </c>
      <c r="O34" s="1">
        <v>6</v>
      </c>
      <c r="P34" s="1" t="s">
        <v>798</v>
      </c>
      <c r="Q34" s="1"/>
      <c r="R34" s="1" t="s">
        <v>815</v>
      </c>
      <c r="S34" s="1"/>
    </row>
    <row r="35" spans="1:19" x14ac:dyDescent="0.25">
      <c r="A35" s="1" t="s">
        <v>693</v>
      </c>
      <c r="B35" s="46" t="s">
        <v>693</v>
      </c>
      <c r="C35" s="49">
        <v>32.331973636900003</v>
      </c>
      <c r="D35" s="49">
        <v>-110.681451689</v>
      </c>
      <c r="E35" s="77">
        <v>3577278.0040000002</v>
      </c>
      <c r="F35" s="77">
        <v>529979.74199999997</v>
      </c>
      <c r="G35" s="1" t="s">
        <v>41</v>
      </c>
      <c r="H35" s="1" t="s">
        <v>889</v>
      </c>
      <c r="I35" s="66">
        <v>3577081</v>
      </c>
      <c r="J35" s="66">
        <v>530041</v>
      </c>
      <c r="K35" s="28">
        <v>38064</v>
      </c>
      <c r="L35" s="31" t="s">
        <v>810</v>
      </c>
      <c r="M35" s="1" t="s">
        <v>693</v>
      </c>
      <c r="N35" s="1">
        <v>45</v>
      </c>
      <c r="O35" s="1">
        <v>12</v>
      </c>
      <c r="P35" s="1" t="s">
        <v>798</v>
      </c>
      <c r="Q35" s="1"/>
      <c r="R35" s="1" t="s">
        <v>815</v>
      </c>
      <c r="S35" s="1"/>
    </row>
    <row r="36" spans="1:19" x14ac:dyDescent="0.25">
      <c r="A36" s="1" t="s">
        <v>694</v>
      </c>
      <c r="B36" s="46" t="s">
        <v>694</v>
      </c>
      <c r="C36" s="49">
        <v>32.331622209700001</v>
      </c>
      <c r="D36" s="49">
        <v>-110.6816122923</v>
      </c>
      <c r="E36" s="77">
        <v>3577239.0040000002</v>
      </c>
      <c r="F36" s="77">
        <v>529964.74199999997</v>
      </c>
      <c r="G36" s="1" t="s">
        <v>41</v>
      </c>
      <c r="H36" s="1" t="s">
        <v>889</v>
      </c>
      <c r="I36" s="66">
        <v>3577042</v>
      </c>
      <c r="J36" s="66">
        <v>530026</v>
      </c>
      <c r="K36" s="28">
        <v>38064</v>
      </c>
      <c r="L36" s="31" t="s">
        <v>810</v>
      </c>
      <c r="M36" s="1" t="s">
        <v>694</v>
      </c>
      <c r="N36" s="1">
        <v>47</v>
      </c>
      <c r="O36" s="1">
        <v>14</v>
      </c>
      <c r="P36" s="1" t="s">
        <v>798</v>
      </c>
      <c r="Q36" s="1"/>
      <c r="R36" s="1" t="s">
        <v>815</v>
      </c>
      <c r="S36" s="1"/>
    </row>
    <row r="37" spans="1:19" x14ac:dyDescent="0.25">
      <c r="A37" s="1" t="s">
        <v>695</v>
      </c>
      <c r="B37" s="46" t="s">
        <v>695</v>
      </c>
      <c r="C37" s="49">
        <v>32.331334764200001</v>
      </c>
      <c r="D37" s="49">
        <v>-110.6821020595</v>
      </c>
      <c r="E37" s="77">
        <v>3577207.0040000002</v>
      </c>
      <c r="F37" s="77">
        <v>529918.74300000002</v>
      </c>
      <c r="G37" s="1" t="s">
        <v>41</v>
      </c>
      <c r="H37" s="1" t="s">
        <v>889</v>
      </c>
      <c r="I37" s="66">
        <v>3577010</v>
      </c>
      <c r="J37" s="66">
        <v>529980</v>
      </c>
      <c r="K37" s="28">
        <v>38064</v>
      </c>
      <c r="L37" s="31" t="s">
        <v>810</v>
      </c>
      <c r="M37" s="1" t="s">
        <v>695</v>
      </c>
      <c r="N37" s="1">
        <v>49</v>
      </c>
      <c r="O37" s="1">
        <v>12</v>
      </c>
      <c r="P37" s="1" t="s">
        <v>798</v>
      </c>
      <c r="Q37" s="1"/>
      <c r="R37" s="1" t="s">
        <v>815</v>
      </c>
      <c r="S37" s="1"/>
    </row>
    <row r="38" spans="1:19" x14ac:dyDescent="0.25">
      <c r="A38" s="1" t="s">
        <v>696</v>
      </c>
      <c r="B38" s="46" t="s">
        <v>696</v>
      </c>
      <c r="C38" s="49">
        <v>32.331156108400002</v>
      </c>
      <c r="D38" s="49">
        <v>-110.6828039544</v>
      </c>
      <c r="E38" s="77">
        <v>3577187.0040000002</v>
      </c>
      <c r="F38" s="77">
        <v>529852.74300000002</v>
      </c>
      <c r="G38" s="1" t="s">
        <v>41</v>
      </c>
      <c r="H38" s="1" t="s">
        <v>889</v>
      </c>
      <c r="I38" s="66">
        <v>3576990</v>
      </c>
      <c r="J38" s="66">
        <v>529914</v>
      </c>
      <c r="K38" s="28">
        <v>38064</v>
      </c>
      <c r="L38" s="31" t="s">
        <v>810</v>
      </c>
      <c r="M38" s="1" t="s">
        <v>696</v>
      </c>
      <c r="N38" s="1">
        <v>49</v>
      </c>
      <c r="O38" s="1">
        <v>8</v>
      </c>
      <c r="P38" s="1" t="s">
        <v>798</v>
      </c>
      <c r="Q38" s="1"/>
      <c r="R38" s="1" t="s">
        <v>815</v>
      </c>
      <c r="S38" s="1"/>
    </row>
    <row r="39" spans="1:19" x14ac:dyDescent="0.25">
      <c r="A39" s="1" t="s">
        <v>697</v>
      </c>
      <c r="B39" s="46" t="s">
        <v>697</v>
      </c>
      <c r="C39" s="49">
        <v>32.331585503900001</v>
      </c>
      <c r="D39" s="49">
        <v>-110.68494880519999</v>
      </c>
      <c r="E39" s="77">
        <v>3577234.0070000002</v>
      </c>
      <c r="F39" s="77">
        <v>529650.74</v>
      </c>
      <c r="G39" s="1" t="s">
        <v>41</v>
      </c>
      <c r="H39" s="1" t="s">
        <v>889</v>
      </c>
      <c r="I39" s="66">
        <v>3577037</v>
      </c>
      <c r="J39" s="66">
        <v>529712</v>
      </c>
      <c r="K39" s="28">
        <v>38064</v>
      </c>
      <c r="L39" s="31" t="s">
        <v>810</v>
      </c>
      <c r="M39" s="1" t="s">
        <v>697</v>
      </c>
      <c r="N39" s="1">
        <v>51</v>
      </c>
      <c r="O39" s="1">
        <v>11</v>
      </c>
      <c r="P39" s="1" t="s">
        <v>798</v>
      </c>
      <c r="Q39" s="1"/>
      <c r="R39" s="1" t="s">
        <v>815</v>
      </c>
      <c r="S39" s="1"/>
    </row>
    <row r="40" spans="1:19" x14ac:dyDescent="0.25">
      <c r="A40" s="1" t="s">
        <v>698</v>
      </c>
      <c r="B40" s="46" t="s">
        <v>698</v>
      </c>
      <c r="C40" s="49">
        <v>32.331739823500001</v>
      </c>
      <c r="D40" s="49">
        <v>-110.6853307909</v>
      </c>
      <c r="E40" s="77">
        <v>3577251.0070000002</v>
      </c>
      <c r="F40" s="77">
        <v>529614.74</v>
      </c>
      <c r="G40" s="1" t="s">
        <v>41</v>
      </c>
      <c r="H40" s="1" t="s">
        <v>889</v>
      </c>
      <c r="I40" s="66">
        <v>3577054</v>
      </c>
      <c r="J40" s="66">
        <v>529676</v>
      </c>
      <c r="K40" s="28">
        <v>38064</v>
      </c>
      <c r="L40" s="31" t="s">
        <v>810</v>
      </c>
      <c r="M40" s="1" t="s">
        <v>698</v>
      </c>
      <c r="N40" s="1">
        <v>57</v>
      </c>
      <c r="O40" s="1">
        <v>9</v>
      </c>
      <c r="P40" s="1" t="s">
        <v>798</v>
      </c>
      <c r="Q40" s="1"/>
      <c r="R40" s="1" t="s">
        <v>815</v>
      </c>
      <c r="S40" s="1"/>
    </row>
    <row r="41" spans="1:19" x14ac:dyDescent="0.25">
      <c r="A41" s="1" t="s">
        <v>699</v>
      </c>
      <c r="B41" s="46" t="s">
        <v>699</v>
      </c>
      <c r="C41" s="49">
        <v>32.331804671999997</v>
      </c>
      <c r="D41" s="49">
        <v>-110.6860105977</v>
      </c>
      <c r="E41" s="77">
        <v>3577258.0079999999</v>
      </c>
      <c r="F41" s="77">
        <v>529550.73899999994</v>
      </c>
      <c r="G41" s="1" t="s">
        <v>41</v>
      </c>
      <c r="H41" s="1" t="s">
        <v>889</v>
      </c>
      <c r="I41" s="66">
        <v>3577061</v>
      </c>
      <c r="J41" s="66">
        <v>529612</v>
      </c>
      <c r="K41" s="28">
        <v>38064</v>
      </c>
      <c r="L41" s="31" t="s">
        <v>810</v>
      </c>
      <c r="M41" s="1" t="s">
        <v>699</v>
      </c>
      <c r="N41" s="1">
        <v>53</v>
      </c>
      <c r="O41" s="1">
        <v>9</v>
      </c>
      <c r="P41" s="1" t="s">
        <v>798</v>
      </c>
      <c r="Q41" s="1"/>
      <c r="R41" s="1" t="s">
        <v>815</v>
      </c>
      <c r="S41" s="1"/>
    </row>
    <row r="42" spans="1:19" x14ac:dyDescent="0.25">
      <c r="A42" s="1" t="s">
        <v>700</v>
      </c>
      <c r="B42" s="46" t="s">
        <v>700</v>
      </c>
      <c r="C42" s="49">
        <v>32.331637288300001</v>
      </c>
      <c r="D42" s="49">
        <v>-110.6876262383</v>
      </c>
      <c r="E42" s="77">
        <v>3577239.0090000001</v>
      </c>
      <c r="F42" s="77">
        <v>529398.73800000001</v>
      </c>
      <c r="G42" s="1" t="s">
        <v>41</v>
      </c>
      <c r="H42" s="1" t="s">
        <v>889</v>
      </c>
      <c r="I42" s="66">
        <v>3577042</v>
      </c>
      <c r="J42" s="66">
        <v>529460</v>
      </c>
      <c r="K42" s="28">
        <v>38064</v>
      </c>
      <c r="L42" s="31" t="s">
        <v>810</v>
      </c>
      <c r="M42" s="1" t="s">
        <v>700</v>
      </c>
      <c r="N42" s="1">
        <v>49</v>
      </c>
      <c r="O42" s="1">
        <v>17</v>
      </c>
      <c r="P42" s="1" t="s">
        <v>798</v>
      </c>
      <c r="Q42" s="1"/>
      <c r="R42" s="1" t="s">
        <v>815</v>
      </c>
      <c r="S42" s="1"/>
    </row>
    <row r="43" spans="1:19" x14ac:dyDescent="0.25">
      <c r="A43" s="1" t="s">
        <v>701</v>
      </c>
      <c r="B43" s="46" t="s">
        <v>701</v>
      </c>
      <c r="C43" s="49">
        <v>32.331288196599999</v>
      </c>
      <c r="D43" s="49">
        <v>-110.6887324699</v>
      </c>
      <c r="E43" s="77">
        <v>3577200.0090000001</v>
      </c>
      <c r="F43" s="77">
        <v>529294.73899999994</v>
      </c>
      <c r="G43" s="1" t="s">
        <v>41</v>
      </c>
      <c r="H43" s="1" t="s">
        <v>889</v>
      </c>
      <c r="I43" s="66">
        <v>3577003</v>
      </c>
      <c r="J43" s="66">
        <v>529356</v>
      </c>
      <c r="K43" s="28">
        <v>38064</v>
      </c>
      <c r="L43" s="31" t="s">
        <v>810</v>
      </c>
      <c r="M43" s="1" t="s">
        <v>701</v>
      </c>
      <c r="N43" s="1">
        <v>52</v>
      </c>
      <c r="O43" s="1">
        <v>10</v>
      </c>
      <c r="P43" s="1" t="s">
        <v>798</v>
      </c>
      <c r="Q43" s="1"/>
      <c r="R43" s="1" t="s">
        <v>815</v>
      </c>
      <c r="S43" s="1"/>
    </row>
    <row r="44" spans="1:19" x14ac:dyDescent="0.25">
      <c r="A44" s="1" t="s">
        <v>702</v>
      </c>
      <c r="B44" s="46" t="s">
        <v>702</v>
      </c>
      <c r="C44" s="49">
        <v>32.331405683900002</v>
      </c>
      <c r="D44" s="49">
        <v>-110.6888170741</v>
      </c>
      <c r="E44" s="77">
        <v>3577213.01</v>
      </c>
      <c r="F44" s="77">
        <v>529286.73800000001</v>
      </c>
      <c r="G44" s="1" t="s">
        <v>41</v>
      </c>
      <c r="H44" s="1" t="s">
        <v>889</v>
      </c>
      <c r="I44" s="66">
        <v>3577016</v>
      </c>
      <c r="J44" s="66">
        <v>529348</v>
      </c>
      <c r="K44" s="28">
        <v>38064</v>
      </c>
      <c r="L44" s="31" t="s">
        <v>810</v>
      </c>
      <c r="M44" s="1" t="s">
        <v>702</v>
      </c>
      <c r="N44" s="1">
        <v>48</v>
      </c>
      <c r="O44" s="1">
        <v>8</v>
      </c>
      <c r="P44" s="1" t="s">
        <v>798</v>
      </c>
      <c r="Q44" s="1"/>
      <c r="R44" s="1" t="s">
        <v>815</v>
      </c>
      <c r="S44" s="1"/>
    </row>
    <row r="45" spans="1:19" x14ac:dyDescent="0.25">
      <c r="A45" s="1" t="s">
        <v>703</v>
      </c>
      <c r="B45" s="46" t="s">
        <v>703</v>
      </c>
      <c r="C45" s="49">
        <v>32.331343742900003</v>
      </c>
      <c r="D45" s="49">
        <v>-110.6893060533</v>
      </c>
      <c r="E45" s="77">
        <v>3577206.01</v>
      </c>
      <c r="F45" s="77">
        <v>529240.73800000001</v>
      </c>
      <c r="G45" s="1" t="s">
        <v>41</v>
      </c>
      <c r="H45" s="1" t="s">
        <v>889</v>
      </c>
      <c r="I45" s="66">
        <v>3577009</v>
      </c>
      <c r="J45" s="66">
        <v>529302</v>
      </c>
      <c r="K45" s="28">
        <v>38064</v>
      </c>
      <c r="L45" s="31" t="s">
        <v>810</v>
      </c>
      <c r="M45" s="1" t="s">
        <v>703</v>
      </c>
      <c r="N45" s="1">
        <v>54</v>
      </c>
      <c r="O45" s="1">
        <v>14</v>
      </c>
      <c r="P45" s="1" t="s">
        <v>798</v>
      </c>
      <c r="Q45" s="1"/>
      <c r="R45" s="1" t="s">
        <v>815</v>
      </c>
      <c r="S45" s="1"/>
    </row>
    <row r="46" spans="1:19" x14ac:dyDescent="0.25">
      <c r="A46" s="1" t="s">
        <v>704</v>
      </c>
      <c r="B46" s="46" t="s">
        <v>704</v>
      </c>
      <c r="C46" s="49">
        <v>32.3314362359</v>
      </c>
      <c r="D46" s="49">
        <v>-110.6902301514</v>
      </c>
      <c r="E46" s="77">
        <v>3577216.0109999999</v>
      </c>
      <c r="F46" s="77">
        <v>529153.73699999996</v>
      </c>
      <c r="G46" s="1" t="s">
        <v>41</v>
      </c>
      <c r="H46" s="1" t="s">
        <v>889</v>
      </c>
      <c r="I46" s="66">
        <v>3577019</v>
      </c>
      <c r="J46" s="66">
        <v>529215</v>
      </c>
      <c r="K46" s="28">
        <v>38064</v>
      </c>
      <c r="L46" s="31" t="s">
        <v>810</v>
      </c>
      <c r="M46" s="1" t="s">
        <v>704</v>
      </c>
      <c r="N46" s="1">
        <v>52</v>
      </c>
      <c r="O46" s="1">
        <v>20</v>
      </c>
      <c r="P46" s="1" t="s">
        <v>798</v>
      </c>
      <c r="Q46" s="1"/>
      <c r="R46" s="1" t="s">
        <v>815</v>
      </c>
      <c r="S46" s="1"/>
    </row>
    <row r="47" spans="1:19" x14ac:dyDescent="0.25">
      <c r="A47" s="1" t="s">
        <v>705</v>
      </c>
      <c r="B47" s="46" t="s">
        <v>705</v>
      </c>
      <c r="C47" s="49">
        <v>32.3315378215</v>
      </c>
      <c r="D47" s="49">
        <v>-110.6911860972</v>
      </c>
      <c r="E47" s="77">
        <v>3577227.0120000001</v>
      </c>
      <c r="F47" s="77">
        <v>529063.73600000003</v>
      </c>
      <c r="G47" s="1" t="s">
        <v>41</v>
      </c>
      <c r="H47" s="1" t="s">
        <v>889</v>
      </c>
      <c r="I47" s="66">
        <v>3577030</v>
      </c>
      <c r="J47" s="66">
        <v>529125</v>
      </c>
      <c r="K47" s="28">
        <v>38064</v>
      </c>
      <c r="L47" s="31" t="s">
        <v>810</v>
      </c>
      <c r="M47" s="1" t="s">
        <v>705</v>
      </c>
      <c r="N47" s="1">
        <v>51</v>
      </c>
      <c r="O47" s="1">
        <v>15</v>
      </c>
      <c r="P47" s="1" t="s">
        <v>798</v>
      </c>
      <c r="Q47" s="1"/>
      <c r="R47" s="1" t="s">
        <v>815</v>
      </c>
      <c r="S47" s="1"/>
    </row>
    <row r="48" spans="1:19" x14ac:dyDescent="0.25">
      <c r="A48" s="1" t="s">
        <v>706</v>
      </c>
      <c r="B48" s="46" t="s">
        <v>706</v>
      </c>
      <c r="C48" s="49">
        <v>32.331682475400001</v>
      </c>
      <c r="D48" s="49">
        <v>-110.69131311540001</v>
      </c>
      <c r="E48" s="77">
        <v>3577243.0120000001</v>
      </c>
      <c r="F48" s="77">
        <v>529051.73600000003</v>
      </c>
      <c r="G48" s="1" t="s">
        <v>41</v>
      </c>
      <c r="H48" s="1" t="s">
        <v>889</v>
      </c>
      <c r="I48" s="66">
        <v>3577046</v>
      </c>
      <c r="J48" s="66">
        <v>529113</v>
      </c>
      <c r="K48" s="28">
        <v>38064</v>
      </c>
      <c r="L48" s="31" t="s">
        <v>810</v>
      </c>
      <c r="M48" s="1" t="s">
        <v>706</v>
      </c>
      <c r="N48" s="1">
        <v>51</v>
      </c>
      <c r="O48" s="1">
        <v>18</v>
      </c>
      <c r="P48" s="1" t="s">
        <v>798</v>
      </c>
      <c r="Q48" s="1"/>
      <c r="R48" s="1" t="s">
        <v>815</v>
      </c>
      <c r="S48" s="1"/>
    </row>
    <row r="49" spans="1:19" x14ac:dyDescent="0.25">
      <c r="A49" s="1" t="s">
        <v>707</v>
      </c>
      <c r="B49" s="46" t="s">
        <v>707</v>
      </c>
      <c r="C49" s="49">
        <v>32.3324352486</v>
      </c>
      <c r="D49" s="49">
        <v>-110.6929469138</v>
      </c>
      <c r="E49" s="77">
        <v>3577326.014</v>
      </c>
      <c r="F49" s="77">
        <v>528897.73300000001</v>
      </c>
      <c r="G49" s="1" t="s">
        <v>41</v>
      </c>
      <c r="H49" s="1" t="s">
        <v>889</v>
      </c>
      <c r="I49" s="66">
        <v>3577129</v>
      </c>
      <c r="J49" s="66">
        <v>528959</v>
      </c>
      <c r="K49" s="28">
        <v>38064</v>
      </c>
      <c r="L49" s="31" t="s">
        <v>810</v>
      </c>
      <c r="M49" s="1" t="s">
        <v>707</v>
      </c>
      <c r="N49" s="1">
        <v>50</v>
      </c>
      <c r="O49" s="1">
        <v>20</v>
      </c>
      <c r="P49" s="1" t="s">
        <v>798</v>
      </c>
      <c r="Q49" s="1"/>
      <c r="R49" s="1" t="s">
        <v>815</v>
      </c>
      <c r="S49" s="1"/>
    </row>
    <row r="50" spans="1:19" x14ac:dyDescent="0.25">
      <c r="A50" s="1" t="s">
        <v>709</v>
      </c>
      <c r="B50" s="46" t="s">
        <v>709</v>
      </c>
      <c r="C50" s="49">
        <v>32.334415697600001</v>
      </c>
      <c r="D50" s="49">
        <v>-110.6949060492</v>
      </c>
      <c r="E50" s="77">
        <v>3577545.0180000002</v>
      </c>
      <c r="F50" s="77">
        <v>528712.72600000002</v>
      </c>
      <c r="G50" s="1" t="s">
        <v>41</v>
      </c>
      <c r="H50" s="1" t="s">
        <v>889</v>
      </c>
      <c r="I50" s="66">
        <v>3577348</v>
      </c>
      <c r="J50" s="66">
        <v>528774</v>
      </c>
      <c r="K50" s="28">
        <v>38064</v>
      </c>
      <c r="L50" s="31" t="s">
        <v>810</v>
      </c>
      <c r="M50" s="1" t="s">
        <v>709</v>
      </c>
      <c r="N50" s="1">
        <v>44</v>
      </c>
      <c r="O50" s="1">
        <v>19</v>
      </c>
      <c r="P50" s="1" t="s">
        <v>798</v>
      </c>
      <c r="Q50" s="1"/>
      <c r="R50" s="1" t="s">
        <v>815</v>
      </c>
      <c r="S50" s="1"/>
    </row>
    <row r="51" spans="1:19" x14ac:dyDescent="0.25">
      <c r="A51" s="1" t="s">
        <v>710</v>
      </c>
      <c r="B51" s="46" t="s">
        <v>710</v>
      </c>
      <c r="C51" s="49">
        <v>32.3354048128</v>
      </c>
      <c r="D51" s="49">
        <v>-110.6935745208</v>
      </c>
      <c r="E51" s="77">
        <v>3577655.0180000002</v>
      </c>
      <c r="F51" s="77">
        <v>528837.72499999998</v>
      </c>
      <c r="G51" s="1" t="s">
        <v>41</v>
      </c>
      <c r="H51" s="1" t="s">
        <v>889</v>
      </c>
      <c r="I51" s="66">
        <v>3577458</v>
      </c>
      <c r="J51" s="66">
        <v>528899</v>
      </c>
      <c r="K51" s="28">
        <v>38064</v>
      </c>
      <c r="L51" s="31" t="s">
        <v>810</v>
      </c>
      <c r="M51" s="1" t="s">
        <v>710</v>
      </c>
      <c r="N51" s="1">
        <v>53</v>
      </c>
      <c r="O51" s="1">
        <v>18</v>
      </c>
      <c r="P51" s="1" t="s">
        <v>798</v>
      </c>
      <c r="Q51" s="1"/>
      <c r="R51" s="1" t="s">
        <v>815</v>
      </c>
      <c r="S51" s="1"/>
    </row>
    <row r="52" spans="1:19" x14ac:dyDescent="0.25">
      <c r="A52" s="1" t="s">
        <v>711</v>
      </c>
      <c r="B52" s="46" t="s">
        <v>711</v>
      </c>
      <c r="C52" s="49">
        <v>32.336286022099998</v>
      </c>
      <c r="D52" s="49">
        <v>-110.6923920895</v>
      </c>
      <c r="E52" s="77">
        <v>3577753.0189999999</v>
      </c>
      <c r="F52" s="77">
        <v>528948.72400000005</v>
      </c>
      <c r="G52" s="1" t="s">
        <v>41</v>
      </c>
      <c r="H52" s="1" t="s">
        <v>889</v>
      </c>
      <c r="I52" s="66">
        <v>3577556</v>
      </c>
      <c r="J52" s="66">
        <v>529010</v>
      </c>
      <c r="K52" s="28">
        <v>38064</v>
      </c>
      <c r="L52" s="31" t="s">
        <v>810</v>
      </c>
      <c r="M52" s="1" t="s">
        <v>711</v>
      </c>
      <c r="N52" s="1">
        <v>47</v>
      </c>
      <c r="O52" s="1">
        <v>20</v>
      </c>
      <c r="P52" s="1" t="s">
        <v>798</v>
      </c>
      <c r="Q52" s="1"/>
      <c r="R52" s="1" t="s">
        <v>815</v>
      </c>
      <c r="S52" s="1"/>
    </row>
    <row r="53" spans="1:19" x14ac:dyDescent="0.25">
      <c r="A53" s="75" t="s">
        <v>712</v>
      </c>
      <c r="B53" s="54" t="s">
        <v>712</v>
      </c>
      <c r="C53" s="55">
        <v>32.3399516506</v>
      </c>
      <c r="D53" s="55">
        <v>-110.6862802191</v>
      </c>
      <c r="E53" s="79">
        <v>3578161.0180000002</v>
      </c>
      <c r="F53" s="79">
        <v>529522.71900000004</v>
      </c>
      <c r="G53" s="33" t="s">
        <v>41</v>
      </c>
      <c r="H53" s="33" t="s">
        <v>889</v>
      </c>
      <c r="I53" s="73">
        <v>3577964</v>
      </c>
      <c r="J53" s="73">
        <v>529584</v>
      </c>
      <c r="K53" s="34">
        <v>38096</v>
      </c>
      <c r="L53" s="35" t="s">
        <v>810</v>
      </c>
      <c r="M53" s="33" t="s">
        <v>712</v>
      </c>
      <c r="N53" s="33">
        <v>38</v>
      </c>
      <c r="O53" s="33">
        <v>15</v>
      </c>
      <c r="P53" s="33" t="s">
        <v>798</v>
      </c>
      <c r="Q53" s="33"/>
      <c r="R53" s="33" t="s">
        <v>815</v>
      </c>
      <c r="S53" s="1"/>
    </row>
    <row r="54" spans="1:19" x14ac:dyDescent="0.25">
      <c r="A54" s="18" t="s">
        <v>716</v>
      </c>
      <c r="B54" s="46" t="s">
        <v>716</v>
      </c>
      <c r="C54" s="49">
        <v>32.342263578000001</v>
      </c>
      <c r="D54" s="49">
        <v>-110.6836581358</v>
      </c>
      <c r="E54" s="77">
        <v>3578418.0189999999</v>
      </c>
      <c r="F54" s="77">
        <v>529768.71499999997</v>
      </c>
      <c r="G54" s="1" t="s">
        <v>41</v>
      </c>
      <c r="H54" s="1" t="s">
        <v>889</v>
      </c>
      <c r="I54" s="66">
        <v>3578221</v>
      </c>
      <c r="J54" s="66">
        <v>529830</v>
      </c>
      <c r="K54" s="28">
        <v>38096</v>
      </c>
      <c r="L54" s="31" t="s">
        <v>810</v>
      </c>
      <c r="M54" s="1" t="s">
        <v>716</v>
      </c>
      <c r="N54" s="1">
        <v>41</v>
      </c>
      <c r="O54" s="1">
        <v>26</v>
      </c>
      <c r="P54" s="1" t="s">
        <v>798</v>
      </c>
      <c r="Q54" s="1"/>
      <c r="R54" s="1" t="s">
        <v>815</v>
      </c>
      <c r="S54" s="1"/>
    </row>
    <row r="55" spans="1:19" x14ac:dyDescent="0.25">
      <c r="A55" s="18" t="s">
        <v>718</v>
      </c>
      <c r="B55" s="46" t="s">
        <v>718</v>
      </c>
      <c r="C55" s="49">
        <v>32.344462847999999</v>
      </c>
      <c r="D55" s="49">
        <v>-110.6828853996</v>
      </c>
      <c r="E55" s="77">
        <v>3578662.0219999999</v>
      </c>
      <c r="F55" s="77">
        <v>529840.71</v>
      </c>
      <c r="G55" s="1" t="s">
        <v>41</v>
      </c>
      <c r="H55" s="1" t="s">
        <v>889</v>
      </c>
      <c r="I55" s="66">
        <v>3578465</v>
      </c>
      <c r="J55" s="66">
        <v>529902</v>
      </c>
      <c r="K55" s="28">
        <v>38096</v>
      </c>
      <c r="L55" s="31" t="s">
        <v>810</v>
      </c>
      <c r="M55" s="1" t="s">
        <v>718</v>
      </c>
      <c r="N55" s="1">
        <v>41</v>
      </c>
      <c r="O55" s="1">
        <v>11</v>
      </c>
      <c r="P55" s="1" t="s">
        <v>798</v>
      </c>
      <c r="Q55" s="1"/>
      <c r="R55" s="1" t="s">
        <v>815</v>
      </c>
      <c r="S55" s="1"/>
    </row>
    <row r="56" spans="1:19" x14ac:dyDescent="0.25">
      <c r="A56" s="18" t="s">
        <v>719</v>
      </c>
      <c r="B56" s="46" t="s">
        <v>719</v>
      </c>
      <c r="C56" s="49">
        <v>32.344650283500002</v>
      </c>
      <c r="D56" s="49">
        <v>-110.6820877279</v>
      </c>
      <c r="E56" s="77">
        <v>3578683.0210000002</v>
      </c>
      <c r="F56" s="77">
        <v>529915.71100000001</v>
      </c>
      <c r="G56" s="1" t="s">
        <v>41</v>
      </c>
      <c r="H56" s="1" t="s">
        <v>889</v>
      </c>
      <c r="I56" s="66">
        <v>3578486</v>
      </c>
      <c r="J56" s="66">
        <v>529977</v>
      </c>
      <c r="K56" s="28">
        <v>38096</v>
      </c>
      <c r="L56" s="31" t="s">
        <v>810</v>
      </c>
      <c r="M56" s="1" t="s">
        <v>719</v>
      </c>
      <c r="N56" s="1">
        <v>40</v>
      </c>
      <c r="O56" s="1">
        <v>8</v>
      </c>
      <c r="P56" s="1" t="s">
        <v>798</v>
      </c>
      <c r="Q56" s="1"/>
      <c r="R56" s="1" t="s">
        <v>815</v>
      </c>
      <c r="S56" s="1"/>
    </row>
    <row r="57" spans="1:19" x14ac:dyDescent="0.25">
      <c r="A57" s="18" t="s">
        <v>720</v>
      </c>
      <c r="B57" s="46" t="s">
        <v>720</v>
      </c>
      <c r="C57" s="49">
        <v>32.344892164699999</v>
      </c>
      <c r="D57" s="49">
        <v>-110.6814173874</v>
      </c>
      <c r="E57" s="77">
        <v>3578710.0210000002</v>
      </c>
      <c r="F57" s="77">
        <v>529978.71100000001</v>
      </c>
      <c r="G57" s="1" t="s">
        <v>41</v>
      </c>
      <c r="H57" s="1" t="s">
        <v>889</v>
      </c>
      <c r="I57" s="66">
        <v>3578513</v>
      </c>
      <c r="J57" s="66">
        <v>530040</v>
      </c>
      <c r="K57" s="28">
        <v>38096</v>
      </c>
      <c r="L57" s="31" t="s">
        <v>810</v>
      </c>
      <c r="M57" s="1" t="s">
        <v>720</v>
      </c>
      <c r="N57" s="1">
        <v>25</v>
      </c>
      <c r="O57" s="1">
        <v>16</v>
      </c>
      <c r="P57" s="1" t="s">
        <v>798</v>
      </c>
      <c r="Q57" s="1"/>
      <c r="R57" s="1" t="s">
        <v>815</v>
      </c>
      <c r="S57" s="1"/>
    </row>
    <row r="58" spans="1:19" x14ac:dyDescent="0.25">
      <c r="A58" s="1" t="s">
        <v>676</v>
      </c>
      <c r="B58" s="46" t="s">
        <v>676</v>
      </c>
      <c r="C58" s="49">
        <v>32.337868493099997</v>
      </c>
      <c r="D58" s="49">
        <v>-110.68299323799999</v>
      </c>
      <c r="E58" s="77">
        <v>3577931.0129999998</v>
      </c>
      <c r="F58" s="77">
        <v>529832.72600000002</v>
      </c>
      <c r="G58" s="1" t="s">
        <v>41</v>
      </c>
      <c r="H58" s="1" t="s">
        <v>889</v>
      </c>
      <c r="I58" s="66">
        <v>3577734</v>
      </c>
      <c r="J58" s="66">
        <v>529894</v>
      </c>
      <c r="K58" s="28">
        <v>38064</v>
      </c>
      <c r="L58" s="31" t="s">
        <v>810</v>
      </c>
      <c r="M58" s="1" t="s">
        <v>676</v>
      </c>
      <c r="N58" s="1">
        <v>317</v>
      </c>
      <c r="O58" s="1">
        <v>6</v>
      </c>
      <c r="P58" s="1" t="s">
        <v>797</v>
      </c>
      <c r="Q58" s="1"/>
      <c r="R58" s="1" t="s">
        <v>815</v>
      </c>
      <c r="S58" s="1"/>
    </row>
    <row r="59" spans="1:19" x14ac:dyDescent="0.25">
      <c r="A59" s="1" t="s">
        <v>678</v>
      </c>
      <c r="B59" s="46" t="s">
        <v>678</v>
      </c>
      <c r="C59" s="49">
        <v>32.337379090299997</v>
      </c>
      <c r="D59" s="49">
        <v>-110.68210233809999</v>
      </c>
      <c r="E59" s="77">
        <v>3577877.0120000001</v>
      </c>
      <c r="F59" s="77">
        <v>529916.728</v>
      </c>
      <c r="G59" s="1" t="s">
        <v>41</v>
      </c>
      <c r="H59" s="1" t="s">
        <v>889</v>
      </c>
      <c r="I59" s="66">
        <v>3577680</v>
      </c>
      <c r="J59" s="66">
        <v>529978</v>
      </c>
      <c r="K59" s="28">
        <v>38064</v>
      </c>
      <c r="L59" s="31" t="s">
        <v>810</v>
      </c>
      <c r="M59" s="1" t="s">
        <v>678</v>
      </c>
      <c r="N59" s="1">
        <v>353</v>
      </c>
      <c r="O59" s="1">
        <v>10</v>
      </c>
      <c r="P59" s="1" t="s">
        <v>797</v>
      </c>
      <c r="Q59" s="1"/>
      <c r="R59" s="1" t="s">
        <v>815</v>
      </c>
      <c r="S59" s="1"/>
    </row>
    <row r="60" spans="1:19" x14ac:dyDescent="0.25">
      <c r="A60" s="1" t="s">
        <v>679</v>
      </c>
      <c r="B60" s="46" t="s">
        <v>679</v>
      </c>
      <c r="C60" s="49">
        <v>32.335997890800002</v>
      </c>
      <c r="D60" s="49">
        <v>-110.6817352228</v>
      </c>
      <c r="E60" s="77">
        <v>3577724.0090000001</v>
      </c>
      <c r="F60" s="77">
        <v>529951.73199999996</v>
      </c>
      <c r="G60" s="1" t="s">
        <v>41</v>
      </c>
      <c r="H60" s="1" t="s">
        <v>889</v>
      </c>
      <c r="I60" s="66">
        <v>3577527</v>
      </c>
      <c r="J60" s="66">
        <v>530013</v>
      </c>
      <c r="K60" s="28">
        <v>38064</v>
      </c>
      <c r="L60" s="31" t="s">
        <v>810</v>
      </c>
      <c r="M60" s="1" t="s">
        <v>679</v>
      </c>
      <c r="N60" s="1">
        <v>334</v>
      </c>
      <c r="O60" s="1">
        <v>20</v>
      </c>
      <c r="P60" s="1" t="s">
        <v>797</v>
      </c>
      <c r="Q60" s="1"/>
      <c r="R60" s="1" t="s">
        <v>815</v>
      </c>
      <c r="S60" s="1"/>
    </row>
    <row r="61" spans="1:19" x14ac:dyDescent="0.25">
      <c r="A61" s="1" t="s">
        <v>684</v>
      </c>
      <c r="B61" s="46" t="s">
        <v>684</v>
      </c>
      <c r="C61" s="49">
        <v>32.335409244700003</v>
      </c>
      <c r="D61" s="49">
        <v>-110.6808446939</v>
      </c>
      <c r="E61" s="77">
        <v>3577659.0079999999</v>
      </c>
      <c r="F61" s="77">
        <v>530035.73400000005</v>
      </c>
      <c r="G61" s="1" t="s">
        <v>41</v>
      </c>
      <c r="H61" s="1" t="s">
        <v>889</v>
      </c>
      <c r="I61" s="66">
        <v>3577462</v>
      </c>
      <c r="J61" s="66">
        <v>530097</v>
      </c>
      <c r="K61" s="28">
        <v>38064</v>
      </c>
      <c r="L61" s="31" t="s">
        <v>810</v>
      </c>
      <c r="M61" s="1" t="s">
        <v>684</v>
      </c>
      <c r="N61" s="1">
        <v>356</v>
      </c>
      <c r="O61" s="1">
        <v>12</v>
      </c>
      <c r="P61" s="1" t="s">
        <v>797</v>
      </c>
      <c r="Q61" s="1"/>
      <c r="R61" s="1" t="s">
        <v>815</v>
      </c>
      <c r="S61" s="1"/>
    </row>
    <row r="62" spans="1:19" x14ac:dyDescent="0.25">
      <c r="A62" s="1" t="s">
        <v>708</v>
      </c>
      <c r="B62" s="46" t="s">
        <v>708</v>
      </c>
      <c r="C62" s="49">
        <v>32.332971308600001</v>
      </c>
      <c r="D62" s="49">
        <v>-110.6945070826</v>
      </c>
      <c r="E62" s="77">
        <v>3577385.0159999998</v>
      </c>
      <c r="F62" s="77">
        <v>528750.73</v>
      </c>
      <c r="G62" s="1" t="s">
        <v>41</v>
      </c>
      <c r="H62" s="1" t="s">
        <v>889</v>
      </c>
      <c r="I62" s="66">
        <v>3577188</v>
      </c>
      <c r="J62" s="66">
        <v>528812</v>
      </c>
      <c r="K62" s="28">
        <v>38064</v>
      </c>
      <c r="L62" s="31" t="s">
        <v>810</v>
      </c>
      <c r="M62" s="1" t="s">
        <v>708</v>
      </c>
      <c r="N62" s="1">
        <v>306</v>
      </c>
      <c r="O62" s="1">
        <v>21</v>
      </c>
      <c r="P62" s="1" t="s">
        <v>797</v>
      </c>
      <c r="Q62" s="1"/>
      <c r="R62" s="1" t="s">
        <v>815</v>
      </c>
      <c r="S62" s="1"/>
    </row>
    <row r="63" spans="1:19" x14ac:dyDescent="0.25">
      <c r="A63" s="18" t="s">
        <v>713</v>
      </c>
      <c r="B63" s="46" t="s">
        <v>713</v>
      </c>
      <c r="C63" s="49">
        <v>32.340382071599997</v>
      </c>
      <c r="D63" s="49">
        <v>-110.685237351</v>
      </c>
      <c r="E63" s="77">
        <v>3578209.0180000002</v>
      </c>
      <c r="F63" s="77">
        <v>529620.71900000004</v>
      </c>
      <c r="G63" s="1" t="s">
        <v>41</v>
      </c>
      <c r="H63" s="1" t="s">
        <v>889</v>
      </c>
      <c r="I63" s="66">
        <v>3578012</v>
      </c>
      <c r="J63" s="66">
        <v>529682</v>
      </c>
      <c r="K63" s="28">
        <v>38096</v>
      </c>
      <c r="L63" s="31" t="s">
        <v>810</v>
      </c>
      <c r="M63" s="1" t="s">
        <v>713</v>
      </c>
      <c r="N63" s="1">
        <v>285</v>
      </c>
      <c r="O63" s="1">
        <v>22</v>
      </c>
      <c r="P63" s="1" t="s">
        <v>797</v>
      </c>
      <c r="Q63" s="1"/>
      <c r="R63" s="1" t="s">
        <v>815</v>
      </c>
      <c r="S63" s="1"/>
    </row>
    <row r="64" spans="1:19" x14ac:dyDescent="0.25">
      <c r="A64" s="18" t="s">
        <v>714</v>
      </c>
      <c r="B64" s="46" t="s">
        <v>714</v>
      </c>
      <c r="C64" s="49">
        <v>32.340262531400001</v>
      </c>
      <c r="D64" s="49">
        <v>-110.68433451289999</v>
      </c>
      <c r="E64" s="77">
        <v>3578196.017</v>
      </c>
      <c r="F64" s="77">
        <v>529705.72</v>
      </c>
      <c r="G64" s="1" t="s">
        <v>41</v>
      </c>
      <c r="H64" s="1" t="s">
        <v>889</v>
      </c>
      <c r="I64" s="66">
        <v>3577999</v>
      </c>
      <c r="J64" s="66">
        <v>529767</v>
      </c>
      <c r="K64" s="28">
        <v>38096</v>
      </c>
      <c r="L64" s="31" t="s">
        <v>810</v>
      </c>
      <c r="M64" s="1" t="s">
        <v>714</v>
      </c>
      <c r="N64" s="1">
        <v>292</v>
      </c>
      <c r="O64" s="1">
        <v>20</v>
      </c>
      <c r="P64" s="1" t="s">
        <v>797</v>
      </c>
      <c r="Q64" s="1"/>
      <c r="R64" s="1" t="s">
        <v>815</v>
      </c>
      <c r="S64" s="1"/>
    </row>
    <row r="65" spans="1:19" x14ac:dyDescent="0.25">
      <c r="A65" s="18" t="s">
        <v>715</v>
      </c>
      <c r="B65" s="46" t="s">
        <v>715</v>
      </c>
      <c r="C65" s="49">
        <v>32.341091049600003</v>
      </c>
      <c r="D65" s="49">
        <v>-110.6837578241</v>
      </c>
      <c r="E65" s="77">
        <v>3578288.0180000002</v>
      </c>
      <c r="F65" s="77">
        <v>529759.71799999999</v>
      </c>
      <c r="G65" s="1" t="s">
        <v>41</v>
      </c>
      <c r="H65" s="1" t="s">
        <v>889</v>
      </c>
      <c r="I65" s="66">
        <v>3578091</v>
      </c>
      <c r="J65" s="66">
        <v>529821</v>
      </c>
      <c r="K65" s="28">
        <v>38096</v>
      </c>
      <c r="L65" s="31" t="s">
        <v>810</v>
      </c>
      <c r="M65" s="1" t="s">
        <v>715</v>
      </c>
      <c r="N65" s="1">
        <v>340</v>
      </c>
      <c r="O65" s="1">
        <v>20</v>
      </c>
      <c r="P65" s="1" t="s">
        <v>797</v>
      </c>
      <c r="Q65" s="1"/>
      <c r="R65" s="1" t="s">
        <v>815</v>
      </c>
      <c r="S65" s="1"/>
    </row>
    <row r="66" spans="1:19" x14ac:dyDescent="0.25">
      <c r="A66" s="18" t="s">
        <v>717</v>
      </c>
      <c r="B66" s="46" t="s">
        <v>717</v>
      </c>
      <c r="C66" s="49">
        <v>32.343428793900003</v>
      </c>
      <c r="D66" s="49">
        <v>-110.684238587</v>
      </c>
      <c r="E66" s="77">
        <v>3578547.0210000002</v>
      </c>
      <c r="F66" s="77">
        <v>529713.71200000006</v>
      </c>
      <c r="G66" s="1" t="s">
        <v>41</v>
      </c>
      <c r="H66" s="1" t="s">
        <v>889</v>
      </c>
      <c r="I66" s="66">
        <v>3578350</v>
      </c>
      <c r="J66" s="66">
        <v>529775</v>
      </c>
      <c r="K66" s="28">
        <v>38096</v>
      </c>
      <c r="L66" s="31" t="s">
        <v>810</v>
      </c>
      <c r="M66" s="1" t="s">
        <v>717</v>
      </c>
      <c r="N66" s="1">
        <v>340</v>
      </c>
      <c r="O66" s="1">
        <v>23</v>
      </c>
      <c r="P66" s="1" t="s">
        <v>797</v>
      </c>
      <c r="Q66" s="1"/>
      <c r="R66" s="1" t="s">
        <v>815</v>
      </c>
      <c r="S66" s="1"/>
    </row>
    <row r="67" spans="1:19" x14ac:dyDescent="0.25">
      <c r="A67" s="18" t="s">
        <v>721</v>
      </c>
      <c r="B67" s="46" t="s">
        <v>721</v>
      </c>
      <c r="C67" s="49">
        <v>32.345800592499998</v>
      </c>
      <c r="D67" s="49">
        <v>-110.6803408896</v>
      </c>
      <c r="E67" s="77">
        <v>3578811.0219999999</v>
      </c>
      <c r="F67" s="77">
        <v>530079.70900000003</v>
      </c>
      <c r="G67" s="1" t="s">
        <v>41</v>
      </c>
      <c r="H67" s="1" t="s">
        <v>889</v>
      </c>
      <c r="I67" s="66">
        <v>3578614</v>
      </c>
      <c r="J67" s="66">
        <v>530141</v>
      </c>
      <c r="K67" s="28">
        <v>38096</v>
      </c>
      <c r="L67" s="31" t="s">
        <v>810</v>
      </c>
      <c r="M67" s="1" t="s">
        <v>721</v>
      </c>
      <c r="N67" s="1">
        <v>359</v>
      </c>
      <c r="O67" s="1">
        <v>22</v>
      </c>
      <c r="P67" s="1" t="s">
        <v>797</v>
      </c>
      <c r="Q67" s="1"/>
      <c r="R67" s="1" t="s">
        <v>815</v>
      </c>
      <c r="S67" s="1"/>
    </row>
    <row r="68" spans="1:19" x14ac:dyDescent="0.25">
      <c r="A68" s="18" t="s">
        <v>722</v>
      </c>
      <c r="B68" s="46" t="s">
        <v>722</v>
      </c>
      <c r="C68" s="49">
        <v>32.3456555494</v>
      </c>
      <c r="D68" s="49">
        <v>-110.6800650918</v>
      </c>
      <c r="E68" s="77">
        <v>3578795.0210000002</v>
      </c>
      <c r="F68" s="77">
        <v>530105.71</v>
      </c>
      <c r="G68" s="1" t="s">
        <v>41</v>
      </c>
      <c r="H68" s="1" t="s">
        <v>889</v>
      </c>
      <c r="I68" s="66">
        <v>3578598</v>
      </c>
      <c r="J68" s="66">
        <v>530167</v>
      </c>
      <c r="K68" s="28">
        <v>38096</v>
      </c>
      <c r="L68" s="31" t="s">
        <v>810</v>
      </c>
      <c r="M68" s="1" t="s">
        <v>722</v>
      </c>
      <c r="N68" s="1">
        <v>351</v>
      </c>
      <c r="O68" s="1">
        <v>21</v>
      </c>
      <c r="P68" s="1" t="s">
        <v>797</v>
      </c>
      <c r="Q68" s="1"/>
      <c r="R68" s="1" t="s">
        <v>815</v>
      </c>
      <c r="S68" s="1"/>
    </row>
    <row r="69" spans="1:19" x14ac:dyDescent="0.25">
      <c r="A69" s="18" t="s">
        <v>723</v>
      </c>
      <c r="B69" s="46" t="s">
        <v>723</v>
      </c>
      <c r="C69" s="49">
        <v>32.346367095600002</v>
      </c>
      <c r="D69" s="49">
        <v>-110.6796162646</v>
      </c>
      <c r="E69" s="77">
        <v>3578874.0219999999</v>
      </c>
      <c r="F69" s="77">
        <v>530147.70799999998</v>
      </c>
      <c r="G69" s="1" t="s">
        <v>41</v>
      </c>
      <c r="H69" s="1" t="s">
        <v>889</v>
      </c>
      <c r="I69" s="66">
        <v>3578677</v>
      </c>
      <c r="J69" s="66">
        <v>530209</v>
      </c>
      <c r="K69" s="28">
        <v>38096</v>
      </c>
      <c r="L69" s="31" t="s">
        <v>810</v>
      </c>
      <c r="M69" s="1" t="s">
        <v>723</v>
      </c>
      <c r="N69" s="1">
        <v>0</v>
      </c>
      <c r="O69" s="1">
        <v>20</v>
      </c>
      <c r="P69" s="1" t="s">
        <v>797</v>
      </c>
      <c r="Q69" s="1"/>
      <c r="R69" s="1" t="s">
        <v>815</v>
      </c>
      <c r="S69" s="1"/>
    </row>
    <row r="70" spans="1:19" x14ac:dyDescent="0.25">
      <c r="A70" s="18" t="s">
        <v>724</v>
      </c>
      <c r="B70" s="46" t="s">
        <v>724</v>
      </c>
      <c r="C70" s="49">
        <v>32.347906237300002</v>
      </c>
      <c r="D70" s="49">
        <v>-110.67823995089999</v>
      </c>
      <c r="E70" s="77">
        <v>3579045.023</v>
      </c>
      <c r="F70" s="77">
        <v>530276.70600000001</v>
      </c>
      <c r="G70" s="1" t="s">
        <v>41</v>
      </c>
      <c r="H70" s="1" t="s">
        <v>889</v>
      </c>
      <c r="I70" s="66">
        <v>3578848</v>
      </c>
      <c r="J70" s="66">
        <v>530338</v>
      </c>
      <c r="K70" s="28">
        <v>38096</v>
      </c>
      <c r="L70" s="31" t="s">
        <v>810</v>
      </c>
      <c r="M70" s="1" t="s">
        <v>724</v>
      </c>
      <c r="N70" s="1">
        <v>340</v>
      </c>
      <c r="O70" s="1">
        <v>22</v>
      </c>
      <c r="P70" s="1" t="s">
        <v>797</v>
      </c>
      <c r="Q70" s="1"/>
      <c r="R70" s="1" t="s">
        <v>815</v>
      </c>
      <c r="S70" s="1"/>
    </row>
    <row r="71" spans="1:19" x14ac:dyDescent="0.25">
      <c r="A71" s="18" t="s">
        <v>713</v>
      </c>
      <c r="B71" s="46" t="s">
        <v>713</v>
      </c>
      <c r="C71" s="49">
        <v>32.340382071599997</v>
      </c>
      <c r="D71" s="49">
        <v>-110.685237351</v>
      </c>
      <c r="E71" s="77">
        <v>3578209.0180000002</v>
      </c>
      <c r="F71" s="77">
        <v>529620.71900000004</v>
      </c>
      <c r="G71" s="1" t="s">
        <v>41</v>
      </c>
      <c r="H71" s="1" t="s">
        <v>889</v>
      </c>
      <c r="I71" s="66">
        <v>3578012</v>
      </c>
      <c r="J71" s="66">
        <v>529682</v>
      </c>
      <c r="K71" s="28">
        <v>38096</v>
      </c>
      <c r="L71" s="31" t="s">
        <v>810</v>
      </c>
      <c r="M71" s="1" t="s">
        <v>713</v>
      </c>
      <c r="N71" s="1">
        <v>40</v>
      </c>
      <c r="O71" s="1">
        <v>20</v>
      </c>
      <c r="P71" s="1" t="s">
        <v>796</v>
      </c>
      <c r="Q71" s="1" t="s">
        <v>802</v>
      </c>
      <c r="R71" s="1" t="s">
        <v>815</v>
      </c>
      <c r="S71" s="1"/>
    </row>
    <row r="72" spans="1:19" x14ac:dyDescent="0.25">
      <c r="A72" s="18" t="s">
        <v>714</v>
      </c>
      <c r="B72" s="46" t="s">
        <v>714</v>
      </c>
      <c r="C72" s="49">
        <v>32.340262531400001</v>
      </c>
      <c r="D72" s="49">
        <v>-110.68433451289999</v>
      </c>
      <c r="E72" s="77">
        <v>3578196.017</v>
      </c>
      <c r="F72" s="77">
        <v>529705.72</v>
      </c>
      <c r="G72" s="1" t="s">
        <v>41</v>
      </c>
      <c r="H72" s="1" t="s">
        <v>889</v>
      </c>
      <c r="I72" s="69">
        <v>3577999</v>
      </c>
      <c r="J72" s="69">
        <v>529767</v>
      </c>
      <c r="K72" s="28">
        <v>38096</v>
      </c>
      <c r="L72" s="31" t="s">
        <v>810</v>
      </c>
      <c r="M72" s="1" t="s">
        <v>714</v>
      </c>
      <c r="N72" s="1">
        <v>39</v>
      </c>
      <c r="O72" s="1">
        <v>19</v>
      </c>
      <c r="P72" s="1" t="s">
        <v>796</v>
      </c>
      <c r="Q72" s="1" t="s">
        <v>802</v>
      </c>
      <c r="R72" s="1" t="s">
        <v>815</v>
      </c>
      <c r="S72" s="1"/>
    </row>
    <row r="73" spans="1:19" x14ac:dyDescent="0.25">
      <c r="A73" s="18" t="s">
        <v>717</v>
      </c>
      <c r="B73" s="46" t="s">
        <v>717</v>
      </c>
      <c r="C73" s="49">
        <v>32.343428793900003</v>
      </c>
      <c r="D73" s="49">
        <v>-110.684238587</v>
      </c>
      <c r="E73" s="77">
        <v>3578547.0210000002</v>
      </c>
      <c r="F73" s="77">
        <v>529713.71200000006</v>
      </c>
      <c r="G73" s="1" t="s">
        <v>41</v>
      </c>
      <c r="H73" s="1" t="s">
        <v>889</v>
      </c>
      <c r="I73" s="66">
        <v>3578350</v>
      </c>
      <c r="J73" s="66">
        <v>529775</v>
      </c>
      <c r="K73" s="28">
        <v>38096</v>
      </c>
      <c r="L73" s="31" t="s">
        <v>810</v>
      </c>
      <c r="M73" s="1" t="s">
        <v>717</v>
      </c>
      <c r="N73" s="1">
        <v>35</v>
      </c>
      <c r="O73" s="1">
        <v>12</v>
      </c>
      <c r="P73" s="1" t="s">
        <v>796</v>
      </c>
      <c r="Q73" s="1" t="s">
        <v>802</v>
      </c>
      <c r="R73" s="1" t="s">
        <v>815</v>
      </c>
      <c r="S73" s="1"/>
    </row>
    <row r="74" spans="1:19" x14ac:dyDescent="0.25">
      <c r="A74" s="75" t="s">
        <v>723</v>
      </c>
      <c r="B74" s="54" t="s">
        <v>723</v>
      </c>
      <c r="C74" s="55">
        <v>32.346367095600002</v>
      </c>
      <c r="D74" s="55">
        <v>-110.6796162646</v>
      </c>
      <c r="E74" s="79">
        <v>3578874.0219999999</v>
      </c>
      <c r="F74" s="79">
        <v>530147.70799999998</v>
      </c>
      <c r="G74" s="33" t="s">
        <v>41</v>
      </c>
      <c r="H74" s="33" t="s">
        <v>889</v>
      </c>
      <c r="I74" s="73">
        <v>3578677</v>
      </c>
      <c r="J74" s="73">
        <v>530209</v>
      </c>
      <c r="K74" s="34">
        <v>38096</v>
      </c>
      <c r="L74" s="35" t="s">
        <v>810</v>
      </c>
      <c r="M74" s="33" t="s">
        <v>723</v>
      </c>
      <c r="N74" s="33">
        <v>37</v>
      </c>
      <c r="O74" s="33">
        <v>9</v>
      </c>
      <c r="P74" s="33" t="s">
        <v>796</v>
      </c>
      <c r="Q74" s="33" t="s">
        <v>802</v>
      </c>
      <c r="R74" s="33" t="s">
        <v>815</v>
      </c>
      <c r="S74" s="1"/>
    </row>
  </sheetData>
  <sortState xmlns:xlrd2="http://schemas.microsoft.com/office/spreadsheetml/2017/richdata2" ref="A2:R74">
    <sortCondition ref="P2:P74"/>
  </sortState>
  <dataValidations count="31">
    <dataValidation type="custom" allowBlank="1" showInputMessage="1" sqref="E35:F41 G2:G74" xr:uid="{CCC88310-A1F3-44AD-ADC5-591BFF52C835}">
      <formula1>ISNUMBER(E2)</formula1>
    </dataValidation>
    <dataValidation type="custom" operator="greaterThan" showInputMessage="1" sqref="C35:C41" xr:uid="{3CFE1911-96FE-4FC1-8FF7-021AAA4B2F8A}">
      <formula1>IF(COUNT(#REF!)=1,IF(LEN(C35)&gt;0,1,2)=1,1)=1</formula1>
    </dataValidation>
    <dataValidation allowBlank="1" sqref="N30 N36 N38 N40 P2:P41" xr:uid="{D8EF6CCA-3AA0-46CF-AD00-35C5FC891E84}"/>
    <dataValidation type="whole" allowBlank="1" sqref="N2:N29 N31:N35" xr:uid="{F1AEBFC4-427A-4525-8B8D-950FA5B1E03A}">
      <formula1>0</formula1>
      <formula2>360</formula2>
    </dataValidation>
    <dataValidation type="whole" allowBlank="1" sqref="O2:O29 O31:O35" xr:uid="{8C0374C0-93D0-4442-BC3B-0D0ADD59553E}">
      <formula1>0</formula1>
      <formula2>90</formula2>
    </dataValidation>
    <dataValidation type="custom" operator="greaterThan" allowBlank="1" showInputMessage="1" sqref="L2:L41" xr:uid="{D7CB3C39-FB7B-4BF8-8D9B-7A210EDD58A7}">
      <formula1>ISNUMBER(K2)=TRUE</formula1>
    </dataValidation>
    <dataValidation type="custom" allowBlank="1" showInputMessage="1" sqref="A2:A4" xr:uid="{74B8DFB6-24EE-404B-BA58-B6AF2143A2B0}">
      <formula1>COUNTIF(A2:A469,A2)=1</formula1>
    </dataValidation>
    <dataValidation type="custom" allowBlank="1" showInputMessage="1" sqref="M41" xr:uid="{2FF95FEB-59DD-4AC3-A55F-9BD69BAFDE5E}">
      <formula1>COUNTIF(O160:O621,M41)=1</formula1>
    </dataValidation>
    <dataValidation type="custom" allowBlank="1" showInputMessage="1" sqref="M39:M40" xr:uid="{A554FE72-05C2-4EED-AE8D-5C01C15FC47A}">
      <formula1>COUNTIF(O160:O621,M39)=1</formula1>
    </dataValidation>
    <dataValidation type="custom" allowBlank="1" showInputMessage="1" sqref="M37:M38" xr:uid="{6EC20623-2F14-447E-8AA5-2DFA5BB9DFB3}">
      <formula1>COUNTIF(O160:O621,M37)=1</formula1>
    </dataValidation>
    <dataValidation type="custom" allowBlank="1" showInputMessage="1" sqref="M36" xr:uid="{41706236-F88F-47D0-9242-A0412976EC5A}">
      <formula1>COUNTIF(O161:O622,M36)=1</formula1>
    </dataValidation>
    <dataValidation type="custom" allowBlank="1" showInputMessage="1" sqref="M2:M4" xr:uid="{09642615-9C8E-4BDD-8709-BEA893840803}">
      <formula1>COUNTIF(N2:N253,M2)=1</formula1>
    </dataValidation>
    <dataValidation type="custom" allowBlank="1" showInputMessage="1" sqref="M5:M6" xr:uid="{EF761EBC-652C-43EA-9FE0-1CB17F9534DE}">
      <formula1>COUNTIF(N5:N253,M5)=1</formula1>
    </dataValidation>
    <dataValidation type="custom" allowBlank="1" showInputMessage="1" sqref="M7:M13" xr:uid="{9974F70D-721C-41E8-9FE2-7E929ECAA065}">
      <formula1>COUNTIF(N7:N253,M7)=1</formula1>
    </dataValidation>
    <dataValidation type="custom" allowBlank="1" showInputMessage="1" sqref="M14:M18" xr:uid="{5FA82BCC-B64E-4662-A3EF-BC5ABECFF069}">
      <formula1>COUNTIF(N14:N253,M14)=1</formula1>
    </dataValidation>
    <dataValidation type="custom" allowBlank="1" showInputMessage="1" sqref="M19:M23" xr:uid="{EDF6BFF7-094C-4575-AF3B-AC87738F55E3}">
      <formula1>COUNTIF(N19:N253,M19)=1</formula1>
    </dataValidation>
    <dataValidation type="custom" operator="greaterThan" showInputMessage="1" sqref="H2:H74 I2:I5 I20:I41" xr:uid="{6993D1BD-8A2A-4204-8D2C-E7723BAE9269}">
      <formula1>IF(COUNT(G2)=1,IF(LEN(H2)&gt;0,1,2)=1,1)=1</formula1>
    </dataValidation>
    <dataValidation type="custom" operator="greaterThan" showInputMessage="1" sqref="J20:J41 J2:J5" xr:uid="{214BACCC-C487-49C4-9A52-77A393605219}">
      <formula1>IF(COUNT(H2)=1,IF(LEN(J2)&gt;0,1,2)=1,1)=1</formula1>
    </dataValidation>
    <dataValidation type="custom" allowBlank="1" showInputMessage="1" sqref="A5:A6" xr:uid="{1B48E1B9-CF0D-4538-9FD8-64A01022EC6E}">
      <formula1>COUNTIF(A5:A471,A5)=1</formula1>
    </dataValidation>
    <dataValidation type="custom" allowBlank="1" showInputMessage="1" sqref="A7:A13" xr:uid="{5B04BDAF-46A0-401B-81EE-9A201B6B616E}">
      <formula1>COUNTIF(A7:A472,A7)=1</formula1>
    </dataValidation>
    <dataValidation type="custom" allowBlank="1" showInputMessage="1" sqref="A14:A18" xr:uid="{0ABA5058-35AE-4DD5-B128-E9F307F8D392}">
      <formula1>COUNTIF(A14:A478,A14)=1</formula1>
    </dataValidation>
    <dataValidation type="custom" allowBlank="1" showInputMessage="1" sqref="A19:A23" xr:uid="{5CD8C125-DCAC-44C5-87C4-4F226F680DE9}">
      <formula1>COUNTIF(A19:A482,A19)=1</formula1>
    </dataValidation>
    <dataValidation type="custom" allowBlank="1" showInputMessage="1" sqref="B2:B4" xr:uid="{C90A457C-2EB1-46C5-86E4-9FC679E13BF5}">
      <formula1>COUNTIF(B2:B388,B2)=1</formula1>
    </dataValidation>
    <dataValidation type="custom" allowBlank="1" showInputMessage="1" sqref="A41:B41" xr:uid="{77A39637-FD7D-4E8B-B03B-1D282665101F}">
      <formula1>COUNTIF(C112:C540,A41)=1</formula1>
    </dataValidation>
    <dataValidation type="custom" allowBlank="1" showInputMessage="1" sqref="A39:B40" xr:uid="{FDA02246-984E-4E83-B1C1-9C41E8BF8725}">
      <formula1>COUNTIF(C112:C540,A39)=1</formula1>
    </dataValidation>
    <dataValidation type="custom" allowBlank="1" showInputMessage="1" sqref="A37:B38" xr:uid="{65616EF8-1BB4-4593-B392-2AD8BCFA6A85}">
      <formula1>COUNTIF(C112:C540,A37)=1</formula1>
    </dataValidation>
    <dataValidation type="custom" allowBlank="1" showInputMessage="1" sqref="A36:B36" xr:uid="{DAEE4D8E-8653-49AE-8FA6-F48E5C19A562}">
      <formula1>COUNTIF(C112:C541,A36)=1</formula1>
    </dataValidation>
    <dataValidation type="custom" allowBlank="1" showInputMessage="1" sqref="B5:B6" xr:uid="{2B87A862-6D47-4260-94E3-450420465BF7}">
      <formula1>COUNTIF(B5:B390,B5)=1</formula1>
    </dataValidation>
    <dataValidation type="custom" allowBlank="1" showInputMessage="1" sqref="B7:B13" xr:uid="{9A436931-E3DD-4F39-9271-408EA8BB4E7F}">
      <formula1>COUNTIF(B7:B391,B7)=1</formula1>
    </dataValidation>
    <dataValidation type="custom" allowBlank="1" showInputMessage="1" sqref="B14:B18" xr:uid="{E2915329-612B-46BD-B90D-518772D2B510}">
      <formula1>COUNTIF(B14:B397,B14)=1</formula1>
    </dataValidation>
    <dataValidation type="custom" allowBlank="1" showInputMessage="1" sqref="B19:B23" xr:uid="{97B0E52E-3F49-42BF-AC74-E8273E8D74D9}">
      <formula1>COUNTIF(B19:B401,B19)=1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0F359-C24A-4A72-B014-FDD424007EAB}">
  <sheetPr>
    <tabColor rgb="FF0070C0"/>
  </sheetPr>
  <dimension ref="A1:T255"/>
  <sheetViews>
    <sheetView topLeftCell="A16" workbookViewId="0">
      <selection activeCell="U19" sqref="U19"/>
    </sheetView>
  </sheetViews>
  <sheetFormatPr defaultColWidth="9.140625" defaultRowHeight="15" x14ac:dyDescent="0.25"/>
  <cols>
    <col min="1" max="2" width="11.28515625" style="1" customWidth="1"/>
    <col min="3" max="3" width="13.140625" style="15" customWidth="1"/>
    <col min="4" max="4" width="14.140625" style="15" customWidth="1"/>
    <col min="5" max="5" width="10.140625" style="88" customWidth="1"/>
    <col min="6" max="6" width="16.28515625" style="88" bestFit="1" customWidth="1"/>
    <col min="7" max="7" width="9.5703125" style="1" bestFit="1" customWidth="1"/>
    <col min="8" max="8" width="10.7109375" style="1" bestFit="1" customWidth="1"/>
    <col min="9" max="10" width="10.7109375" style="66" customWidth="1"/>
    <col min="11" max="11" width="13.7109375" style="1" customWidth="1"/>
    <col min="12" max="12" width="31.7109375" style="31" customWidth="1"/>
    <col min="13" max="13" width="14.28515625" style="1" customWidth="1"/>
    <col min="14" max="14" width="13.28515625" style="1" customWidth="1"/>
    <col min="15" max="15" width="10.7109375" style="1" customWidth="1"/>
    <col min="16" max="16" width="34.7109375" style="1" customWidth="1"/>
    <col min="17" max="17" width="36.140625" style="1" customWidth="1"/>
    <col min="18" max="18" width="13.42578125" style="1" customWidth="1"/>
    <col min="19" max="19" width="23" style="1" customWidth="1"/>
    <col min="20" max="20" width="10.140625" style="1" customWidth="1"/>
    <col min="21" max="16384" width="9.140625" style="1"/>
  </cols>
  <sheetData>
    <row r="1" spans="1:20" customFormat="1" ht="15.75" thickBot="1" x14ac:dyDescent="0.3">
      <c r="A1" s="2" t="s">
        <v>5</v>
      </c>
      <c r="B1" s="2" t="s">
        <v>877</v>
      </c>
      <c r="C1" s="48" t="s">
        <v>10</v>
      </c>
      <c r="D1" s="48" t="s">
        <v>11</v>
      </c>
      <c r="E1" s="76" t="s">
        <v>2</v>
      </c>
      <c r="F1" s="76" t="s">
        <v>3</v>
      </c>
      <c r="G1" s="2" t="s">
        <v>12</v>
      </c>
      <c r="H1" s="2" t="s">
        <v>1</v>
      </c>
      <c r="I1" s="64" t="s">
        <v>818</v>
      </c>
      <c r="J1" s="64" t="s">
        <v>817</v>
      </c>
      <c r="K1" s="2" t="s">
        <v>0</v>
      </c>
      <c r="L1" s="29" t="s">
        <v>120</v>
      </c>
      <c r="M1" s="23" t="s">
        <v>265</v>
      </c>
      <c r="N1" s="23" t="s">
        <v>266</v>
      </c>
      <c r="O1" s="23" t="s">
        <v>267</v>
      </c>
      <c r="P1" s="23" t="s">
        <v>8</v>
      </c>
      <c r="Q1" s="23" t="s">
        <v>268</v>
      </c>
      <c r="R1" s="23" t="s">
        <v>269</v>
      </c>
      <c r="S1" s="23" t="s">
        <v>811</v>
      </c>
      <c r="T1" s="23" t="s">
        <v>9</v>
      </c>
    </row>
    <row r="2" spans="1:20" ht="15.75" thickTop="1" x14ac:dyDescent="0.25">
      <c r="A2" s="18" t="s">
        <v>665</v>
      </c>
      <c r="B2" s="47" t="s">
        <v>665</v>
      </c>
      <c r="C2" s="52">
        <v>32.336879852499997</v>
      </c>
      <c r="D2" s="52">
        <v>-110.6880865409</v>
      </c>
      <c r="E2" s="77">
        <v>3577820.0159999998</v>
      </c>
      <c r="F2" s="77">
        <v>529353.72499999998</v>
      </c>
      <c r="G2" s="18"/>
      <c r="H2" s="18"/>
      <c r="I2" s="65">
        <v>3577623</v>
      </c>
      <c r="J2" s="65">
        <v>529415</v>
      </c>
      <c r="K2" s="43">
        <v>38064</v>
      </c>
      <c r="L2" s="44" t="s">
        <v>929</v>
      </c>
      <c r="M2" s="18" t="s">
        <v>665</v>
      </c>
      <c r="N2" s="18">
        <v>42</v>
      </c>
      <c r="O2" s="18">
        <v>18</v>
      </c>
      <c r="P2" s="18" t="s">
        <v>798</v>
      </c>
      <c r="Q2" s="18"/>
      <c r="R2" s="18"/>
      <c r="S2" s="18" t="s">
        <v>815</v>
      </c>
      <c r="T2" s="18"/>
    </row>
    <row r="3" spans="1:20" x14ac:dyDescent="0.25">
      <c r="A3" s="1" t="s">
        <v>666</v>
      </c>
      <c r="B3" s="46" t="s">
        <v>666</v>
      </c>
      <c r="C3" s="49">
        <v>32.336986578400001</v>
      </c>
      <c r="D3" s="49">
        <v>-110.6874698653</v>
      </c>
      <c r="E3" s="77">
        <v>3577832.0150000001</v>
      </c>
      <c r="F3" s="77">
        <v>529411.72499999998</v>
      </c>
      <c r="I3" s="66">
        <v>3577635</v>
      </c>
      <c r="J3" s="66">
        <v>529473</v>
      </c>
      <c r="K3" s="28">
        <v>38064</v>
      </c>
      <c r="L3" s="31" t="s">
        <v>929</v>
      </c>
      <c r="M3" s="1" t="s">
        <v>666</v>
      </c>
      <c r="N3" s="1">
        <v>39</v>
      </c>
      <c r="O3" s="1">
        <v>20</v>
      </c>
      <c r="P3" s="1" t="s">
        <v>798</v>
      </c>
      <c r="S3" s="1" t="s">
        <v>815</v>
      </c>
    </row>
    <row r="4" spans="1:20" x14ac:dyDescent="0.25">
      <c r="A4" s="1" t="s">
        <v>667</v>
      </c>
      <c r="B4" s="46" t="s">
        <v>667</v>
      </c>
      <c r="C4" s="49">
        <v>32.337056501699998</v>
      </c>
      <c r="D4" s="49">
        <v>-110.68656641</v>
      </c>
      <c r="E4" s="77">
        <v>3577840.0150000001</v>
      </c>
      <c r="F4" s="77">
        <v>529496.72600000002</v>
      </c>
      <c r="I4" s="66">
        <v>3577643</v>
      </c>
      <c r="J4" s="66">
        <v>529558</v>
      </c>
      <c r="K4" s="28">
        <v>38064</v>
      </c>
      <c r="L4" s="31" t="s">
        <v>929</v>
      </c>
      <c r="M4" s="1" t="s">
        <v>667</v>
      </c>
      <c r="N4" s="1">
        <v>37</v>
      </c>
      <c r="O4" s="1">
        <v>26</v>
      </c>
      <c r="P4" s="1" t="s">
        <v>798</v>
      </c>
      <c r="S4" s="1" t="s">
        <v>815</v>
      </c>
    </row>
    <row r="5" spans="1:20" x14ac:dyDescent="0.25">
      <c r="A5" s="1" t="s">
        <v>668</v>
      </c>
      <c r="B5" s="46" t="s">
        <v>668</v>
      </c>
      <c r="C5" s="49">
        <v>32.337740158800003</v>
      </c>
      <c r="D5" s="49">
        <v>-110.6857777356</v>
      </c>
      <c r="E5" s="77">
        <v>3577916.0150000001</v>
      </c>
      <c r="F5" s="77">
        <v>529570.72499999998</v>
      </c>
      <c r="I5" s="66">
        <v>3577719</v>
      </c>
      <c r="J5" s="66">
        <v>529632</v>
      </c>
      <c r="K5" s="28">
        <v>38064</v>
      </c>
      <c r="L5" s="31" t="s">
        <v>929</v>
      </c>
      <c r="M5" s="1" t="s">
        <v>668</v>
      </c>
      <c r="N5" s="1">
        <v>45</v>
      </c>
      <c r="O5" s="1">
        <v>15</v>
      </c>
      <c r="P5" s="1" t="s">
        <v>798</v>
      </c>
      <c r="S5" s="1" t="s">
        <v>815</v>
      </c>
    </row>
    <row r="6" spans="1:20" x14ac:dyDescent="0.25">
      <c r="A6" s="1" t="s">
        <v>669</v>
      </c>
      <c r="B6" s="46" t="s">
        <v>669</v>
      </c>
      <c r="C6" s="49">
        <v>32.337765761500002</v>
      </c>
      <c r="D6" s="49">
        <v>-110.6851932088</v>
      </c>
      <c r="E6" s="77">
        <v>3577919.0150000001</v>
      </c>
      <c r="F6" s="77">
        <v>529625.72499999998</v>
      </c>
      <c r="I6" s="66">
        <v>3577722</v>
      </c>
      <c r="J6" s="66">
        <v>529687</v>
      </c>
      <c r="K6" s="28">
        <v>38064</v>
      </c>
      <c r="L6" s="31" t="s">
        <v>929</v>
      </c>
      <c r="M6" s="1" t="s">
        <v>669</v>
      </c>
      <c r="N6" s="1">
        <v>223</v>
      </c>
      <c r="O6" s="1">
        <v>4</v>
      </c>
      <c r="P6" s="1" t="s">
        <v>798</v>
      </c>
      <c r="S6" s="1" t="s">
        <v>815</v>
      </c>
    </row>
    <row r="7" spans="1:20" x14ac:dyDescent="0.25">
      <c r="A7" s="1" t="s">
        <v>670</v>
      </c>
      <c r="B7" s="46" t="s">
        <v>670</v>
      </c>
      <c r="C7" s="49">
        <v>32.337260329199999</v>
      </c>
      <c r="D7" s="49">
        <v>-110.68509931059999</v>
      </c>
      <c r="E7" s="77">
        <v>3577863.014</v>
      </c>
      <c r="F7" s="77">
        <v>529634.72600000002</v>
      </c>
      <c r="I7" s="66">
        <v>3577666</v>
      </c>
      <c r="J7" s="66">
        <v>529696</v>
      </c>
      <c r="K7" s="28">
        <v>38064</v>
      </c>
      <c r="L7" s="31" t="s">
        <v>929</v>
      </c>
      <c r="M7" s="1" t="s">
        <v>670</v>
      </c>
      <c r="N7" s="1">
        <v>37</v>
      </c>
      <c r="O7" s="1">
        <v>9</v>
      </c>
      <c r="P7" s="1" t="s">
        <v>798</v>
      </c>
      <c r="S7" s="1" t="s">
        <v>815</v>
      </c>
    </row>
    <row r="8" spans="1:20" x14ac:dyDescent="0.25">
      <c r="A8" s="1" t="s">
        <v>671</v>
      </c>
      <c r="B8" s="46" t="s">
        <v>671</v>
      </c>
      <c r="C8" s="49">
        <v>32.337690500299999</v>
      </c>
      <c r="D8" s="49">
        <v>-110.6839608338</v>
      </c>
      <c r="E8" s="77">
        <v>3577911.0129999998</v>
      </c>
      <c r="F8" s="77">
        <v>529741.72600000002</v>
      </c>
      <c r="I8" s="66">
        <v>3577714</v>
      </c>
      <c r="J8" s="66">
        <v>529803</v>
      </c>
      <c r="K8" s="28">
        <v>38064</v>
      </c>
      <c r="L8" s="31" t="s">
        <v>929</v>
      </c>
      <c r="M8" s="1" t="s">
        <v>671</v>
      </c>
      <c r="N8" s="1">
        <v>49</v>
      </c>
      <c r="O8" s="1">
        <v>19</v>
      </c>
      <c r="P8" s="1" t="s">
        <v>798</v>
      </c>
      <c r="S8" s="1" t="s">
        <v>815</v>
      </c>
    </row>
    <row r="9" spans="1:20" x14ac:dyDescent="0.25">
      <c r="A9" s="1" t="s">
        <v>672</v>
      </c>
      <c r="B9" s="46" t="s">
        <v>672</v>
      </c>
      <c r="C9" s="49">
        <v>32.337662848800001</v>
      </c>
      <c r="D9" s="49">
        <v>-110.68372715389999</v>
      </c>
      <c r="E9" s="77">
        <v>3577908.0129999998</v>
      </c>
      <c r="F9" s="77">
        <v>529763.72600000002</v>
      </c>
      <c r="I9" s="66">
        <v>3577711</v>
      </c>
      <c r="J9" s="66">
        <v>529825</v>
      </c>
      <c r="K9" s="28">
        <v>38064</v>
      </c>
      <c r="L9" s="31" t="s">
        <v>929</v>
      </c>
      <c r="M9" s="1" t="s">
        <v>672</v>
      </c>
      <c r="N9" s="1">
        <v>48</v>
      </c>
      <c r="O9" s="1">
        <v>8</v>
      </c>
      <c r="P9" s="1" t="s">
        <v>798</v>
      </c>
      <c r="S9" s="1" t="s">
        <v>815</v>
      </c>
    </row>
    <row r="10" spans="1:20" x14ac:dyDescent="0.25">
      <c r="A10" s="1" t="s">
        <v>673</v>
      </c>
      <c r="B10" s="46" t="s">
        <v>673</v>
      </c>
      <c r="C10" s="49">
        <v>32.337959295099999</v>
      </c>
      <c r="D10" s="49">
        <v>-110.6832266999</v>
      </c>
      <c r="E10" s="77">
        <v>3577941.0129999998</v>
      </c>
      <c r="F10" s="77">
        <v>529810.72600000002</v>
      </c>
      <c r="I10" s="66">
        <v>3577744</v>
      </c>
      <c r="J10" s="66">
        <v>529872</v>
      </c>
      <c r="K10" s="28">
        <v>38064</v>
      </c>
      <c r="L10" s="31" t="s">
        <v>929</v>
      </c>
      <c r="M10" s="1" t="s">
        <v>673</v>
      </c>
      <c r="N10" s="1">
        <v>50</v>
      </c>
      <c r="O10" s="1">
        <v>3</v>
      </c>
      <c r="P10" s="1" t="s">
        <v>798</v>
      </c>
      <c r="S10" s="1" t="s">
        <v>815</v>
      </c>
    </row>
    <row r="11" spans="1:20" x14ac:dyDescent="0.25">
      <c r="A11" s="1" t="s">
        <v>674</v>
      </c>
      <c r="B11" s="46" t="s">
        <v>674</v>
      </c>
      <c r="C11" s="49">
        <v>32.337544850199997</v>
      </c>
      <c r="D11" s="49">
        <v>-110.68344065559999</v>
      </c>
      <c r="E11" s="77">
        <v>3577895.0129999998</v>
      </c>
      <c r="F11" s="77">
        <v>529790.72699999996</v>
      </c>
      <c r="I11" s="66">
        <v>3577698</v>
      </c>
      <c r="J11" s="66">
        <v>529852</v>
      </c>
      <c r="K11" s="28">
        <v>38064</v>
      </c>
      <c r="L11" s="31" t="s">
        <v>929</v>
      </c>
      <c r="M11" s="1" t="s">
        <v>674</v>
      </c>
      <c r="N11" s="1">
        <v>45</v>
      </c>
      <c r="O11" s="1">
        <v>19</v>
      </c>
      <c r="P11" s="1" t="s">
        <v>798</v>
      </c>
      <c r="S11" s="1" t="s">
        <v>815</v>
      </c>
    </row>
    <row r="12" spans="1:20" x14ac:dyDescent="0.25">
      <c r="A12" s="1" t="s">
        <v>675</v>
      </c>
      <c r="B12" s="46" t="s">
        <v>675</v>
      </c>
      <c r="C12" s="49">
        <v>32.337472037700003</v>
      </c>
      <c r="D12" s="49">
        <v>-110.6831858803</v>
      </c>
      <c r="E12" s="77">
        <v>3577887.0129999998</v>
      </c>
      <c r="F12" s="77">
        <v>529814.72699999996</v>
      </c>
      <c r="I12" s="66">
        <v>3577690</v>
      </c>
      <c r="J12" s="66">
        <v>529876</v>
      </c>
      <c r="K12" s="28">
        <v>38064</v>
      </c>
      <c r="L12" s="31" t="s">
        <v>929</v>
      </c>
      <c r="M12" s="1" t="s">
        <v>675</v>
      </c>
      <c r="N12" s="1">
        <v>49</v>
      </c>
      <c r="O12" s="1">
        <v>4</v>
      </c>
      <c r="P12" s="1" t="s">
        <v>798</v>
      </c>
      <c r="S12" s="1" t="s">
        <v>815</v>
      </c>
    </row>
    <row r="13" spans="1:20" s="33" customFormat="1" x14ac:dyDescent="0.25">
      <c r="A13" s="33" t="s">
        <v>676</v>
      </c>
      <c r="B13" s="54" t="s">
        <v>676</v>
      </c>
      <c r="C13" s="55">
        <v>32.337868493099997</v>
      </c>
      <c r="D13" s="55">
        <v>-110.68299323799999</v>
      </c>
      <c r="E13" s="79">
        <v>3577931.0129999998</v>
      </c>
      <c r="F13" s="79">
        <v>529832.72600000002</v>
      </c>
      <c r="I13" s="73">
        <v>3577734</v>
      </c>
      <c r="J13" s="73">
        <v>529894</v>
      </c>
      <c r="K13" s="34">
        <v>38064</v>
      </c>
      <c r="L13" s="35" t="s">
        <v>929</v>
      </c>
      <c r="M13" s="33" t="s">
        <v>676</v>
      </c>
      <c r="N13" s="33">
        <v>43</v>
      </c>
      <c r="O13" s="33">
        <v>7</v>
      </c>
      <c r="P13" s="33" t="s">
        <v>795</v>
      </c>
      <c r="S13" s="33" t="s">
        <v>815</v>
      </c>
    </row>
    <row r="14" spans="1:20" x14ac:dyDescent="0.25">
      <c r="A14" s="1" t="s">
        <v>677</v>
      </c>
      <c r="B14" s="46" t="s">
        <v>677</v>
      </c>
      <c r="C14" s="49">
        <v>32.337677812999999</v>
      </c>
      <c r="D14" s="49">
        <v>-110.6825050951</v>
      </c>
      <c r="E14" s="77">
        <v>3577910.0120000001</v>
      </c>
      <c r="F14" s="77">
        <v>529878.72699999996</v>
      </c>
      <c r="I14" s="66">
        <v>3577713</v>
      </c>
      <c r="J14" s="66">
        <v>529940</v>
      </c>
      <c r="K14" s="28">
        <v>38064</v>
      </c>
      <c r="L14" s="31" t="s">
        <v>929</v>
      </c>
      <c r="M14" s="1" t="s">
        <v>677</v>
      </c>
      <c r="N14" s="1">
        <v>50</v>
      </c>
      <c r="O14" s="1">
        <v>10</v>
      </c>
      <c r="P14" s="1" t="s">
        <v>798</v>
      </c>
      <c r="S14" s="1" t="s">
        <v>815</v>
      </c>
    </row>
    <row r="15" spans="1:20" x14ac:dyDescent="0.25">
      <c r="A15" s="1" t="s">
        <v>678</v>
      </c>
      <c r="B15" s="46" t="s">
        <v>678</v>
      </c>
      <c r="C15" s="49">
        <v>32.337379090299997</v>
      </c>
      <c r="D15" s="49">
        <v>-110.68210233809999</v>
      </c>
      <c r="E15" s="77">
        <v>3577877.0120000001</v>
      </c>
      <c r="F15" s="77">
        <v>529916.728</v>
      </c>
      <c r="I15" s="66">
        <v>3577680</v>
      </c>
      <c r="J15" s="66">
        <v>529978</v>
      </c>
      <c r="K15" s="28">
        <v>38064</v>
      </c>
      <c r="L15" s="31" t="s">
        <v>929</v>
      </c>
      <c r="M15" s="1" t="s">
        <v>678</v>
      </c>
      <c r="N15" s="1">
        <v>44</v>
      </c>
      <c r="O15" s="1">
        <v>17</v>
      </c>
      <c r="P15" s="1" t="s">
        <v>795</v>
      </c>
      <c r="S15" s="1" t="s">
        <v>815</v>
      </c>
    </row>
    <row r="16" spans="1:20" x14ac:dyDescent="0.25">
      <c r="A16" s="1" t="s">
        <v>679</v>
      </c>
      <c r="B16" s="46" t="s">
        <v>679</v>
      </c>
      <c r="C16" s="49">
        <v>32.335997890800002</v>
      </c>
      <c r="D16" s="49">
        <v>-110.6817352228</v>
      </c>
      <c r="E16" s="77">
        <v>3577724.0090000001</v>
      </c>
      <c r="F16" s="77">
        <v>529951.73199999996</v>
      </c>
      <c r="I16" s="66">
        <v>3577527</v>
      </c>
      <c r="J16" s="66">
        <v>530013</v>
      </c>
      <c r="K16" s="28">
        <v>38064</v>
      </c>
      <c r="L16" s="31" t="s">
        <v>929</v>
      </c>
      <c r="M16" s="1" t="s">
        <v>679</v>
      </c>
      <c r="N16" s="1">
        <v>45</v>
      </c>
      <c r="O16" s="1">
        <v>24</v>
      </c>
      <c r="P16" s="1" t="s">
        <v>795</v>
      </c>
      <c r="Q16" s="1" t="s">
        <v>801</v>
      </c>
      <c r="S16" s="1" t="s">
        <v>815</v>
      </c>
    </row>
    <row r="17" spans="1:20" x14ac:dyDescent="0.25">
      <c r="A17" s="1" t="s">
        <v>680</v>
      </c>
      <c r="B17" s="46" t="s">
        <v>680</v>
      </c>
      <c r="C17" s="49">
        <v>32.335672101699998</v>
      </c>
      <c r="D17" s="49">
        <v>-110.6813325701</v>
      </c>
      <c r="E17" s="77">
        <v>3577688.0090000001</v>
      </c>
      <c r="F17" s="77">
        <v>529989.73300000001</v>
      </c>
      <c r="I17" s="66">
        <v>3577491</v>
      </c>
      <c r="J17" s="66">
        <v>530051</v>
      </c>
      <c r="K17" s="28">
        <v>38064</v>
      </c>
      <c r="L17" s="31" t="s">
        <v>929</v>
      </c>
      <c r="M17" s="1" t="s">
        <v>680</v>
      </c>
      <c r="N17" s="1">
        <v>39</v>
      </c>
      <c r="O17" s="1">
        <v>12</v>
      </c>
      <c r="P17" s="1" t="s">
        <v>798</v>
      </c>
      <c r="S17" s="1" t="s">
        <v>815</v>
      </c>
    </row>
    <row r="18" spans="1:20" x14ac:dyDescent="0.25">
      <c r="A18" s="1" t="s">
        <v>681</v>
      </c>
      <c r="B18" s="46" t="s">
        <v>681</v>
      </c>
      <c r="C18" s="49">
        <v>32.335185946800003</v>
      </c>
      <c r="D18" s="49">
        <v>-110.6817274177</v>
      </c>
      <c r="E18" s="77">
        <v>3577634.0079999999</v>
      </c>
      <c r="F18" s="77">
        <v>529952.73400000005</v>
      </c>
      <c r="I18" s="66">
        <v>3577437</v>
      </c>
      <c r="J18" s="66">
        <v>530014</v>
      </c>
      <c r="K18" s="28">
        <v>38064</v>
      </c>
      <c r="L18" s="31" t="s">
        <v>929</v>
      </c>
      <c r="M18" s="1" t="s">
        <v>681</v>
      </c>
      <c r="N18" s="1">
        <v>49</v>
      </c>
      <c r="O18" s="1">
        <v>2</v>
      </c>
      <c r="P18" s="1" t="s">
        <v>798</v>
      </c>
      <c r="S18" s="1" t="s">
        <v>815</v>
      </c>
    </row>
    <row r="19" spans="1:20" x14ac:dyDescent="0.25">
      <c r="A19" s="1" t="s">
        <v>682</v>
      </c>
      <c r="B19" s="46" t="s">
        <v>682</v>
      </c>
      <c r="C19" s="49">
        <v>32.335023509599999</v>
      </c>
      <c r="D19" s="49">
        <v>-110.68170673039999</v>
      </c>
      <c r="E19" s="77">
        <v>3577616.0079999999</v>
      </c>
      <c r="F19" s="77">
        <v>529954.73400000005</v>
      </c>
      <c r="I19" s="66">
        <v>3577419</v>
      </c>
      <c r="J19" s="66">
        <v>530016</v>
      </c>
      <c r="K19" s="28">
        <v>38064</v>
      </c>
      <c r="L19" s="31" t="s">
        <v>929</v>
      </c>
      <c r="M19" s="1" t="s">
        <v>682</v>
      </c>
      <c r="N19" s="1">
        <v>45</v>
      </c>
      <c r="O19" s="1">
        <v>7</v>
      </c>
      <c r="P19" s="1" t="s">
        <v>798</v>
      </c>
      <c r="S19" s="1" t="s">
        <v>815</v>
      </c>
    </row>
    <row r="20" spans="1:20" x14ac:dyDescent="0.25">
      <c r="A20" s="1" t="s">
        <v>683</v>
      </c>
      <c r="B20" s="46" t="s">
        <v>683</v>
      </c>
      <c r="C20" s="49">
        <v>32.335418616399998</v>
      </c>
      <c r="D20" s="49">
        <v>-110.6809827977</v>
      </c>
      <c r="E20" s="77">
        <v>3577660.0079999999</v>
      </c>
      <c r="F20" s="77">
        <v>530022.73400000005</v>
      </c>
      <c r="I20" s="66">
        <v>3577463</v>
      </c>
      <c r="J20" s="66">
        <v>530084</v>
      </c>
      <c r="K20" s="28">
        <v>38064</v>
      </c>
      <c r="L20" s="31" t="s">
        <v>929</v>
      </c>
      <c r="M20" s="1" t="s">
        <v>683</v>
      </c>
      <c r="N20" s="1">
        <v>42</v>
      </c>
      <c r="O20" s="1">
        <v>13</v>
      </c>
      <c r="P20" s="1" t="s">
        <v>798</v>
      </c>
      <c r="S20" s="1" t="s">
        <v>815</v>
      </c>
    </row>
    <row r="21" spans="1:20" x14ac:dyDescent="0.25">
      <c r="A21" s="1" t="s">
        <v>684</v>
      </c>
      <c r="B21" s="46" t="s">
        <v>684</v>
      </c>
      <c r="C21" s="49">
        <v>32.335409244700003</v>
      </c>
      <c r="D21" s="49">
        <v>-110.6808446939</v>
      </c>
      <c r="E21" s="77">
        <v>3577659.0079999999</v>
      </c>
      <c r="F21" s="77">
        <v>530035.73400000005</v>
      </c>
      <c r="I21" s="66">
        <v>3577462</v>
      </c>
      <c r="J21" s="66">
        <v>530097</v>
      </c>
      <c r="K21" s="28">
        <v>38064</v>
      </c>
      <c r="L21" s="31" t="s">
        <v>929</v>
      </c>
      <c r="M21" s="1" t="s">
        <v>684</v>
      </c>
      <c r="N21" s="1">
        <v>44</v>
      </c>
      <c r="O21" s="1">
        <v>12</v>
      </c>
      <c r="P21" s="1" t="s">
        <v>795</v>
      </c>
      <c r="S21" s="1" t="s">
        <v>815</v>
      </c>
    </row>
    <row r="22" spans="1:20" x14ac:dyDescent="0.25">
      <c r="A22" s="1" t="s">
        <v>685</v>
      </c>
      <c r="B22" s="46" t="s">
        <v>685</v>
      </c>
      <c r="C22" s="49">
        <v>32.335688419599997</v>
      </c>
      <c r="D22" s="49">
        <v>-110.6806524549</v>
      </c>
      <c r="E22" s="77">
        <v>3577690.0079999999</v>
      </c>
      <c r="F22" s="77">
        <v>530053.73300000001</v>
      </c>
      <c r="I22" s="66">
        <v>3577493</v>
      </c>
      <c r="J22" s="66">
        <v>530115</v>
      </c>
      <c r="K22" s="28">
        <v>38064</v>
      </c>
      <c r="L22" s="31" t="s">
        <v>929</v>
      </c>
      <c r="M22" s="1" t="s">
        <v>685</v>
      </c>
      <c r="N22" s="1">
        <v>44</v>
      </c>
      <c r="O22" s="1">
        <v>6</v>
      </c>
      <c r="P22" s="1" t="s">
        <v>798</v>
      </c>
      <c r="S22" s="1" t="s">
        <v>815</v>
      </c>
    </row>
    <row r="23" spans="1:20" x14ac:dyDescent="0.25">
      <c r="A23" s="1" t="s">
        <v>686</v>
      </c>
      <c r="B23" s="46" t="s">
        <v>686</v>
      </c>
      <c r="C23" s="49">
        <v>32.335561149599997</v>
      </c>
      <c r="D23" s="49">
        <v>-110.68027036629999</v>
      </c>
      <c r="E23" s="77">
        <v>3577676.0079999999</v>
      </c>
      <c r="F23" s="77">
        <v>530089.73400000005</v>
      </c>
      <c r="I23" s="66">
        <v>3577479</v>
      </c>
      <c r="J23" s="66">
        <v>530151</v>
      </c>
      <c r="K23" s="28">
        <v>38064</v>
      </c>
      <c r="L23" s="31" t="s">
        <v>929</v>
      </c>
      <c r="M23" s="1" t="s">
        <v>686</v>
      </c>
      <c r="N23" s="1">
        <v>48</v>
      </c>
      <c r="O23" s="1">
        <v>11</v>
      </c>
      <c r="P23" s="1" t="s">
        <v>798</v>
      </c>
      <c r="S23" s="1" t="s">
        <v>815</v>
      </c>
    </row>
    <row r="24" spans="1:20" x14ac:dyDescent="0.25">
      <c r="A24" s="1" t="s">
        <v>687</v>
      </c>
      <c r="B24" s="46" t="s">
        <v>687</v>
      </c>
      <c r="C24" s="49">
        <v>32.335263203499998</v>
      </c>
      <c r="D24" s="49">
        <v>-110.68017577339999</v>
      </c>
      <c r="E24" s="77">
        <v>3577643.0070000002</v>
      </c>
      <c r="F24" s="77">
        <v>530098.73400000005</v>
      </c>
      <c r="I24" s="66">
        <v>3577446</v>
      </c>
      <c r="J24" s="66">
        <v>530160</v>
      </c>
      <c r="K24" s="28">
        <v>38064</v>
      </c>
      <c r="L24" s="31" t="s">
        <v>929</v>
      </c>
      <c r="M24" s="1" t="s">
        <v>687</v>
      </c>
      <c r="N24" s="1">
        <v>52</v>
      </c>
      <c r="O24" s="1">
        <v>8</v>
      </c>
      <c r="P24" s="1" t="s">
        <v>798</v>
      </c>
      <c r="S24" s="1" t="s">
        <v>815</v>
      </c>
    </row>
    <row r="25" spans="1:20" x14ac:dyDescent="0.25">
      <c r="A25" s="1" t="s">
        <v>688</v>
      </c>
      <c r="B25" s="46" t="s">
        <v>688</v>
      </c>
      <c r="C25" s="49">
        <v>32.335154948000003</v>
      </c>
      <c r="D25" s="49">
        <v>-110.68017615150001</v>
      </c>
      <c r="E25" s="77">
        <v>3577631.0070000002</v>
      </c>
      <c r="F25" s="77">
        <v>530098.73499999999</v>
      </c>
      <c r="I25" s="66">
        <v>3577434</v>
      </c>
      <c r="J25" s="66">
        <v>530160</v>
      </c>
      <c r="K25" s="28">
        <v>38064</v>
      </c>
      <c r="L25" s="31" t="s">
        <v>929</v>
      </c>
      <c r="M25" s="1" t="s">
        <v>688</v>
      </c>
      <c r="N25" s="1">
        <v>42</v>
      </c>
      <c r="O25" s="1">
        <v>14</v>
      </c>
      <c r="P25" s="1" t="s">
        <v>798</v>
      </c>
      <c r="S25" s="1" t="s">
        <v>815</v>
      </c>
    </row>
    <row r="26" spans="1:20" s="33" customFormat="1" x14ac:dyDescent="0.25">
      <c r="A26" s="33" t="s">
        <v>689</v>
      </c>
      <c r="B26" s="54" t="s">
        <v>689</v>
      </c>
      <c r="C26" s="55">
        <v>32.335027757699997</v>
      </c>
      <c r="D26" s="55">
        <v>-110.679825943</v>
      </c>
      <c r="E26" s="79">
        <v>3577617.0060000001</v>
      </c>
      <c r="F26" s="79">
        <v>530131.73499999999</v>
      </c>
      <c r="I26" s="73">
        <v>3577420</v>
      </c>
      <c r="J26" s="73">
        <v>530193</v>
      </c>
      <c r="K26" s="34">
        <v>38064</v>
      </c>
      <c r="L26" s="31" t="s">
        <v>929</v>
      </c>
      <c r="M26" s="33" t="s">
        <v>689</v>
      </c>
      <c r="N26" s="33">
        <v>41</v>
      </c>
      <c r="O26" s="33">
        <v>2</v>
      </c>
      <c r="P26" s="33" t="s">
        <v>798</v>
      </c>
      <c r="S26" s="33" t="s">
        <v>815</v>
      </c>
    </row>
    <row r="27" spans="1:20" s="18" customFormat="1" x14ac:dyDescent="0.25">
      <c r="A27" s="1" t="s">
        <v>690</v>
      </c>
      <c r="B27" s="46" t="s">
        <v>690</v>
      </c>
      <c r="C27" s="49">
        <v>32.3343335231</v>
      </c>
      <c r="D27" s="49">
        <v>-110.6799877556</v>
      </c>
      <c r="E27" s="77">
        <v>3577540.0060000001</v>
      </c>
      <c r="F27" s="77">
        <v>530116.73699999996</v>
      </c>
      <c r="G27" s="1"/>
      <c r="H27" s="1"/>
      <c r="I27" s="66">
        <v>3577343</v>
      </c>
      <c r="J27" s="66">
        <v>530178</v>
      </c>
      <c r="K27" s="28">
        <v>38064</v>
      </c>
      <c r="L27" s="31" t="s">
        <v>929</v>
      </c>
      <c r="M27" s="1" t="s">
        <v>690</v>
      </c>
      <c r="N27" s="1">
        <v>42</v>
      </c>
      <c r="O27" s="1">
        <v>7</v>
      </c>
      <c r="P27" s="1" t="s">
        <v>798</v>
      </c>
      <c r="Q27" s="1"/>
      <c r="R27" s="1"/>
      <c r="S27" s="1" t="s">
        <v>815</v>
      </c>
      <c r="T27" s="1"/>
    </row>
    <row r="28" spans="1:20" x14ac:dyDescent="0.25">
      <c r="A28" s="1" t="s">
        <v>691</v>
      </c>
      <c r="B28" s="46" t="s">
        <v>691</v>
      </c>
      <c r="C28" s="49">
        <v>32.334154474599998</v>
      </c>
      <c r="D28" s="49">
        <v>-110.6805302934</v>
      </c>
      <c r="E28" s="77">
        <v>3577520.0060000001</v>
      </c>
      <c r="F28" s="77">
        <v>530065.73699999996</v>
      </c>
      <c r="I28" s="66">
        <v>3577323</v>
      </c>
      <c r="J28" s="66">
        <v>530127</v>
      </c>
      <c r="K28" s="28">
        <v>38064</v>
      </c>
      <c r="L28" s="31" t="s">
        <v>929</v>
      </c>
      <c r="M28" s="1" t="s">
        <v>691</v>
      </c>
      <c r="N28" s="1">
        <v>45</v>
      </c>
      <c r="O28" s="1">
        <v>18</v>
      </c>
      <c r="P28" s="1" t="s">
        <v>798</v>
      </c>
      <c r="S28" s="1" t="s">
        <v>815</v>
      </c>
    </row>
    <row r="29" spans="1:20" x14ac:dyDescent="0.25">
      <c r="A29" s="1" t="s">
        <v>692</v>
      </c>
      <c r="B29" s="46" t="s">
        <v>692</v>
      </c>
      <c r="C29" s="49">
        <v>32.333703868199997</v>
      </c>
      <c r="D29" s="49">
        <v>-110.68071250129999</v>
      </c>
      <c r="E29" s="77">
        <v>3577470.0060000001</v>
      </c>
      <c r="F29" s="77">
        <v>530048.73800000001</v>
      </c>
      <c r="I29" s="66">
        <v>3577273</v>
      </c>
      <c r="J29" s="66">
        <v>530110</v>
      </c>
      <c r="K29" s="28">
        <v>38064</v>
      </c>
      <c r="L29" s="31" t="s">
        <v>929</v>
      </c>
      <c r="M29" s="1" t="s">
        <v>692</v>
      </c>
      <c r="N29" s="1">
        <v>47</v>
      </c>
      <c r="O29" s="1">
        <v>6</v>
      </c>
      <c r="P29" s="1" t="s">
        <v>798</v>
      </c>
      <c r="S29" s="1" t="s">
        <v>815</v>
      </c>
    </row>
    <row r="30" spans="1:20" x14ac:dyDescent="0.25">
      <c r="A30" s="1" t="s">
        <v>693</v>
      </c>
      <c r="B30" s="46" t="s">
        <v>693</v>
      </c>
      <c r="C30" s="49">
        <v>32.331973636900003</v>
      </c>
      <c r="D30" s="49">
        <v>-110.681451689</v>
      </c>
      <c r="E30" s="77">
        <v>3577278.0040000002</v>
      </c>
      <c r="F30" s="77">
        <v>529979.74199999997</v>
      </c>
      <c r="I30" s="66">
        <v>3577081</v>
      </c>
      <c r="J30" s="66">
        <v>530041</v>
      </c>
      <c r="K30" s="28">
        <v>38064</v>
      </c>
      <c r="L30" s="31" t="s">
        <v>929</v>
      </c>
      <c r="M30" s="1" t="s">
        <v>693</v>
      </c>
      <c r="N30" s="1">
        <v>45</v>
      </c>
      <c r="O30" s="1">
        <v>12</v>
      </c>
      <c r="P30" s="1" t="s">
        <v>798</v>
      </c>
      <c r="S30" s="1" t="s">
        <v>815</v>
      </c>
    </row>
    <row r="31" spans="1:20" x14ac:dyDescent="0.25">
      <c r="A31" s="1" t="s">
        <v>694</v>
      </c>
      <c r="B31" s="46" t="s">
        <v>694</v>
      </c>
      <c r="C31" s="49">
        <v>32.331622209700001</v>
      </c>
      <c r="D31" s="49">
        <v>-110.6816122923</v>
      </c>
      <c r="E31" s="77">
        <v>3577239.0040000002</v>
      </c>
      <c r="F31" s="77">
        <v>529964.74199999997</v>
      </c>
      <c r="I31" s="66">
        <v>3577042</v>
      </c>
      <c r="J31" s="66">
        <v>530026</v>
      </c>
      <c r="K31" s="28">
        <v>38064</v>
      </c>
      <c r="L31" s="31" t="s">
        <v>929</v>
      </c>
      <c r="M31" s="1" t="s">
        <v>694</v>
      </c>
      <c r="N31" s="1">
        <v>47</v>
      </c>
      <c r="O31" s="1">
        <v>14</v>
      </c>
      <c r="P31" s="1" t="s">
        <v>798</v>
      </c>
      <c r="S31" s="1" t="s">
        <v>815</v>
      </c>
    </row>
    <row r="32" spans="1:20" s="33" customFormat="1" x14ac:dyDescent="0.25">
      <c r="A32" s="33" t="s">
        <v>695</v>
      </c>
      <c r="B32" s="54" t="s">
        <v>695</v>
      </c>
      <c r="C32" s="55">
        <v>32.331334764200001</v>
      </c>
      <c r="D32" s="55">
        <v>-110.6821020595</v>
      </c>
      <c r="E32" s="79">
        <v>3577207.0040000002</v>
      </c>
      <c r="F32" s="79">
        <v>529918.74300000002</v>
      </c>
      <c r="I32" s="73">
        <v>3577010</v>
      </c>
      <c r="J32" s="73">
        <v>529980</v>
      </c>
      <c r="K32" s="34">
        <v>38064</v>
      </c>
      <c r="L32" s="35" t="s">
        <v>929</v>
      </c>
      <c r="M32" s="33" t="s">
        <v>695</v>
      </c>
      <c r="N32" s="33">
        <v>49</v>
      </c>
      <c r="O32" s="33">
        <v>12</v>
      </c>
      <c r="P32" s="33" t="s">
        <v>798</v>
      </c>
      <c r="S32" s="33" t="s">
        <v>815</v>
      </c>
    </row>
    <row r="33" spans="1:20" x14ac:dyDescent="0.25">
      <c r="A33" s="1" t="s">
        <v>696</v>
      </c>
      <c r="B33" s="46" t="s">
        <v>696</v>
      </c>
      <c r="C33" s="49">
        <v>32.331156108400002</v>
      </c>
      <c r="D33" s="49">
        <v>-110.6828039544</v>
      </c>
      <c r="E33" s="77">
        <v>3577187.0040000002</v>
      </c>
      <c r="F33" s="77">
        <v>529852.74300000002</v>
      </c>
      <c r="I33" s="66">
        <v>3576990</v>
      </c>
      <c r="J33" s="66">
        <v>529914</v>
      </c>
      <c r="K33" s="28">
        <v>38064</v>
      </c>
      <c r="L33" s="31" t="s">
        <v>929</v>
      </c>
      <c r="M33" s="1" t="s">
        <v>696</v>
      </c>
      <c r="N33" s="1">
        <v>49</v>
      </c>
      <c r="O33" s="1">
        <v>8</v>
      </c>
      <c r="P33" s="1" t="s">
        <v>798</v>
      </c>
      <c r="S33" s="1" t="s">
        <v>815</v>
      </c>
    </row>
    <row r="34" spans="1:20" x14ac:dyDescent="0.25">
      <c r="A34" s="145" t="s">
        <v>697</v>
      </c>
      <c r="B34" s="146" t="s">
        <v>697</v>
      </c>
      <c r="C34" s="147">
        <v>32.331585503900001</v>
      </c>
      <c r="D34" s="147">
        <v>-110.68494880519999</v>
      </c>
      <c r="E34" s="148">
        <v>3577234.0070000002</v>
      </c>
      <c r="F34" s="148">
        <v>529650.74</v>
      </c>
      <c r="G34" s="145"/>
      <c r="H34" s="145"/>
      <c r="I34" s="179">
        <v>3577037</v>
      </c>
      <c r="J34" s="179">
        <v>529712</v>
      </c>
      <c r="K34" s="151">
        <v>38064</v>
      </c>
      <c r="L34" s="153" t="s">
        <v>929</v>
      </c>
      <c r="M34" s="145" t="s">
        <v>697</v>
      </c>
      <c r="N34" s="145">
        <v>51</v>
      </c>
      <c r="O34" s="145">
        <v>11</v>
      </c>
      <c r="P34" s="145" t="s">
        <v>798</v>
      </c>
      <c r="Q34" s="145"/>
      <c r="R34" s="145"/>
      <c r="S34" s="145" t="s">
        <v>815</v>
      </c>
      <c r="T34" s="145"/>
    </row>
    <row r="35" spans="1:20" x14ac:dyDescent="0.25">
      <c r="A35" s="1" t="s">
        <v>698</v>
      </c>
      <c r="B35" s="46" t="s">
        <v>698</v>
      </c>
      <c r="C35" s="49">
        <v>32.331739823500001</v>
      </c>
      <c r="D35" s="49">
        <v>-110.6853307909</v>
      </c>
      <c r="E35" s="77">
        <v>3577251.0070000002</v>
      </c>
      <c r="F35" s="77">
        <v>529614.74</v>
      </c>
      <c r="I35" s="66">
        <v>3577054</v>
      </c>
      <c r="J35" s="66">
        <v>529676</v>
      </c>
      <c r="K35" s="28">
        <v>38064</v>
      </c>
      <c r="L35" s="31" t="s">
        <v>929</v>
      </c>
      <c r="M35" s="1" t="s">
        <v>698</v>
      </c>
      <c r="N35" s="1">
        <v>57</v>
      </c>
      <c r="O35" s="1">
        <v>9</v>
      </c>
      <c r="P35" s="1" t="s">
        <v>798</v>
      </c>
      <c r="S35" s="1" t="s">
        <v>815</v>
      </c>
    </row>
    <row r="36" spans="1:20" x14ac:dyDescent="0.25">
      <c r="A36" s="1" t="s">
        <v>699</v>
      </c>
      <c r="B36" s="46" t="s">
        <v>699</v>
      </c>
      <c r="C36" s="49">
        <v>32.331804671999997</v>
      </c>
      <c r="D36" s="49">
        <v>-110.6860105977</v>
      </c>
      <c r="E36" s="77">
        <v>3577258.0079999999</v>
      </c>
      <c r="F36" s="77">
        <v>529550.73899999994</v>
      </c>
      <c r="I36" s="66">
        <v>3577061</v>
      </c>
      <c r="J36" s="66">
        <v>529612</v>
      </c>
      <c r="K36" s="28">
        <v>38064</v>
      </c>
      <c r="L36" s="31" t="s">
        <v>929</v>
      </c>
      <c r="M36" s="1" t="s">
        <v>699</v>
      </c>
      <c r="N36" s="1">
        <v>53</v>
      </c>
      <c r="O36" s="1">
        <v>9</v>
      </c>
      <c r="P36" s="1" t="s">
        <v>798</v>
      </c>
      <c r="S36" s="1" t="s">
        <v>815</v>
      </c>
    </row>
    <row r="37" spans="1:20" x14ac:dyDescent="0.25">
      <c r="A37" s="33" t="s">
        <v>700</v>
      </c>
      <c r="B37" s="54" t="s">
        <v>700</v>
      </c>
      <c r="C37" s="55">
        <v>32.331637288300001</v>
      </c>
      <c r="D37" s="55">
        <v>-110.6876262383</v>
      </c>
      <c r="E37" s="79">
        <v>3577239.0090000001</v>
      </c>
      <c r="F37" s="79">
        <v>529398.73800000001</v>
      </c>
      <c r="G37" s="33"/>
      <c r="H37" s="33"/>
      <c r="I37" s="73">
        <v>3577042</v>
      </c>
      <c r="J37" s="73">
        <v>529460</v>
      </c>
      <c r="K37" s="34">
        <v>38064</v>
      </c>
      <c r="L37" s="35" t="s">
        <v>929</v>
      </c>
      <c r="M37" s="33" t="s">
        <v>700</v>
      </c>
      <c r="N37" s="33">
        <v>49</v>
      </c>
      <c r="O37" s="33">
        <v>17</v>
      </c>
      <c r="P37" s="33" t="s">
        <v>798</v>
      </c>
      <c r="Q37" s="33"/>
      <c r="R37" s="33"/>
      <c r="S37" s="33" t="s">
        <v>815</v>
      </c>
    </row>
    <row r="38" spans="1:20" x14ac:dyDescent="0.25">
      <c r="A38" s="1" t="s">
        <v>701</v>
      </c>
      <c r="B38" s="46" t="s">
        <v>701</v>
      </c>
      <c r="C38" s="49">
        <v>32.331288196599999</v>
      </c>
      <c r="D38" s="49">
        <v>-110.6887324699</v>
      </c>
      <c r="E38" s="77">
        <v>3577200.0090000001</v>
      </c>
      <c r="F38" s="77">
        <v>529294.73899999994</v>
      </c>
      <c r="I38" s="66">
        <v>3577003</v>
      </c>
      <c r="J38" s="66">
        <v>529356</v>
      </c>
      <c r="K38" s="28">
        <v>38064</v>
      </c>
      <c r="L38" s="181" t="s">
        <v>929</v>
      </c>
      <c r="M38" s="1" t="s">
        <v>701</v>
      </c>
      <c r="N38" s="1">
        <v>52</v>
      </c>
      <c r="O38" s="1">
        <v>10</v>
      </c>
      <c r="P38" s="1" t="s">
        <v>798</v>
      </c>
      <c r="S38" s="1" t="s">
        <v>815</v>
      </c>
    </row>
    <row r="39" spans="1:20" x14ac:dyDescent="0.25">
      <c r="A39" s="1" t="s">
        <v>702</v>
      </c>
      <c r="B39" s="46" t="s">
        <v>702</v>
      </c>
      <c r="C39" s="49">
        <v>32.331405683900002</v>
      </c>
      <c r="D39" s="49">
        <v>-110.6888170741</v>
      </c>
      <c r="E39" s="77">
        <v>3577213.01</v>
      </c>
      <c r="F39" s="77">
        <v>529286.73800000001</v>
      </c>
      <c r="I39" s="66">
        <v>3577016</v>
      </c>
      <c r="J39" s="66">
        <v>529348</v>
      </c>
      <c r="K39" s="28">
        <v>38064</v>
      </c>
      <c r="L39" s="31" t="s">
        <v>929</v>
      </c>
      <c r="M39" s="1" t="s">
        <v>702</v>
      </c>
      <c r="N39" s="1">
        <v>48</v>
      </c>
      <c r="O39" s="1">
        <v>8</v>
      </c>
      <c r="P39" s="1" t="s">
        <v>798</v>
      </c>
      <c r="S39" s="1" t="s">
        <v>815</v>
      </c>
    </row>
    <row r="40" spans="1:20" x14ac:dyDescent="0.25">
      <c r="A40" s="1" t="s">
        <v>703</v>
      </c>
      <c r="B40" s="46" t="s">
        <v>703</v>
      </c>
      <c r="C40" s="49">
        <v>32.331343742900003</v>
      </c>
      <c r="D40" s="49">
        <v>-110.6893060533</v>
      </c>
      <c r="E40" s="77">
        <v>3577206.01</v>
      </c>
      <c r="F40" s="77">
        <v>529240.73800000001</v>
      </c>
      <c r="I40" s="66">
        <v>3577009</v>
      </c>
      <c r="J40" s="66">
        <v>529302</v>
      </c>
      <c r="K40" s="28">
        <v>38064</v>
      </c>
      <c r="L40" s="31" t="s">
        <v>929</v>
      </c>
      <c r="M40" s="1" t="s">
        <v>703</v>
      </c>
      <c r="N40" s="1">
        <v>54</v>
      </c>
      <c r="O40" s="1">
        <v>14</v>
      </c>
      <c r="P40" s="1" t="s">
        <v>798</v>
      </c>
      <c r="S40" s="1" t="s">
        <v>815</v>
      </c>
    </row>
    <row r="41" spans="1:20" x14ac:dyDescent="0.25">
      <c r="A41" s="1" t="s">
        <v>704</v>
      </c>
      <c r="B41" s="46" t="s">
        <v>704</v>
      </c>
      <c r="C41" s="49">
        <v>32.3314362359</v>
      </c>
      <c r="D41" s="49">
        <v>-110.6902301514</v>
      </c>
      <c r="E41" s="77">
        <v>3577216.0109999999</v>
      </c>
      <c r="F41" s="77">
        <v>529153.73699999996</v>
      </c>
      <c r="I41" s="66">
        <v>3577019</v>
      </c>
      <c r="J41" s="66">
        <v>529215</v>
      </c>
      <c r="K41" s="28">
        <v>38064</v>
      </c>
      <c r="L41" s="31" t="s">
        <v>929</v>
      </c>
      <c r="M41" s="1" t="s">
        <v>704</v>
      </c>
      <c r="N41" s="1">
        <v>52</v>
      </c>
      <c r="O41" s="1">
        <v>20</v>
      </c>
      <c r="P41" s="1" t="s">
        <v>798</v>
      </c>
      <c r="S41" s="1" t="s">
        <v>815</v>
      </c>
    </row>
    <row r="42" spans="1:20" x14ac:dyDescent="0.25">
      <c r="A42" s="1" t="s">
        <v>705</v>
      </c>
      <c r="B42" s="46" t="s">
        <v>705</v>
      </c>
      <c r="C42" s="49">
        <v>32.3315378215</v>
      </c>
      <c r="D42" s="49">
        <v>-110.6911860972</v>
      </c>
      <c r="E42" s="77">
        <v>3577227.0120000001</v>
      </c>
      <c r="F42" s="77">
        <v>529063.73600000003</v>
      </c>
      <c r="I42" s="66">
        <v>3577030</v>
      </c>
      <c r="J42" s="66">
        <v>529125</v>
      </c>
      <c r="K42" s="28">
        <v>38064</v>
      </c>
      <c r="L42" s="31" t="s">
        <v>929</v>
      </c>
      <c r="M42" s="1" t="s">
        <v>705</v>
      </c>
      <c r="N42" s="1">
        <v>51</v>
      </c>
      <c r="O42" s="1">
        <v>15</v>
      </c>
      <c r="P42" s="1" t="s">
        <v>798</v>
      </c>
      <c r="S42" s="1" t="s">
        <v>815</v>
      </c>
    </row>
    <row r="43" spans="1:20" x14ac:dyDescent="0.25">
      <c r="A43" s="1" t="s">
        <v>706</v>
      </c>
      <c r="B43" s="46" t="s">
        <v>706</v>
      </c>
      <c r="C43" s="49">
        <v>32.331682475400001</v>
      </c>
      <c r="D43" s="49">
        <v>-110.69131311540001</v>
      </c>
      <c r="E43" s="77">
        <v>3577243.0120000001</v>
      </c>
      <c r="F43" s="77">
        <v>529051.73600000003</v>
      </c>
      <c r="I43" s="66">
        <v>3577046</v>
      </c>
      <c r="J43" s="66">
        <v>529113</v>
      </c>
      <c r="K43" s="28">
        <v>38064</v>
      </c>
      <c r="L43" s="31" t="s">
        <v>929</v>
      </c>
      <c r="M43" s="1" t="s">
        <v>706</v>
      </c>
      <c r="N43" s="1">
        <v>51</v>
      </c>
      <c r="O43" s="1">
        <v>18</v>
      </c>
      <c r="P43" s="1" t="s">
        <v>798</v>
      </c>
      <c r="S43" s="1" t="s">
        <v>815</v>
      </c>
    </row>
    <row r="44" spans="1:20" x14ac:dyDescent="0.25">
      <c r="A44" s="1" t="s">
        <v>707</v>
      </c>
      <c r="B44" s="46" t="s">
        <v>707</v>
      </c>
      <c r="C44" s="49">
        <v>32.3324352486</v>
      </c>
      <c r="D44" s="49">
        <v>-110.6929469138</v>
      </c>
      <c r="E44" s="77">
        <v>3577326.014</v>
      </c>
      <c r="F44" s="77">
        <v>528897.73300000001</v>
      </c>
      <c r="I44" s="66">
        <v>3577129</v>
      </c>
      <c r="J44" s="66">
        <v>528959</v>
      </c>
      <c r="K44" s="28">
        <v>38064</v>
      </c>
      <c r="L44" s="31" t="s">
        <v>929</v>
      </c>
      <c r="M44" s="1" t="s">
        <v>707</v>
      </c>
      <c r="N44" s="1">
        <v>50</v>
      </c>
      <c r="O44" s="1">
        <v>20</v>
      </c>
      <c r="P44" s="1" t="s">
        <v>798</v>
      </c>
      <c r="S44" s="1" t="s">
        <v>815</v>
      </c>
    </row>
    <row r="45" spans="1:20" x14ac:dyDescent="0.25">
      <c r="A45" s="1" t="s">
        <v>708</v>
      </c>
      <c r="B45" s="46" t="s">
        <v>708</v>
      </c>
      <c r="C45" s="49">
        <v>32.332971308600001</v>
      </c>
      <c r="D45" s="49">
        <v>-110.6945070826</v>
      </c>
      <c r="E45" s="77">
        <v>3577385.0159999998</v>
      </c>
      <c r="F45" s="77">
        <v>528750.73</v>
      </c>
      <c r="I45" s="66">
        <v>3577188</v>
      </c>
      <c r="J45" s="66">
        <v>528812</v>
      </c>
      <c r="K45" s="28">
        <v>38064</v>
      </c>
      <c r="L45" s="31" t="s">
        <v>929</v>
      </c>
      <c r="M45" s="1" t="s">
        <v>708</v>
      </c>
      <c r="N45" s="1">
        <v>50</v>
      </c>
      <c r="O45" s="1">
        <v>18</v>
      </c>
      <c r="P45" s="1" t="s">
        <v>795</v>
      </c>
      <c r="S45" s="1" t="s">
        <v>815</v>
      </c>
    </row>
    <row r="46" spans="1:20" x14ac:dyDescent="0.25">
      <c r="A46" s="1" t="s">
        <v>709</v>
      </c>
      <c r="B46" s="46" t="s">
        <v>709</v>
      </c>
      <c r="C46" s="49">
        <v>32.334415697600001</v>
      </c>
      <c r="D46" s="49">
        <v>-110.6949060492</v>
      </c>
      <c r="E46" s="77">
        <v>3577545.0180000002</v>
      </c>
      <c r="F46" s="77">
        <v>528712.72600000002</v>
      </c>
      <c r="I46" s="66">
        <v>3577348</v>
      </c>
      <c r="J46" s="66">
        <v>528774</v>
      </c>
      <c r="K46" s="28">
        <v>38064</v>
      </c>
      <c r="L46" s="31" t="s">
        <v>929</v>
      </c>
      <c r="M46" s="1" t="s">
        <v>709</v>
      </c>
      <c r="N46" s="1">
        <v>44</v>
      </c>
      <c r="O46" s="1">
        <v>19</v>
      </c>
      <c r="P46" s="1" t="s">
        <v>798</v>
      </c>
      <c r="S46" s="1" t="s">
        <v>815</v>
      </c>
    </row>
    <row r="47" spans="1:20" x14ac:dyDescent="0.25">
      <c r="A47" s="1" t="s">
        <v>710</v>
      </c>
      <c r="B47" s="46" t="s">
        <v>710</v>
      </c>
      <c r="C47" s="49">
        <v>32.3354048128</v>
      </c>
      <c r="D47" s="49">
        <v>-110.6935745208</v>
      </c>
      <c r="E47" s="77">
        <v>3577655.0180000002</v>
      </c>
      <c r="F47" s="77">
        <v>528837.72499999998</v>
      </c>
      <c r="I47" s="66">
        <v>3577458</v>
      </c>
      <c r="J47" s="66">
        <v>528899</v>
      </c>
      <c r="K47" s="28">
        <v>38064</v>
      </c>
      <c r="L47" s="31" t="s">
        <v>929</v>
      </c>
      <c r="M47" s="1" t="s">
        <v>710</v>
      </c>
      <c r="N47" s="1">
        <v>53</v>
      </c>
      <c r="O47" s="1">
        <v>18</v>
      </c>
      <c r="P47" s="1" t="s">
        <v>798</v>
      </c>
      <c r="S47" s="1" t="s">
        <v>815</v>
      </c>
    </row>
    <row r="48" spans="1:20" x14ac:dyDescent="0.25">
      <c r="A48" s="1" t="s">
        <v>711</v>
      </c>
      <c r="B48" s="46" t="s">
        <v>711</v>
      </c>
      <c r="C48" s="49">
        <v>32.336286022099998</v>
      </c>
      <c r="D48" s="49">
        <v>-110.6923920895</v>
      </c>
      <c r="E48" s="77">
        <v>3577753.0189999999</v>
      </c>
      <c r="F48" s="77">
        <v>528948.72400000005</v>
      </c>
      <c r="I48" s="66">
        <v>3577556</v>
      </c>
      <c r="J48" s="66">
        <v>529010</v>
      </c>
      <c r="K48" s="28">
        <v>38064</v>
      </c>
      <c r="L48" s="31" t="s">
        <v>929</v>
      </c>
      <c r="M48" s="1" t="s">
        <v>711</v>
      </c>
      <c r="N48" s="1">
        <v>47</v>
      </c>
      <c r="O48" s="1">
        <v>20</v>
      </c>
      <c r="P48" s="1" t="s">
        <v>798</v>
      </c>
      <c r="S48" s="1" t="s">
        <v>815</v>
      </c>
    </row>
    <row r="49" spans="1:20" x14ac:dyDescent="0.25">
      <c r="A49" s="1" t="s">
        <v>712</v>
      </c>
      <c r="B49" s="46" t="s">
        <v>712</v>
      </c>
      <c r="C49" s="49">
        <v>32.3399516506</v>
      </c>
      <c r="D49" s="49">
        <v>-110.6862802191</v>
      </c>
      <c r="E49" s="77">
        <v>3578161.0180000002</v>
      </c>
      <c r="F49" s="77">
        <v>529522.71900000004</v>
      </c>
      <c r="I49" s="66">
        <v>3577964</v>
      </c>
      <c r="J49" s="66">
        <v>529584</v>
      </c>
      <c r="K49" s="28">
        <v>38096</v>
      </c>
      <c r="L49" s="31" t="s">
        <v>810</v>
      </c>
      <c r="M49" s="1" t="s">
        <v>712</v>
      </c>
      <c r="N49" s="1">
        <v>38</v>
      </c>
      <c r="O49" s="1">
        <v>15</v>
      </c>
      <c r="P49" s="1" t="s">
        <v>798</v>
      </c>
      <c r="S49" s="1" t="s">
        <v>815</v>
      </c>
    </row>
    <row r="50" spans="1:20" x14ac:dyDescent="0.25">
      <c r="A50" s="1" t="s">
        <v>713</v>
      </c>
      <c r="B50" s="46" t="s">
        <v>713</v>
      </c>
      <c r="C50" s="49">
        <v>32.340382071599997</v>
      </c>
      <c r="D50" s="49">
        <v>-110.685237351</v>
      </c>
      <c r="E50" s="77">
        <v>3578209.0180000002</v>
      </c>
      <c r="F50" s="77">
        <v>529620.71900000004</v>
      </c>
      <c r="I50" s="66">
        <v>3578012</v>
      </c>
      <c r="J50" s="66">
        <v>529682</v>
      </c>
      <c r="K50" s="28">
        <v>38096</v>
      </c>
      <c r="L50" s="31" t="s">
        <v>810</v>
      </c>
      <c r="M50" s="1" t="s">
        <v>713</v>
      </c>
      <c r="N50" s="1">
        <v>40</v>
      </c>
      <c r="O50" s="1">
        <v>20</v>
      </c>
      <c r="P50" s="1" t="s">
        <v>796</v>
      </c>
      <c r="R50" s="1" t="s">
        <v>802</v>
      </c>
      <c r="S50" s="1" t="s">
        <v>815</v>
      </c>
    </row>
    <row r="51" spans="1:20" x14ac:dyDescent="0.25">
      <c r="A51" s="1" t="s">
        <v>714</v>
      </c>
      <c r="B51" s="46" t="s">
        <v>714</v>
      </c>
      <c r="C51" s="49">
        <v>32.340262531400001</v>
      </c>
      <c r="D51" s="49">
        <v>-110.68433451289999</v>
      </c>
      <c r="E51" s="77">
        <v>3578196.017</v>
      </c>
      <c r="F51" s="77">
        <v>529705.72</v>
      </c>
      <c r="I51" s="66">
        <v>3577999</v>
      </c>
      <c r="J51" s="66">
        <v>529767</v>
      </c>
      <c r="K51" s="28">
        <v>38096</v>
      </c>
      <c r="L51" s="31" t="s">
        <v>810</v>
      </c>
      <c r="M51" s="1" t="s">
        <v>714</v>
      </c>
      <c r="N51" s="1">
        <v>39</v>
      </c>
      <c r="O51" s="1">
        <v>19</v>
      </c>
      <c r="P51" s="1" t="s">
        <v>796</v>
      </c>
      <c r="R51" s="1" t="s">
        <v>802</v>
      </c>
      <c r="S51" s="1" t="s">
        <v>815</v>
      </c>
    </row>
    <row r="52" spans="1:20" x14ac:dyDescent="0.25">
      <c r="A52" s="145" t="s">
        <v>715</v>
      </c>
      <c r="B52" s="146" t="s">
        <v>715</v>
      </c>
      <c r="C52" s="147">
        <v>32.341091049600003</v>
      </c>
      <c r="D52" s="147">
        <v>-110.6837578241</v>
      </c>
      <c r="E52" s="148">
        <v>3578288.0180000002</v>
      </c>
      <c r="F52" s="148">
        <v>529759.71799999999</v>
      </c>
      <c r="G52" s="145"/>
      <c r="H52" s="145"/>
      <c r="I52" s="179">
        <v>3578091</v>
      </c>
      <c r="J52" s="179">
        <v>529821</v>
      </c>
      <c r="K52" s="151">
        <v>38096</v>
      </c>
      <c r="L52" s="153" t="s">
        <v>810</v>
      </c>
      <c r="M52" s="145" t="s">
        <v>715</v>
      </c>
      <c r="N52" s="145">
        <v>42</v>
      </c>
      <c r="O52" s="145">
        <v>17</v>
      </c>
      <c r="P52" s="145" t="s">
        <v>795</v>
      </c>
      <c r="Q52" s="145"/>
      <c r="R52" s="145"/>
      <c r="S52" s="145" t="s">
        <v>815</v>
      </c>
      <c r="T52" s="145"/>
    </row>
    <row r="53" spans="1:20" x14ac:dyDescent="0.25">
      <c r="A53" s="1" t="s">
        <v>716</v>
      </c>
      <c r="B53" s="46" t="s">
        <v>716</v>
      </c>
      <c r="C53" s="49">
        <v>32.342263578000001</v>
      </c>
      <c r="D53" s="49">
        <v>-110.6836581358</v>
      </c>
      <c r="E53" s="77">
        <v>3578418.0189999999</v>
      </c>
      <c r="F53" s="77">
        <v>529768.71499999997</v>
      </c>
      <c r="I53" s="66">
        <v>3578221</v>
      </c>
      <c r="J53" s="66">
        <v>529830</v>
      </c>
      <c r="K53" s="28">
        <v>38096</v>
      </c>
      <c r="L53" s="31" t="s">
        <v>810</v>
      </c>
      <c r="M53" s="1" t="s">
        <v>716</v>
      </c>
      <c r="N53" s="1">
        <v>41</v>
      </c>
      <c r="O53" s="1">
        <v>26</v>
      </c>
      <c r="P53" s="1" t="s">
        <v>798</v>
      </c>
      <c r="S53" s="1" t="s">
        <v>815</v>
      </c>
    </row>
    <row r="54" spans="1:20" x14ac:dyDescent="0.25">
      <c r="A54" s="1" t="s">
        <v>717</v>
      </c>
      <c r="B54" s="46" t="s">
        <v>717</v>
      </c>
      <c r="C54" s="49">
        <v>32.343428793900003</v>
      </c>
      <c r="D54" s="49">
        <v>-110.684238587</v>
      </c>
      <c r="E54" s="77">
        <v>3578547.0210000002</v>
      </c>
      <c r="F54" s="77">
        <v>529713.71200000006</v>
      </c>
      <c r="I54" s="66">
        <v>3578350</v>
      </c>
      <c r="J54" s="66">
        <v>529775</v>
      </c>
      <c r="K54" s="28">
        <v>38096</v>
      </c>
      <c r="L54" s="31" t="s">
        <v>810</v>
      </c>
      <c r="M54" s="1" t="s">
        <v>717</v>
      </c>
      <c r="N54" s="1">
        <v>35</v>
      </c>
      <c r="O54" s="1">
        <v>12</v>
      </c>
      <c r="P54" s="1" t="s">
        <v>796</v>
      </c>
      <c r="R54" s="1" t="s">
        <v>802</v>
      </c>
      <c r="S54" s="1" t="s">
        <v>815</v>
      </c>
    </row>
    <row r="55" spans="1:20" x14ac:dyDescent="0.25">
      <c r="A55" s="1" t="s">
        <v>718</v>
      </c>
      <c r="B55" s="46" t="s">
        <v>718</v>
      </c>
      <c r="C55" s="49">
        <v>32.344462847999999</v>
      </c>
      <c r="D55" s="49">
        <v>-110.6828853996</v>
      </c>
      <c r="E55" s="77">
        <v>3578662.0219999999</v>
      </c>
      <c r="F55" s="77">
        <v>529840.71</v>
      </c>
      <c r="I55" s="66">
        <v>3578465</v>
      </c>
      <c r="J55" s="66">
        <v>529902</v>
      </c>
      <c r="K55" s="28">
        <v>38096</v>
      </c>
      <c r="L55" s="31" t="s">
        <v>810</v>
      </c>
      <c r="M55" s="1" t="s">
        <v>718</v>
      </c>
      <c r="N55" s="1">
        <v>41</v>
      </c>
      <c r="O55" s="1">
        <v>11</v>
      </c>
      <c r="P55" s="1" t="s">
        <v>798</v>
      </c>
      <c r="S55" s="1" t="s">
        <v>815</v>
      </c>
    </row>
    <row r="56" spans="1:20" x14ac:dyDescent="0.25">
      <c r="A56" s="1" t="s">
        <v>719</v>
      </c>
      <c r="B56" s="46" t="s">
        <v>719</v>
      </c>
      <c r="C56" s="49">
        <v>32.344650283500002</v>
      </c>
      <c r="D56" s="49">
        <v>-110.6820877279</v>
      </c>
      <c r="E56" s="77">
        <v>3578683.0210000002</v>
      </c>
      <c r="F56" s="77">
        <v>529915.71100000001</v>
      </c>
      <c r="I56" s="66">
        <v>3578486</v>
      </c>
      <c r="J56" s="66">
        <v>529977</v>
      </c>
      <c r="K56" s="28">
        <v>38096</v>
      </c>
      <c r="L56" s="31" t="s">
        <v>810</v>
      </c>
      <c r="M56" s="1" t="s">
        <v>719</v>
      </c>
      <c r="N56" s="1">
        <v>40</v>
      </c>
      <c r="O56" s="1">
        <v>8</v>
      </c>
      <c r="P56" s="1" t="s">
        <v>798</v>
      </c>
      <c r="S56" s="1" t="s">
        <v>815</v>
      </c>
    </row>
    <row r="57" spans="1:20" x14ac:dyDescent="0.25">
      <c r="A57" s="1" t="s">
        <v>720</v>
      </c>
      <c r="B57" s="46" t="s">
        <v>720</v>
      </c>
      <c r="C57" s="49">
        <v>32.344892164699999</v>
      </c>
      <c r="D57" s="49">
        <v>-110.6814173874</v>
      </c>
      <c r="E57" s="77">
        <v>3578710.0210000002</v>
      </c>
      <c r="F57" s="77">
        <v>529978.71100000001</v>
      </c>
      <c r="I57" s="66">
        <v>3578513</v>
      </c>
      <c r="J57" s="66">
        <v>530040</v>
      </c>
      <c r="K57" s="28">
        <v>38096</v>
      </c>
      <c r="L57" s="31" t="s">
        <v>810</v>
      </c>
      <c r="M57" s="1" t="s">
        <v>720</v>
      </c>
      <c r="N57" s="1">
        <v>25</v>
      </c>
      <c r="O57" s="1">
        <v>16</v>
      </c>
      <c r="P57" s="1" t="s">
        <v>798</v>
      </c>
      <c r="S57" s="1" t="s">
        <v>815</v>
      </c>
    </row>
    <row r="58" spans="1:20" x14ac:dyDescent="0.25">
      <c r="A58" s="1" t="s">
        <v>721</v>
      </c>
      <c r="B58" s="46" t="s">
        <v>721</v>
      </c>
      <c r="C58" s="49">
        <v>32.345800592499998</v>
      </c>
      <c r="D58" s="49">
        <v>-110.6803408896</v>
      </c>
      <c r="E58" s="77">
        <v>3578811.0219999999</v>
      </c>
      <c r="F58" s="77">
        <v>530079.70900000003</v>
      </c>
      <c r="I58" s="66">
        <v>3578614</v>
      </c>
      <c r="J58" s="66">
        <v>530141</v>
      </c>
      <c r="K58" s="28">
        <v>38096</v>
      </c>
      <c r="L58" s="31" t="s">
        <v>810</v>
      </c>
      <c r="M58" s="1" t="s">
        <v>721</v>
      </c>
      <c r="N58" s="1">
        <v>30</v>
      </c>
      <c r="O58" s="1">
        <v>11</v>
      </c>
      <c r="P58" s="1" t="s">
        <v>795</v>
      </c>
      <c r="S58" s="1" t="s">
        <v>815</v>
      </c>
    </row>
    <row r="59" spans="1:20" x14ac:dyDescent="0.25">
      <c r="A59" s="1" t="s">
        <v>722</v>
      </c>
      <c r="B59" s="46" t="s">
        <v>722</v>
      </c>
      <c r="C59" s="49">
        <v>32.3456555494</v>
      </c>
      <c r="D59" s="49">
        <v>-110.6800650918</v>
      </c>
      <c r="E59" s="77">
        <v>3578795.0210000002</v>
      </c>
      <c r="F59" s="77">
        <v>530105.71</v>
      </c>
      <c r="I59" s="66">
        <v>3578598</v>
      </c>
      <c r="J59" s="66">
        <v>530167</v>
      </c>
      <c r="K59" s="28">
        <v>38096</v>
      </c>
      <c r="L59" s="31" t="s">
        <v>810</v>
      </c>
      <c r="M59" s="1" t="s">
        <v>722</v>
      </c>
      <c r="N59" s="1">
        <v>34</v>
      </c>
      <c r="O59" s="1">
        <v>10</v>
      </c>
      <c r="P59" s="1" t="s">
        <v>795</v>
      </c>
      <c r="S59" s="1" t="s">
        <v>815</v>
      </c>
    </row>
    <row r="60" spans="1:20" x14ac:dyDescent="0.25">
      <c r="A60" s="1" t="s">
        <v>723</v>
      </c>
      <c r="B60" s="46" t="s">
        <v>723</v>
      </c>
      <c r="C60" s="49">
        <v>32.346367095600002</v>
      </c>
      <c r="D60" s="49">
        <v>-110.6796162646</v>
      </c>
      <c r="E60" s="77">
        <v>3578874.0219999999</v>
      </c>
      <c r="F60" s="77">
        <v>530147.70799999998</v>
      </c>
      <c r="I60" s="66">
        <v>3578677</v>
      </c>
      <c r="J60" s="66">
        <v>530209</v>
      </c>
      <c r="K60" s="28">
        <v>38096</v>
      </c>
      <c r="L60" s="31" t="s">
        <v>810</v>
      </c>
      <c r="M60" s="1" t="s">
        <v>723</v>
      </c>
      <c r="N60" s="1">
        <v>37</v>
      </c>
      <c r="O60" s="1">
        <v>9</v>
      </c>
      <c r="P60" s="1" t="s">
        <v>796</v>
      </c>
      <c r="R60" s="1" t="s">
        <v>802</v>
      </c>
      <c r="S60" s="1" t="s">
        <v>815</v>
      </c>
    </row>
    <row r="61" spans="1:20" x14ac:dyDescent="0.25">
      <c r="A61" s="1" t="s">
        <v>724</v>
      </c>
      <c r="B61" s="46" t="s">
        <v>724</v>
      </c>
      <c r="C61" s="49">
        <v>32.347906237300002</v>
      </c>
      <c r="D61" s="49">
        <v>-110.67823995089999</v>
      </c>
      <c r="E61" s="77">
        <v>3579045.023</v>
      </c>
      <c r="F61" s="77">
        <v>530276.70600000001</v>
      </c>
      <c r="I61" s="66">
        <v>3578848</v>
      </c>
      <c r="J61" s="66">
        <v>530338</v>
      </c>
      <c r="K61" s="28">
        <v>38096</v>
      </c>
      <c r="L61" s="31" t="s">
        <v>810</v>
      </c>
      <c r="M61" s="1" t="s">
        <v>724</v>
      </c>
      <c r="N61" s="1">
        <v>32</v>
      </c>
      <c r="O61" s="1">
        <v>10</v>
      </c>
      <c r="P61" s="1" t="s">
        <v>795</v>
      </c>
      <c r="S61" s="1" t="s">
        <v>815</v>
      </c>
    </row>
    <row r="62" spans="1:20" x14ac:dyDescent="0.25">
      <c r="A62" s="1" t="s">
        <v>791</v>
      </c>
      <c r="B62" s="46" t="s">
        <v>791</v>
      </c>
      <c r="C62" s="49">
        <v>32.332854702200002</v>
      </c>
      <c r="D62" s="49">
        <v>-110.6947837365</v>
      </c>
      <c r="E62" s="77">
        <v>3577372.0159999998</v>
      </c>
      <c r="F62" s="77">
        <v>528724.73100000003</v>
      </c>
      <c r="I62" s="66">
        <v>3577175</v>
      </c>
      <c r="J62" s="66">
        <v>528786</v>
      </c>
      <c r="K62" s="28">
        <v>38105</v>
      </c>
      <c r="L62" s="31" t="s">
        <v>927</v>
      </c>
      <c r="M62" s="1" t="s">
        <v>791</v>
      </c>
      <c r="N62" s="1">
        <v>45</v>
      </c>
      <c r="O62" s="1">
        <v>20</v>
      </c>
      <c r="P62" s="1" t="s">
        <v>798</v>
      </c>
      <c r="S62" s="1" t="s">
        <v>815</v>
      </c>
    </row>
    <row r="63" spans="1:20" x14ac:dyDescent="0.25">
      <c r="A63" s="1" t="s">
        <v>792</v>
      </c>
      <c r="B63" s="46" t="s">
        <v>792</v>
      </c>
      <c r="C63" s="49">
        <v>32.333188825599997</v>
      </c>
      <c r="D63" s="49">
        <v>-110.6949207575</v>
      </c>
      <c r="E63" s="77">
        <v>3577409.017</v>
      </c>
      <c r="F63" s="77">
        <v>528711.73</v>
      </c>
      <c r="I63" s="66">
        <v>3577212</v>
      </c>
      <c r="J63" s="66">
        <v>528773</v>
      </c>
      <c r="K63" s="28">
        <v>38105</v>
      </c>
      <c r="L63" s="31" t="s">
        <v>927</v>
      </c>
      <c r="M63" s="1" t="s">
        <v>792</v>
      </c>
      <c r="N63" s="1">
        <v>47</v>
      </c>
      <c r="O63" s="1">
        <v>23</v>
      </c>
      <c r="P63" s="1" t="s">
        <v>798</v>
      </c>
      <c r="S63" s="1" t="s">
        <v>815</v>
      </c>
    </row>
    <row r="64" spans="1:20" x14ac:dyDescent="0.25">
      <c r="A64" s="145" t="s">
        <v>794</v>
      </c>
      <c r="B64" s="146" t="s">
        <v>794</v>
      </c>
      <c r="C64" s="147">
        <v>32.336680617299997</v>
      </c>
      <c r="D64" s="147">
        <v>-110.69143442150001</v>
      </c>
      <c r="E64" s="148">
        <v>3577797.0180000002</v>
      </c>
      <c r="F64" s="148">
        <v>529038.723</v>
      </c>
      <c r="G64" s="145"/>
      <c r="H64" s="145"/>
      <c r="I64" s="179">
        <v>3577600</v>
      </c>
      <c r="J64" s="179">
        <v>529100</v>
      </c>
      <c r="K64" s="151">
        <v>38105</v>
      </c>
      <c r="L64" s="153" t="s">
        <v>927</v>
      </c>
      <c r="M64" s="145" t="s">
        <v>794</v>
      </c>
      <c r="N64" s="145">
        <v>41</v>
      </c>
      <c r="O64" s="145">
        <v>15</v>
      </c>
      <c r="P64" s="145" t="s">
        <v>795</v>
      </c>
      <c r="Q64" s="145"/>
      <c r="R64" s="145"/>
      <c r="S64" s="145" t="s">
        <v>815</v>
      </c>
      <c r="T64" s="145"/>
    </row>
    <row r="65" spans="1:20" x14ac:dyDescent="0.25">
      <c r="A65" t="s">
        <v>655</v>
      </c>
      <c r="B65" s="46" t="s">
        <v>655</v>
      </c>
      <c r="C65" s="49">
        <v>32.335206294700001</v>
      </c>
      <c r="D65" s="49">
        <v>-110.7206818188</v>
      </c>
      <c r="E65" s="77">
        <v>3577626.0380000002</v>
      </c>
      <c r="F65" s="77">
        <v>526286.70299999998</v>
      </c>
      <c r="H65" t="s">
        <v>26</v>
      </c>
      <c r="I65" s="67">
        <v>3577429</v>
      </c>
      <c r="J65" s="67">
        <v>526348</v>
      </c>
      <c r="K65" s="12">
        <v>38280</v>
      </c>
      <c r="L65" s="30" t="s">
        <v>931</v>
      </c>
      <c r="M65" t="s">
        <v>655</v>
      </c>
      <c r="N65">
        <v>45</v>
      </c>
      <c r="O65">
        <v>27</v>
      </c>
      <c r="P65" t="s">
        <v>286</v>
      </c>
      <c r="R65" t="s">
        <v>802</v>
      </c>
      <c r="T65">
        <v>4037</v>
      </c>
    </row>
    <row r="66" spans="1:20" x14ac:dyDescent="0.25">
      <c r="A66" t="s">
        <v>645</v>
      </c>
      <c r="B66" s="46" t="s">
        <v>645</v>
      </c>
      <c r="C66" s="49">
        <v>32.334763967699999</v>
      </c>
      <c r="D66" s="49">
        <v>-110.72055565380001</v>
      </c>
      <c r="E66" s="77">
        <v>3577577.0380000002</v>
      </c>
      <c r="F66" s="77">
        <v>526298.70499999996</v>
      </c>
      <c r="H66" t="s">
        <v>26</v>
      </c>
      <c r="I66" s="67">
        <v>3577380</v>
      </c>
      <c r="J66" s="67">
        <v>526360</v>
      </c>
      <c r="K66" s="12">
        <v>38280</v>
      </c>
      <c r="L66" s="30" t="s">
        <v>931</v>
      </c>
      <c r="M66" t="s">
        <v>645</v>
      </c>
      <c r="N66">
        <v>54</v>
      </c>
      <c r="O66">
        <v>10</v>
      </c>
      <c r="P66" t="s">
        <v>284</v>
      </c>
      <c r="R66"/>
      <c r="T66">
        <v>2149</v>
      </c>
    </row>
    <row r="67" spans="1:20" x14ac:dyDescent="0.25">
      <c r="A67" s="144" t="s">
        <v>637</v>
      </c>
      <c r="B67" s="146" t="s">
        <v>637</v>
      </c>
      <c r="C67" s="147">
        <v>32.3347367151</v>
      </c>
      <c r="D67" s="147">
        <v>-110.72047073</v>
      </c>
      <c r="E67" s="148">
        <v>3577574.037</v>
      </c>
      <c r="F67" s="148">
        <v>526306.70499999996</v>
      </c>
      <c r="G67" s="145"/>
      <c r="H67" s="144" t="s">
        <v>26</v>
      </c>
      <c r="I67" s="180">
        <v>3577377</v>
      </c>
      <c r="J67" s="180">
        <v>526368</v>
      </c>
      <c r="K67" s="150">
        <v>38280</v>
      </c>
      <c r="L67" s="152" t="s">
        <v>931</v>
      </c>
      <c r="M67" s="144" t="s">
        <v>637</v>
      </c>
      <c r="N67" s="144">
        <v>48</v>
      </c>
      <c r="O67" s="144">
        <v>18</v>
      </c>
      <c r="P67" s="144" t="s">
        <v>284</v>
      </c>
      <c r="Q67" s="145"/>
      <c r="R67" s="144"/>
      <c r="S67" s="145"/>
      <c r="T67">
        <v>2161</v>
      </c>
    </row>
    <row r="68" spans="1:20" x14ac:dyDescent="0.25">
      <c r="A68" t="s">
        <v>626</v>
      </c>
      <c r="B68" s="46" t="s">
        <v>626</v>
      </c>
      <c r="C68" s="49">
        <v>32.334817528999999</v>
      </c>
      <c r="D68" s="49">
        <v>-110.72030047040001</v>
      </c>
      <c r="E68" s="77">
        <v>3577583.037</v>
      </c>
      <c r="F68" s="77">
        <v>526322.70499999996</v>
      </c>
      <c r="H68" t="s">
        <v>26</v>
      </c>
      <c r="I68" s="67">
        <v>3577386</v>
      </c>
      <c r="J68" s="67">
        <v>526384</v>
      </c>
      <c r="K68" s="12">
        <v>38280</v>
      </c>
      <c r="L68" s="152" t="s">
        <v>931</v>
      </c>
      <c r="M68" t="s">
        <v>626</v>
      </c>
      <c r="N68">
        <v>53</v>
      </c>
      <c r="O68">
        <v>8</v>
      </c>
      <c r="P68" t="s">
        <v>284</v>
      </c>
      <c r="R68"/>
      <c r="T68">
        <v>2161</v>
      </c>
    </row>
    <row r="69" spans="1:20" x14ac:dyDescent="0.25">
      <c r="A69" t="s">
        <v>615</v>
      </c>
      <c r="B69" s="46" t="s">
        <v>615</v>
      </c>
      <c r="C69" s="49">
        <v>32.334410884999997</v>
      </c>
      <c r="D69" s="49">
        <v>-110.7199935605</v>
      </c>
      <c r="E69" s="77">
        <v>3577538.037</v>
      </c>
      <c r="F69" s="77">
        <v>526351.70600000001</v>
      </c>
      <c r="H69" t="s">
        <v>26</v>
      </c>
      <c r="I69" s="67">
        <v>3577341</v>
      </c>
      <c r="J69" s="67">
        <v>526413</v>
      </c>
      <c r="K69" s="12">
        <v>38280</v>
      </c>
      <c r="L69" s="30" t="s">
        <v>931</v>
      </c>
      <c r="M69" t="s">
        <v>615</v>
      </c>
      <c r="N69">
        <v>54</v>
      </c>
      <c r="O69">
        <v>11</v>
      </c>
      <c r="P69" t="s">
        <v>286</v>
      </c>
      <c r="R69" t="s">
        <v>802</v>
      </c>
      <c r="T69">
        <v>4037</v>
      </c>
    </row>
    <row r="70" spans="1:20" x14ac:dyDescent="0.25">
      <c r="A70" t="s">
        <v>604</v>
      </c>
      <c r="B70" s="46" t="s">
        <v>604</v>
      </c>
      <c r="C70" s="49">
        <v>32.334392700499997</v>
      </c>
      <c r="D70" s="49">
        <v>-110.7199298611</v>
      </c>
      <c r="E70" s="77">
        <v>3577536.037</v>
      </c>
      <c r="F70" s="77">
        <v>526357.70600000001</v>
      </c>
      <c r="H70" t="s">
        <v>26</v>
      </c>
      <c r="I70" s="67">
        <v>3577339</v>
      </c>
      <c r="J70" s="67">
        <v>526419</v>
      </c>
      <c r="K70" s="12">
        <v>38280</v>
      </c>
      <c r="L70" s="30" t="s">
        <v>931</v>
      </c>
      <c r="M70" t="s">
        <v>604</v>
      </c>
      <c r="N70">
        <v>51</v>
      </c>
      <c r="O70">
        <v>13</v>
      </c>
      <c r="P70" t="s">
        <v>284</v>
      </c>
      <c r="R70"/>
      <c r="T70">
        <v>2161</v>
      </c>
    </row>
    <row r="71" spans="1:20" x14ac:dyDescent="0.25">
      <c r="A71" t="s">
        <v>584</v>
      </c>
      <c r="B71" s="46" t="s">
        <v>584</v>
      </c>
      <c r="C71" s="49">
        <v>32.334018959799998</v>
      </c>
      <c r="D71" s="49">
        <v>-110.71819900209999</v>
      </c>
      <c r="E71" s="77">
        <v>3577495.0350000001</v>
      </c>
      <c r="F71" s="77">
        <v>526520.70900000003</v>
      </c>
      <c r="H71" t="s">
        <v>26</v>
      </c>
      <c r="I71" s="67">
        <v>3577298</v>
      </c>
      <c r="J71" s="67">
        <v>526582</v>
      </c>
      <c r="K71" s="12">
        <v>38280</v>
      </c>
      <c r="L71" s="30" t="s">
        <v>931</v>
      </c>
      <c r="M71" t="s">
        <v>584</v>
      </c>
      <c r="N71">
        <v>49</v>
      </c>
      <c r="O71">
        <v>10</v>
      </c>
      <c r="P71" t="s">
        <v>284</v>
      </c>
      <c r="R71"/>
      <c r="T71">
        <v>2161</v>
      </c>
    </row>
    <row r="72" spans="1:20" x14ac:dyDescent="0.25">
      <c r="A72" t="s">
        <v>573</v>
      </c>
      <c r="B72" s="46" t="s">
        <v>573</v>
      </c>
      <c r="C72" s="49">
        <v>32.334125857499998</v>
      </c>
      <c r="D72" s="49">
        <v>-110.7175930051</v>
      </c>
      <c r="E72" s="77">
        <v>3577507.0350000001</v>
      </c>
      <c r="F72" s="77">
        <v>526577.70900000003</v>
      </c>
      <c r="H72" t="s">
        <v>26</v>
      </c>
      <c r="I72" s="67">
        <v>3577310</v>
      </c>
      <c r="J72" s="67">
        <v>526639</v>
      </c>
      <c r="K72" s="12">
        <v>38280</v>
      </c>
      <c r="L72" s="30" t="s">
        <v>931</v>
      </c>
      <c r="M72" t="s">
        <v>573</v>
      </c>
      <c r="N72">
        <v>51</v>
      </c>
      <c r="O72">
        <v>4</v>
      </c>
      <c r="P72" t="s">
        <v>284</v>
      </c>
      <c r="R72"/>
      <c r="T72">
        <v>2161</v>
      </c>
    </row>
    <row r="73" spans="1:20" x14ac:dyDescent="0.25">
      <c r="A73" t="s">
        <v>654</v>
      </c>
      <c r="B73" s="46" t="s">
        <v>654</v>
      </c>
      <c r="C73" s="49">
        <v>32.333996403199997</v>
      </c>
      <c r="D73" s="49">
        <v>-110.7161908038</v>
      </c>
      <c r="E73" s="77">
        <v>3577493.034</v>
      </c>
      <c r="F73" s="77">
        <v>526709.71100000001</v>
      </c>
      <c r="H73" t="s">
        <v>26</v>
      </c>
      <c r="I73" s="67">
        <v>3577296</v>
      </c>
      <c r="J73" s="67">
        <v>526771</v>
      </c>
      <c r="K73" s="12">
        <v>38280</v>
      </c>
      <c r="L73" s="30" t="s">
        <v>931</v>
      </c>
      <c r="M73" t="s">
        <v>654</v>
      </c>
      <c r="N73">
        <v>52</v>
      </c>
      <c r="O73">
        <v>8</v>
      </c>
      <c r="P73" t="s">
        <v>284</v>
      </c>
      <c r="R73"/>
      <c r="T73">
        <v>2161</v>
      </c>
    </row>
    <row r="74" spans="1:20" x14ac:dyDescent="0.25">
      <c r="A74" t="s">
        <v>653</v>
      </c>
      <c r="B74" s="46" t="s">
        <v>653</v>
      </c>
      <c r="C74" s="49">
        <v>32.3347531852</v>
      </c>
      <c r="D74" s="49">
        <v>-110.715742179</v>
      </c>
      <c r="E74" s="77">
        <v>3577577.034</v>
      </c>
      <c r="F74" s="77">
        <v>526751.70900000003</v>
      </c>
      <c r="H74" t="s">
        <v>26</v>
      </c>
      <c r="I74" s="67">
        <v>3577380</v>
      </c>
      <c r="J74" s="67">
        <v>526813</v>
      </c>
      <c r="K74" s="12">
        <v>38280</v>
      </c>
      <c r="L74" s="30" t="s">
        <v>931</v>
      </c>
      <c r="M74" t="s">
        <v>653</v>
      </c>
      <c r="N74">
        <v>48</v>
      </c>
      <c r="O74">
        <v>15</v>
      </c>
      <c r="P74" t="s">
        <v>284</v>
      </c>
      <c r="R74"/>
      <c r="T74">
        <v>2161</v>
      </c>
    </row>
    <row r="75" spans="1:20" x14ac:dyDescent="0.25">
      <c r="A75" t="s">
        <v>652</v>
      </c>
      <c r="B75" s="46" t="s">
        <v>652</v>
      </c>
      <c r="C75" s="49">
        <v>32.335249332899998</v>
      </c>
      <c r="D75" s="49">
        <v>-110.7157300169</v>
      </c>
      <c r="E75" s="77">
        <v>3577632.0350000001</v>
      </c>
      <c r="F75" s="77">
        <v>526752.70799999998</v>
      </c>
      <c r="H75" t="s">
        <v>26</v>
      </c>
      <c r="I75" s="67">
        <v>3577435</v>
      </c>
      <c r="J75" s="67">
        <v>526814</v>
      </c>
      <c r="K75" s="12">
        <v>38280</v>
      </c>
      <c r="L75" s="30" t="s">
        <v>931</v>
      </c>
      <c r="M75" t="s">
        <v>652</v>
      </c>
      <c r="N75">
        <v>52</v>
      </c>
      <c r="O75">
        <v>24</v>
      </c>
      <c r="P75" t="s">
        <v>284</v>
      </c>
      <c r="R75"/>
      <c r="T75">
        <v>2161</v>
      </c>
    </row>
    <row r="76" spans="1:20" x14ac:dyDescent="0.25">
      <c r="A76" t="s">
        <v>651</v>
      </c>
      <c r="B76" s="46" t="s">
        <v>651</v>
      </c>
      <c r="C76" s="49">
        <v>32.335618918199998</v>
      </c>
      <c r="D76" s="49">
        <v>-110.7156013612</v>
      </c>
      <c r="E76" s="77">
        <v>3577673.0350000001</v>
      </c>
      <c r="F76" s="77">
        <v>526764.70700000005</v>
      </c>
      <c r="H76" t="s">
        <v>26</v>
      </c>
      <c r="I76" s="67">
        <v>3577476</v>
      </c>
      <c r="J76" s="67">
        <v>526826</v>
      </c>
      <c r="K76" s="12">
        <v>38280</v>
      </c>
      <c r="L76" s="30" t="s">
        <v>931</v>
      </c>
      <c r="M76" t="s">
        <v>651</v>
      </c>
      <c r="N76">
        <v>52</v>
      </c>
      <c r="O76">
        <v>21</v>
      </c>
      <c r="P76" t="s">
        <v>284</v>
      </c>
      <c r="R76"/>
      <c r="T76">
        <v>2161</v>
      </c>
    </row>
    <row r="77" spans="1:20" x14ac:dyDescent="0.25">
      <c r="A77" t="s">
        <v>650</v>
      </c>
      <c r="B77" s="46" t="s">
        <v>650</v>
      </c>
      <c r="C77" s="49">
        <v>32.337828406699998</v>
      </c>
      <c r="D77" s="49">
        <v>-110.7113121563</v>
      </c>
      <c r="E77" s="77">
        <v>3577919.034</v>
      </c>
      <c r="F77" s="77">
        <v>527167.70400000003</v>
      </c>
      <c r="H77" t="s">
        <v>26</v>
      </c>
      <c r="I77" s="67">
        <v>3577722</v>
      </c>
      <c r="J77" s="67">
        <v>527229</v>
      </c>
      <c r="K77" s="12">
        <v>38280</v>
      </c>
      <c r="L77" s="30" t="s">
        <v>931</v>
      </c>
      <c r="M77" t="s">
        <v>650</v>
      </c>
      <c r="N77">
        <v>43</v>
      </c>
      <c r="O77">
        <v>7</v>
      </c>
      <c r="P77" t="s">
        <v>284</v>
      </c>
      <c r="R77"/>
      <c r="T77">
        <v>2161</v>
      </c>
    </row>
    <row r="78" spans="1:20" x14ac:dyDescent="0.25">
      <c r="A78" t="s">
        <v>649</v>
      </c>
      <c r="B78" s="46" t="s">
        <v>649</v>
      </c>
      <c r="C78" s="49">
        <v>32.3380140051</v>
      </c>
      <c r="D78" s="49">
        <v>-110.7135749582</v>
      </c>
      <c r="E78" s="77">
        <v>3577939.0359999998</v>
      </c>
      <c r="F78" s="77">
        <v>526954.70200000005</v>
      </c>
      <c r="H78" t="s">
        <v>26</v>
      </c>
      <c r="I78" s="67">
        <v>3577742</v>
      </c>
      <c r="J78" s="67">
        <v>527016</v>
      </c>
      <c r="K78" s="12">
        <v>38280</v>
      </c>
      <c r="L78" s="30" t="s">
        <v>931</v>
      </c>
      <c r="M78" t="s">
        <v>649</v>
      </c>
      <c r="N78">
        <v>41</v>
      </c>
      <c r="O78">
        <v>10</v>
      </c>
      <c r="P78" t="s">
        <v>284</v>
      </c>
      <c r="R78"/>
      <c r="T78">
        <v>2161</v>
      </c>
    </row>
    <row r="79" spans="1:20" x14ac:dyDescent="0.25">
      <c r="A79" t="s">
        <v>648</v>
      </c>
      <c r="B79" s="46" t="s">
        <v>648</v>
      </c>
      <c r="C79" s="49">
        <v>32.338035353000002</v>
      </c>
      <c r="D79" s="49">
        <v>-110.7150306848</v>
      </c>
      <c r="E79" s="77">
        <v>3577941.037</v>
      </c>
      <c r="F79" s="77">
        <v>526817.701</v>
      </c>
      <c r="H79" t="s">
        <v>26</v>
      </c>
      <c r="I79" s="67">
        <v>3577744</v>
      </c>
      <c r="J79" s="67">
        <v>526879</v>
      </c>
      <c r="K79" s="12">
        <v>38280</v>
      </c>
      <c r="L79" s="30" t="s">
        <v>931</v>
      </c>
      <c r="M79" t="s">
        <v>648</v>
      </c>
      <c r="N79">
        <v>42</v>
      </c>
      <c r="O79">
        <v>6</v>
      </c>
      <c r="P79" t="s">
        <v>284</v>
      </c>
      <c r="R79"/>
      <c r="T79">
        <v>2161</v>
      </c>
    </row>
    <row r="80" spans="1:20" x14ac:dyDescent="0.25">
      <c r="A80" t="s">
        <v>647</v>
      </c>
      <c r="B80" s="46" t="s">
        <v>647</v>
      </c>
      <c r="C80" s="49">
        <v>32.338208512000001</v>
      </c>
      <c r="D80" s="49">
        <v>-110.7158058636</v>
      </c>
      <c r="E80" s="77">
        <v>3577960.0380000002</v>
      </c>
      <c r="F80" s="77">
        <v>526744.69900000002</v>
      </c>
      <c r="H80" t="s">
        <v>26</v>
      </c>
      <c r="I80" s="67">
        <v>3577763</v>
      </c>
      <c r="J80" s="67">
        <v>526806</v>
      </c>
      <c r="K80" s="12">
        <v>38280</v>
      </c>
      <c r="L80" s="30" t="s">
        <v>931</v>
      </c>
      <c r="M80" t="s">
        <v>647</v>
      </c>
      <c r="N80">
        <v>42</v>
      </c>
      <c r="O80">
        <v>12</v>
      </c>
      <c r="P80" t="s">
        <v>284</v>
      </c>
      <c r="R80"/>
      <c r="T80">
        <v>2149</v>
      </c>
    </row>
    <row r="81" spans="1:20" x14ac:dyDescent="0.25">
      <c r="A81" t="s">
        <v>646</v>
      </c>
      <c r="B81" s="46" t="s">
        <v>646</v>
      </c>
      <c r="C81" s="49">
        <v>32.334499364000003</v>
      </c>
      <c r="D81" s="49">
        <v>-110.7232872944</v>
      </c>
      <c r="E81" s="77">
        <v>3577547.0389999999</v>
      </c>
      <c r="F81" s="77">
        <v>526041.70299999998</v>
      </c>
      <c r="H81" t="s">
        <v>26</v>
      </c>
      <c r="I81" s="67">
        <v>3577350</v>
      </c>
      <c r="J81" s="67">
        <v>526103</v>
      </c>
      <c r="K81" s="12">
        <v>38282</v>
      </c>
      <c r="L81" s="30" t="s">
        <v>926</v>
      </c>
      <c r="M81" t="s">
        <v>646</v>
      </c>
      <c r="N81">
        <v>53</v>
      </c>
      <c r="O81">
        <v>14</v>
      </c>
      <c r="P81" t="s">
        <v>284</v>
      </c>
      <c r="R81"/>
      <c r="T81">
        <v>2149</v>
      </c>
    </row>
    <row r="82" spans="1:20" x14ac:dyDescent="0.25">
      <c r="A82" t="s">
        <v>644</v>
      </c>
      <c r="B82" s="46" t="s">
        <v>644</v>
      </c>
      <c r="C82" s="49">
        <v>32.333833094900001</v>
      </c>
      <c r="D82" s="49">
        <v>-110.72388434290001</v>
      </c>
      <c r="E82" s="77">
        <v>3577473.0389999999</v>
      </c>
      <c r="F82" s="77">
        <v>525985.70400000003</v>
      </c>
      <c r="H82" t="s">
        <v>26</v>
      </c>
      <c r="I82" s="67">
        <v>3577276</v>
      </c>
      <c r="J82" s="67">
        <v>526047</v>
      </c>
      <c r="K82" s="12">
        <v>38282</v>
      </c>
      <c r="L82" s="30" t="s">
        <v>926</v>
      </c>
      <c r="M82" t="s">
        <v>644</v>
      </c>
      <c r="N82">
        <v>58</v>
      </c>
      <c r="O82">
        <v>11</v>
      </c>
      <c r="P82" t="s">
        <v>286</v>
      </c>
      <c r="R82" t="s">
        <v>802</v>
      </c>
      <c r="T82">
        <v>4037</v>
      </c>
    </row>
    <row r="83" spans="1:20" x14ac:dyDescent="0.25">
      <c r="A83" t="s">
        <v>643</v>
      </c>
      <c r="B83" s="46" t="s">
        <v>643</v>
      </c>
      <c r="C83" s="49">
        <v>32.332993950599999</v>
      </c>
      <c r="D83" s="49">
        <v>-110.72381248550001</v>
      </c>
      <c r="E83" s="77">
        <v>3577380.0380000002</v>
      </c>
      <c r="F83" s="77">
        <v>525992.70700000005</v>
      </c>
      <c r="H83" t="s">
        <v>26</v>
      </c>
      <c r="I83" s="67">
        <v>3577183</v>
      </c>
      <c r="J83" s="67">
        <v>526054</v>
      </c>
      <c r="K83" s="12">
        <v>38282</v>
      </c>
      <c r="L83" s="30" t="s">
        <v>926</v>
      </c>
      <c r="M83" t="s">
        <v>643</v>
      </c>
      <c r="N83">
        <v>59</v>
      </c>
      <c r="O83">
        <v>9</v>
      </c>
      <c r="P83" t="s">
        <v>284</v>
      </c>
      <c r="R83" t="s">
        <v>802</v>
      </c>
      <c r="T83">
        <v>2161</v>
      </c>
    </row>
    <row r="84" spans="1:20" x14ac:dyDescent="0.25">
      <c r="A84" t="s">
        <v>642</v>
      </c>
      <c r="B84" s="46" t="s">
        <v>642</v>
      </c>
      <c r="C84" s="49">
        <v>32.333037889700002</v>
      </c>
      <c r="D84" s="49">
        <v>-110.723281071</v>
      </c>
      <c r="E84" s="77">
        <v>3577385.0380000002</v>
      </c>
      <c r="F84" s="77">
        <v>526042.70700000005</v>
      </c>
      <c r="H84" t="s">
        <v>26</v>
      </c>
      <c r="I84" s="67">
        <v>3577188</v>
      </c>
      <c r="J84" s="67">
        <v>526104</v>
      </c>
      <c r="K84" s="12">
        <v>38282</v>
      </c>
      <c r="L84" s="30" t="s">
        <v>926</v>
      </c>
      <c r="M84" t="s">
        <v>642</v>
      </c>
      <c r="N84">
        <v>56</v>
      </c>
      <c r="O84">
        <v>10</v>
      </c>
      <c r="P84" t="s">
        <v>284</v>
      </c>
      <c r="R84"/>
      <c r="T84">
        <v>2161</v>
      </c>
    </row>
    <row r="85" spans="1:20" x14ac:dyDescent="0.25">
      <c r="A85" t="s">
        <v>641</v>
      </c>
      <c r="B85" s="46" t="s">
        <v>641</v>
      </c>
      <c r="C85" s="49">
        <v>32.332846171299998</v>
      </c>
      <c r="D85" s="49">
        <v>-110.72225096299999</v>
      </c>
      <c r="E85" s="77">
        <v>3577364.037</v>
      </c>
      <c r="F85" s="77">
        <v>526139.70900000003</v>
      </c>
      <c r="H85" t="s">
        <v>26</v>
      </c>
      <c r="I85" s="67">
        <v>3577167</v>
      </c>
      <c r="J85" s="67">
        <v>526201</v>
      </c>
      <c r="K85" s="12">
        <v>38282</v>
      </c>
      <c r="L85" s="30" t="s">
        <v>926</v>
      </c>
      <c r="M85" t="s">
        <v>641</v>
      </c>
      <c r="N85">
        <v>55</v>
      </c>
      <c r="O85">
        <v>7</v>
      </c>
      <c r="P85" t="s">
        <v>284</v>
      </c>
      <c r="R85"/>
      <c r="T85">
        <v>2149</v>
      </c>
    </row>
    <row r="86" spans="1:20" x14ac:dyDescent="0.25">
      <c r="A86" t="s">
        <v>640</v>
      </c>
      <c r="B86" s="46" t="s">
        <v>640</v>
      </c>
      <c r="C86" s="49">
        <v>32.333693375700001</v>
      </c>
      <c r="D86" s="49">
        <v>-110.7218871267</v>
      </c>
      <c r="E86" s="77">
        <v>3577458.037</v>
      </c>
      <c r="F86" s="77">
        <v>526173.70700000005</v>
      </c>
      <c r="H86" t="s">
        <v>26</v>
      </c>
      <c r="I86" s="67">
        <v>3577261</v>
      </c>
      <c r="J86" s="67">
        <v>526235</v>
      </c>
      <c r="K86" s="12">
        <v>38282</v>
      </c>
      <c r="L86" s="30" t="s">
        <v>926</v>
      </c>
      <c r="M86" t="s">
        <v>640</v>
      </c>
      <c r="N86">
        <v>57</v>
      </c>
      <c r="O86">
        <v>8</v>
      </c>
      <c r="P86" t="s">
        <v>284</v>
      </c>
      <c r="R86"/>
      <c r="T86">
        <v>2161</v>
      </c>
    </row>
    <row r="87" spans="1:20" x14ac:dyDescent="0.25">
      <c r="A87" t="s">
        <v>639</v>
      </c>
      <c r="B87" s="46" t="s">
        <v>639</v>
      </c>
      <c r="C87" s="49">
        <v>32.333826342000002</v>
      </c>
      <c r="D87" s="49">
        <v>-110.7208241502</v>
      </c>
      <c r="E87" s="77">
        <v>3577473.037</v>
      </c>
      <c r="F87" s="77">
        <v>526273.70700000005</v>
      </c>
      <c r="H87" t="s">
        <v>26</v>
      </c>
      <c r="I87" s="67">
        <v>3577276</v>
      </c>
      <c r="J87" s="67">
        <v>526335</v>
      </c>
      <c r="K87" s="12">
        <v>38282</v>
      </c>
      <c r="L87" s="30" t="s">
        <v>926</v>
      </c>
      <c r="M87" t="s">
        <v>639</v>
      </c>
      <c r="N87">
        <v>51</v>
      </c>
      <c r="O87">
        <v>10</v>
      </c>
      <c r="P87" t="s">
        <v>284</v>
      </c>
      <c r="R87"/>
      <c r="T87">
        <v>2161</v>
      </c>
    </row>
    <row r="88" spans="1:20" x14ac:dyDescent="0.25">
      <c r="A88" t="s">
        <v>638</v>
      </c>
      <c r="B88" s="46" t="s">
        <v>638</v>
      </c>
      <c r="C88" s="49">
        <v>32.3330302472</v>
      </c>
      <c r="D88" s="49">
        <v>-110.7198277594</v>
      </c>
      <c r="E88" s="77">
        <v>3577385.0350000001</v>
      </c>
      <c r="F88" s="77">
        <v>526367.71</v>
      </c>
      <c r="H88" t="s">
        <v>26</v>
      </c>
      <c r="I88" s="67">
        <v>3577188</v>
      </c>
      <c r="J88" s="67">
        <v>526429</v>
      </c>
      <c r="K88" s="12">
        <v>38282</v>
      </c>
      <c r="L88" s="30" t="s">
        <v>926</v>
      </c>
      <c r="M88" t="s">
        <v>638</v>
      </c>
      <c r="N88">
        <v>55</v>
      </c>
      <c r="O88">
        <v>9</v>
      </c>
      <c r="P88" t="s">
        <v>284</v>
      </c>
      <c r="R88" t="s">
        <v>804</v>
      </c>
      <c r="T88">
        <v>2161</v>
      </c>
    </row>
    <row r="89" spans="1:20" x14ac:dyDescent="0.25">
      <c r="A89" t="s">
        <v>636</v>
      </c>
      <c r="B89" s="46" t="s">
        <v>636</v>
      </c>
      <c r="C89" s="49">
        <v>32.332108273199999</v>
      </c>
      <c r="D89" s="49">
        <v>-110.7190230315</v>
      </c>
      <c r="E89" s="77">
        <v>3577283.034</v>
      </c>
      <c r="F89" s="77">
        <v>526443.71299999999</v>
      </c>
      <c r="H89" t="s">
        <v>26</v>
      </c>
      <c r="I89" s="67">
        <v>3577086</v>
      </c>
      <c r="J89" s="67">
        <v>526505</v>
      </c>
      <c r="K89" s="12">
        <v>38282</v>
      </c>
      <c r="L89" s="30" t="s">
        <v>926</v>
      </c>
      <c r="M89" t="s">
        <v>636</v>
      </c>
      <c r="N89">
        <v>55</v>
      </c>
      <c r="O89">
        <v>5</v>
      </c>
      <c r="P89" t="s">
        <v>284</v>
      </c>
      <c r="R89"/>
      <c r="T89">
        <v>2161</v>
      </c>
    </row>
    <row r="90" spans="1:20" x14ac:dyDescent="0.25">
      <c r="A90" t="s">
        <v>635</v>
      </c>
      <c r="B90" s="46" t="s">
        <v>635</v>
      </c>
      <c r="C90" s="49">
        <v>32.33242276</v>
      </c>
      <c r="D90" s="49">
        <v>-110.7184589141</v>
      </c>
      <c r="E90" s="77">
        <v>3577318.034</v>
      </c>
      <c r="F90" s="77">
        <v>526496.71299999999</v>
      </c>
      <c r="H90" t="s">
        <v>26</v>
      </c>
      <c r="I90" s="67">
        <v>3577121</v>
      </c>
      <c r="J90" s="67">
        <v>526558</v>
      </c>
      <c r="K90" s="12">
        <v>38282</v>
      </c>
      <c r="L90" s="30" t="s">
        <v>926</v>
      </c>
      <c r="M90" t="s">
        <v>635</v>
      </c>
      <c r="N90">
        <v>65</v>
      </c>
      <c r="O90">
        <v>6</v>
      </c>
      <c r="P90" t="s">
        <v>284</v>
      </c>
      <c r="R90" t="s">
        <v>802</v>
      </c>
      <c r="T90">
        <v>4035</v>
      </c>
    </row>
    <row r="91" spans="1:20" x14ac:dyDescent="0.25">
      <c r="A91" s="144" t="s">
        <v>634</v>
      </c>
      <c r="B91" s="146" t="s">
        <v>634</v>
      </c>
      <c r="C91" s="147">
        <v>32.332170044500003</v>
      </c>
      <c r="D91" s="147">
        <v>-110.7184065612</v>
      </c>
      <c r="E91" s="148">
        <v>3577290.034</v>
      </c>
      <c r="F91" s="148">
        <v>526501.71400000004</v>
      </c>
      <c r="G91" s="145"/>
      <c r="H91" s="144" t="s">
        <v>26</v>
      </c>
      <c r="I91" s="180">
        <v>3577093</v>
      </c>
      <c r="J91" s="180">
        <v>526563</v>
      </c>
      <c r="K91" s="150">
        <v>38282</v>
      </c>
      <c r="L91" s="30" t="s">
        <v>926</v>
      </c>
      <c r="M91" s="144" t="s">
        <v>634</v>
      </c>
      <c r="N91" s="144">
        <v>51</v>
      </c>
      <c r="O91" s="144">
        <v>5</v>
      </c>
      <c r="P91" s="144" t="s">
        <v>286</v>
      </c>
      <c r="Q91" s="145"/>
      <c r="R91" s="144" t="s">
        <v>802</v>
      </c>
      <c r="S91" s="145"/>
      <c r="T91" s="144">
        <v>4037</v>
      </c>
    </row>
    <row r="92" spans="1:20" x14ac:dyDescent="0.25">
      <c r="A92" t="s">
        <v>623</v>
      </c>
      <c r="B92" s="46" t="s">
        <v>623</v>
      </c>
      <c r="C92" s="49">
        <v>32.3325949806</v>
      </c>
      <c r="D92" s="49">
        <v>-110.7228892581</v>
      </c>
      <c r="E92" s="77">
        <v>3577336.037</v>
      </c>
      <c r="F92" s="77">
        <v>526079.70900000003</v>
      </c>
      <c r="H92" t="s">
        <v>26</v>
      </c>
      <c r="I92" s="67">
        <v>3577139</v>
      </c>
      <c r="J92" s="67">
        <v>526141</v>
      </c>
      <c r="K92" s="12">
        <v>38282</v>
      </c>
      <c r="L92" s="30" t="s">
        <v>926</v>
      </c>
      <c r="M92" t="s">
        <v>623</v>
      </c>
      <c r="N92">
        <v>57</v>
      </c>
      <c r="O92">
        <v>10</v>
      </c>
      <c r="P92" t="s">
        <v>284</v>
      </c>
      <c r="R92"/>
      <c r="T92">
        <v>2161</v>
      </c>
    </row>
    <row r="93" spans="1:20" x14ac:dyDescent="0.25">
      <c r="A93" t="s">
        <v>622</v>
      </c>
      <c r="B93" s="46" t="s">
        <v>622</v>
      </c>
      <c r="C93" s="49">
        <v>32.334877276299999</v>
      </c>
      <c r="D93" s="49">
        <v>-110.7228398698</v>
      </c>
      <c r="E93" s="77">
        <v>3577589.0389999999</v>
      </c>
      <c r="F93" s="77">
        <v>526083.70200000005</v>
      </c>
      <c r="H93" t="s">
        <v>26</v>
      </c>
      <c r="I93" s="67">
        <v>3577392</v>
      </c>
      <c r="J93" s="67">
        <v>526145</v>
      </c>
      <c r="K93" s="12">
        <v>38282</v>
      </c>
      <c r="L93" s="30" t="s">
        <v>926</v>
      </c>
      <c r="M93" t="s">
        <v>622</v>
      </c>
      <c r="N93">
        <v>55</v>
      </c>
      <c r="O93">
        <v>12</v>
      </c>
      <c r="P93" t="s">
        <v>284</v>
      </c>
      <c r="R93"/>
      <c r="T93">
        <v>2161</v>
      </c>
    </row>
    <row r="94" spans="1:20" x14ac:dyDescent="0.25">
      <c r="A94" t="s">
        <v>621</v>
      </c>
      <c r="B94" s="46" t="s">
        <v>621</v>
      </c>
      <c r="C94" s="49">
        <v>32.3360787608</v>
      </c>
      <c r="D94" s="49">
        <v>-110.7195103049</v>
      </c>
      <c r="E94" s="77">
        <v>3577723.0380000002</v>
      </c>
      <c r="F94" s="77">
        <v>526396.70200000005</v>
      </c>
      <c r="H94" t="s">
        <v>26</v>
      </c>
      <c r="I94" s="67">
        <v>3577526</v>
      </c>
      <c r="J94" s="67">
        <v>526458</v>
      </c>
      <c r="K94" s="12">
        <v>38296</v>
      </c>
      <c r="L94" s="30" t="s">
        <v>932</v>
      </c>
      <c r="M94" t="s">
        <v>621</v>
      </c>
      <c r="N94">
        <v>54</v>
      </c>
      <c r="O94">
        <v>5</v>
      </c>
      <c r="P94" t="s">
        <v>284</v>
      </c>
      <c r="R94"/>
      <c r="T94">
        <v>2161</v>
      </c>
    </row>
    <row r="95" spans="1:20" x14ac:dyDescent="0.25">
      <c r="A95" t="s">
        <v>620</v>
      </c>
      <c r="B95" s="46" t="s">
        <v>620</v>
      </c>
      <c r="C95" s="49">
        <v>32.335010398199998</v>
      </c>
      <c r="D95" s="49">
        <v>-110.71779217620001</v>
      </c>
      <c r="E95" s="77">
        <v>3577605.0359999998</v>
      </c>
      <c r="F95" s="77">
        <v>526558.70600000001</v>
      </c>
      <c r="H95" t="s">
        <v>26</v>
      </c>
      <c r="I95" s="67">
        <v>3577408</v>
      </c>
      <c r="J95" s="67">
        <v>526620</v>
      </c>
      <c r="K95" s="12">
        <v>38296</v>
      </c>
      <c r="L95" s="30" t="s">
        <v>932</v>
      </c>
      <c r="M95" t="s">
        <v>620</v>
      </c>
      <c r="N95">
        <v>55</v>
      </c>
      <c r="O95">
        <v>10</v>
      </c>
      <c r="P95" t="s">
        <v>284</v>
      </c>
      <c r="R95"/>
      <c r="T95">
        <v>2161</v>
      </c>
    </row>
    <row r="96" spans="1:20" x14ac:dyDescent="0.25">
      <c r="A96" t="s">
        <v>619</v>
      </c>
      <c r="B96" s="46" t="s">
        <v>619</v>
      </c>
      <c r="C96" s="49">
        <v>32.333666819500003</v>
      </c>
      <c r="D96" s="49">
        <v>-110.71806194840001</v>
      </c>
      <c r="E96" s="77">
        <v>3577456.0350000001</v>
      </c>
      <c r="F96" s="77">
        <v>526533.71</v>
      </c>
      <c r="H96" t="s">
        <v>26</v>
      </c>
      <c r="I96" s="67">
        <v>3577259</v>
      </c>
      <c r="J96" s="67">
        <v>526595</v>
      </c>
      <c r="K96" s="12">
        <v>38296</v>
      </c>
      <c r="L96" s="30" t="s">
        <v>932</v>
      </c>
      <c r="M96" t="s">
        <v>619</v>
      </c>
      <c r="N96">
        <v>55</v>
      </c>
      <c r="O96">
        <v>9</v>
      </c>
      <c r="P96" t="s">
        <v>284</v>
      </c>
      <c r="R96"/>
      <c r="T96">
        <v>2161</v>
      </c>
    </row>
    <row r="97" spans="1:20" x14ac:dyDescent="0.25">
      <c r="A97" t="s">
        <v>618</v>
      </c>
      <c r="B97" s="46" t="s">
        <v>618</v>
      </c>
      <c r="C97" s="49">
        <v>32.333494985999998</v>
      </c>
      <c r="D97" s="49">
        <v>-110.7178712135</v>
      </c>
      <c r="E97" s="77">
        <v>3577437.0350000001</v>
      </c>
      <c r="F97" s="77">
        <v>526551.71100000001</v>
      </c>
      <c r="H97" t="s">
        <v>26</v>
      </c>
      <c r="I97" s="67">
        <v>3577240</v>
      </c>
      <c r="J97" s="67">
        <v>526613</v>
      </c>
      <c r="K97" s="12">
        <v>38296</v>
      </c>
      <c r="L97" s="30" t="s">
        <v>932</v>
      </c>
      <c r="M97" t="s">
        <v>618</v>
      </c>
      <c r="N97">
        <v>57</v>
      </c>
      <c r="O97">
        <v>12</v>
      </c>
      <c r="P97" t="s">
        <v>284</v>
      </c>
      <c r="R97"/>
      <c r="T97">
        <v>2161</v>
      </c>
    </row>
    <row r="98" spans="1:20" x14ac:dyDescent="0.25">
      <c r="A98" t="s">
        <v>617</v>
      </c>
      <c r="B98" s="46" t="s">
        <v>617</v>
      </c>
      <c r="C98" s="49">
        <v>32.333269358099997</v>
      </c>
      <c r="D98" s="49">
        <v>-110.7178294041</v>
      </c>
      <c r="E98" s="77">
        <v>3577412.034</v>
      </c>
      <c r="F98" s="77">
        <v>526555.71100000001</v>
      </c>
      <c r="H98" t="s">
        <v>26</v>
      </c>
      <c r="I98" s="67">
        <v>3577215</v>
      </c>
      <c r="J98" s="67">
        <v>526617</v>
      </c>
      <c r="K98" s="12">
        <v>38296</v>
      </c>
      <c r="L98" s="30" t="s">
        <v>932</v>
      </c>
      <c r="M98" t="s">
        <v>617</v>
      </c>
      <c r="N98">
        <v>53</v>
      </c>
      <c r="O98">
        <v>3</v>
      </c>
      <c r="P98" t="s">
        <v>284</v>
      </c>
      <c r="R98"/>
      <c r="T98">
        <v>2161</v>
      </c>
    </row>
    <row r="99" spans="1:20" x14ac:dyDescent="0.25">
      <c r="A99" t="s">
        <v>616</v>
      </c>
      <c r="B99" s="46" t="s">
        <v>616</v>
      </c>
      <c r="C99" s="49">
        <v>32.333178191099996</v>
      </c>
      <c r="D99" s="49">
        <v>-110.7174046579</v>
      </c>
      <c r="E99" s="77">
        <v>3577402.034</v>
      </c>
      <c r="F99" s="77">
        <v>526595.71200000006</v>
      </c>
      <c r="H99" t="s">
        <v>26</v>
      </c>
      <c r="I99" s="67">
        <v>3577205</v>
      </c>
      <c r="J99" s="67">
        <v>526657</v>
      </c>
      <c r="K99" s="12">
        <v>38296</v>
      </c>
      <c r="L99" s="30" t="s">
        <v>932</v>
      </c>
      <c r="M99" t="s">
        <v>616</v>
      </c>
      <c r="N99">
        <v>53</v>
      </c>
      <c r="O99">
        <v>5</v>
      </c>
      <c r="P99" t="s">
        <v>284</v>
      </c>
      <c r="R99"/>
      <c r="T99">
        <v>2161</v>
      </c>
    </row>
    <row r="100" spans="1:20" x14ac:dyDescent="0.25">
      <c r="A100" t="s">
        <v>614</v>
      </c>
      <c r="B100" s="46" t="s">
        <v>614</v>
      </c>
      <c r="C100" s="49">
        <v>32.333141126599998</v>
      </c>
      <c r="D100" s="49">
        <v>-110.71696912020001</v>
      </c>
      <c r="E100" s="77">
        <v>3577398.034</v>
      </c>
      <c r="F100" s="77">
        <v>526636.71200000006</v>
      </c>
      <c r="H100" t="s">
        <v>26</v>
      </c>
      <c r="I100" s="67">
        <v>3577201</v>
      </c>
      <c r="J100" s="67">
        <v>526698</v>
      </c>
      <c r="K100" s="12">
        <v>38296</v>
      </c>
      <c r="L100" s="30" t="s">
        <v>932</v>
      </c>
      <c r="M100" t="s">
        <v>614</v>
      </c>
      <c r="N100">
        <v>54</v>
      </c>
      <c r="O100">
        <v>4</v>
      </c>
      <c r="P100" t="s">
        <v>284</v>
      </c>
      <c r="R100"/>
      <c r="T100">
        <v>2161</v>
      </c>
    </row>
    <row r="101" spans="1:20" x14ac:dyDescent="0.25">
      <c r="A101" t="s">
        <v>613</v>
      </c>
      <c r="B101" s="46" t="s">
        <v>613</v>
      </c>
      <c r="C101" s="49">
        <v>32.333284223299998</v>
      </c>
      <c r="D101" s="49">
        <v>-110.7164161442</v>
      </c>
      <c r="E101" s="77">
        <v>3577414.0329999998</v>
      </c>
      <c r="F101" s="77">
        <v>526688.71200000006</v>
      </c>
      <c r="H101" t="s">
        <v>26</v>
      </c>
      <c r="I101" s="67">
        <v>3577217</v>
      </c>
      <c r="J101" s="67">
        <v>526750</v>
      </c>
      <c r="K101" s="12">
        <v>38296</v>
      </c>
      <c r="L101" s="30" t="s">
        <v>932</v>
      </c>
      <c r="M101" t="s">
        <v>613</v>
      </c>
      <c r="N101">
        <v>50</v>
      </c>
      <c r="O101">
        <v>2</v>
      </c>
      <c r="P101" t="s">
        <v>284</v>
      </c>
      <c r="R101"/>
      <c r="T101">
        <v>2161</v>
      </c>
    </row>
    <row r="102" spans="1:20" x14ac:dyDescent="0.25">
      <c r="A102" t="s">
        <v>612</v>
      </c>
      <c r="B102" s="46" t="s">
        <v>612</v>
      </c>
      <c r="C102" s="49">
        <v>32.3332827606</v>
      </c>
      <c r="D102" s="49">
        <v>-110.71576798300001</v>
      </c>
      <c r="E102" s="77">
        <v>3577414.0329999998</v>
      </c>
      <c r="F102" s="77">
        <v>526749.71299999999</v>
      </c>
      <c r="H102" t="s">
        <v>26</v>
      </c>
      <c r="I102" s="67">
        <v>3577217</v>
      </c>
      <c r="J102" s="67">
        <v>526811</v>
      </c>
      <c r="K102" s="12">
        <v>38296</v>
      </c>
      <c r="L102" s="30" t="s">
        <v>932</v>
      </c>
      <c r="M102" t="s">
        <v>612</v>
      </c>
      <c r="N102">
        <v>53</v>
      </c>
      <c r="O102">
        <v>3</v>
      </c>
      <c r="P102" t="s">
        <v>284</v>
      </c>
      <c r="R102"/>
      <c r="T102">
        <v>2161</v>
      </c>
    </row>
    <row r="103" spans="1:20" x14ac:dyDescent="0.25">
      <c r="A103" t="s">
        <v>611</v>
      </c>
      <c r="B103" s="46" t="s">
        <v>611</v>
      </c>
      <c r="C103" s="49">
        <v>32.333172340899999</v>
      </c>
      <c r="D103" s="49">
        <v>-110.71481201589999</v>
      </c>
      <c r="E103" s="77">
        <v>3577402.0320000001</v>
      </c>
      <c r="F103" s="77">
        <v>526839.71400000004</v>
      </c>
      <c r="H103" t="s">
        <v>26</v>
      </c>
      <c r="I103" s="67">
        <v>3577205</v>
      </c>
      <c r="J103" s="67">
        <v>526901</v>
      </c>
      <c r="K103" s="12">
        <v>38296</v>
      </c>
      <c r="L103" s="30" t="s">
        <v>932</v>
      </c>
      <c r="M103" t="s">
        <v>611</v>
      </c>
      <c r="N103">
        <v>52</v>
      </c>
      <c r="O103">
        <v>3</v>
      </c>
      <c r="P103" t="s">
        <v>284</v>
      </c>
      <c r="R103"/>
      <c r="T103">
        <v>2161</v>
      </c>
    </row>
    <row r="104" spans="1:20" x14ac:dyDescent="0.25">
      <c r="A104" t="s">
        <v>610</v>
      </c>
      <c r="B104" s="46" t="s">
        <v>610</v>
      </c>
      <c r="C104" s="49">
        <v>32.333097636399998</v>
      </c>
      <c r="D104" s="49">
        <v>-110.7136965553</v>
      </c>
      <c r="E104" s="77">
        <v>3577394.031</v>
      </c>
      <c r="F104" s="77">
        <v>526944.71499999997</v>
      </c>
      <c r="H104" t="s">
        <v>26</v>
      </c>
      <c r="I104" s="67">
        <v>3577197</v>
      </c>
      <c r="J104" s="67">
        <v>527006</v>
      </c>
      <c r="K104" s="12">
        <v>38296</v>
      </c>
      <c r="L104" s="30" t="s">
        <v>932</v>
      </c>
      <c r="M104" t="s">
        <v>610</v>
      </c>
      <c r="N104">
        <v>52</v>
      </c>
      <c r="O104">
        <v>1</v>
      </c>
      <c r="P104" t="s">
        <v>284</v>
      </c>
      <c r="R104"/>
      <c r="T104">
        <v>2161</v>
      </c>
    </row>
    <row r="105" spans="1:20" x14ac:dyDescent="0.25">
      <c r="A105" t="s">
        <v>609</v>
      </c>
      <c r="B105" s="46" t="s">
        <v>609</v>
      </c>
      <c r="C105" s="49">
        <v>32.332537274899998</v>
      </c>
      <c r="D105" s="49">
        <v>-110.7132414031</v>
      </c>
      <c r="E105" s="77">
        <v>3577332.03</v>
      </c>
      <c r="F105" s="77">
        <v>526987.71699999995</v>
      </c>
      <c r="H105" t="s">
        <v>26</v>
      </c>
      <c r="I105" s="67">
        <v>3577135</v>
      </c>
      <c r="J105" s="67">
        <v>527049</v>
      </c>
      <c r="K105" s="12">
        <v>38296</v>
      </c>
      <c r="L105" s="30" t="s">
        <v>932</v>
      </c>
      <c r="M105" t="s">
        <v>609</v>
      </c>
      <c r="N105">
        <v>53</v>
      </c>
      <c r="O105">
        <v>3</v>
      </c>
      <c r="P105" t="s">
        <v>284</v>
      </c>
      <c r="R105"/>
      <c r="T105">
        <v>2161</v>
      </c>
    </row>
    <row r="106" spans="1:20" x14ac:dyDescent="0.25">
      <c r="A106" t="s">
        <v>608</v>
      </c>
      <c r="B106" s="46" t="s">
        <v>608</v>
      </c>
      <c r="C106" s="49">
        <v>32.3321131282</v>
      </c>
      <c r="D106" s="49">
        <v>-110.7131789749</v>
      </c>
      <c r="E106" s="77">
        <v>3577285.03</v>
      </c>
      <c r="F106" s="77">
        <v>526993.71799999999</v>
      </c>
      <c r="H106" t="s">
        <v>26</v>
      </c>
      <c r="I106" s="67">
        <v>3577088</v>
      </c>
      <c r="J106" s="67">
        <v>527055</v>
      </c>
      <c r="K106" s="12">
        <v>38296</v>
      </c>
      <c r="L106" s="30" t="s">
        <v>932</v>
      </c>
      <c r="M106" t="s">
        <v>608</v>
      </c>
      <c r="N106">
        <v>57</v>
      </c>
      <c r="O106">
        <v>6</v>
      </c>
      <c r="P106" t="s">
        <v>286</v>
      </c>
      <c r="R106" t="s">
        <v>802</v>
      </c>
      <c r="T106">
        <v>4035</v>
      </c>
    </row>
    <row r="107" spans="1:20" x14ac:dyDescent="0.25">
      <c r="A107" t="s">
        <v>586</v>
      </c>
      <c r="B107" s="46" t="s">
        <v>586</v>
      </c>
      <c r="C107" s="49">
        <v>32.332513344100001</v>
      </c>
      <c r="D107" s="49">
        <v>-110.7226876183</v>
      </c>
      <c r="E107" s="77">
        <v>3577327.037</v>
      </c>
      <c r="F107" s="77">
        <v>526098.70900000003</v>
      </c>
      <c r="H107" t="s">
        <v>26</v>
      </c>
      <c r="I107" s="67">
        <v>3577130</v>
      </c>
      <c r="J107" s="67">
        <v>526160</v>
      </c>
      <c r="K107" s="12">
        <v>38296</v>
      </c>
      <c r="L107" s="30" t="s">
        <v>932</v>
      </c>
      <c r="M107" t="s">
        <v>586</v>
      </c>
      <c r="N107">
        <v>59</v>
      </c>
      <c r="O107">
        <v>12</v>
      </c>
      <c r="P107" t="s">
        <v>284</v>
      </c>
      <c r="R107"/>
      <c r="T107">
        <v>2161</v>
      </c>
    </row>
    <row r="108" spans="1:20" x14ac:dyDescent="0.25">
      <c r="A108" t="s">
        <v>585</v>
      </c>
      <c r="B108" s="46" t="s">
        <v>585</v>
      </c>
      <c r="C108" s="49">
        <v>32.334877276299999</v>
      </c>
      <c r="D108" s="49">
        <v>-110.7228398698</v>
      </c>
      <c r="E108" s="77">
        <v>3577589.0389999999</v>
      </c>
      <c r="F108" s="77">
        <v>526083.70200000005</v>
      </c>
      <c r="H108" t="s">
        <v>26</v>
      </c>
      <c r="I108" s="67">
        <v>3577392</v>
      </c>
      <c r="J108" s="67">
        <v>526145</v>
      </c>
      <c r="K108" s="12">
        <v>38296</v>
      </c>
      <c r="L108" s="30" t="s">
        <v>932</v>
      </c>
      <c r="M108" t="s">
        <v>585</v>
      </c>
      <c r="N108">
        <v>55</v>
      </c>
      <c r="O108">
        <v>12</v>
      </c>
      <c r="P108" t="s">
        <v>284</v>
      </c>
      <c r="R108"/>
      <c r="T108">
        <v>2161</v>
      </c>
    </row>
    <row r="109" spans="1:20" x14ac:dyDescent="0.25">
      <c r="A109" t="s">
        <v>552</v>
      </c>
      <c r="B109" s="46" t="s">
        <v>552</v>
      </c>
      <c r="C109" s="49">
        <v>32.3321542459</v>
      </c>
      <c r="D109" s="49">
        <v>-110.723485618</v>
      </c>
      <c r="E109" s="77">
        <v>3577287.037</v>
      </c>
      <c r="F109" s="77">
        <v>526023.70900000003</v>
      </c>
      <c r="H109" t="s">
        <v>26</v>
      </c>
      <c r="I109" s="67">
        <v>3577090</v>
      </c>
      <c r="J109" s="67">
        <v>526085</v>
      </c>
      <c r="K109" s="12">
        <v>38315</v>
      </c>
      <c r="L109" s="30" t="s">
        <v>925</v>
      </c>
      <c r="M109" t="s">
        <v>552</v>
      </c>
      <c r="N109">
        <v>59</v>
      </c>
      <c r="O109">
        <v>9</v>
      </c>
      <c r="P109" t="s">
        <v>286</v>
      </c>
      <c r="R109" t="s">
        <v>802</v>
      </c>
      <c r="T109">
        <v>4037</v>
      </c>
    </row>
    <row r="110" spans="1:20" x14ac:dyDescent="0.25">
      <c r="A110" t="s">
        <v>551</v>
      </c>
      <c r="B110" s="46" t="s">
        <v>551</v>
      </c>
      <c r="C110" s="49">
        <v>32.332446310000002</v>
      </c>
      <c r="D110" s="49">
        <v>-110.7250361282</v>
      </c>
      <c r="E110" s="77">
        <v>3577319.037</v>
      </c>
      <c r="F110" s="77">
        <v>525877.70200000005</v>
      </c>
      <c r="H110" t="s">
        <v>26</v>
      </c>
      <c r="I110" s="67">
        <v>3577122</v>
      </c>
      <c r="J110" s="67">
        <v>525939</v>
      </c>
      <c r="K110" s="12">
        <v>38334</v>
      </c>
      <c r="L110" s="30" t="s">
        <v>925</v>
      </c>
      <c r="M110" t="s">
        <v>551</v>
      </c>
      <c r="N110">
        <v>50</v>
      </c>
      <c r="O110">
        <v>9</v>
      </c>
      <c r="P110" t="s">
        <v>284</v>
      </c>
      <c r="R110" t="s">
        <v>802</v>
      </c>
      <c r="T110">
        <v>2149</v>
      </c>
    </row>
    <row r="111" spans="1:20" x14ac:dyDescent="0.25">
      <c r="A111" t="s">
        <v>550</v>
      </c>
      <c r="B111" s="46" t="s">
        <v>550</v>
      </c>
      <c r="C111" s="49">
        <v>32.331760762099996</v>
      </c>
      <c r="D111" s="49">
        <v>-110.7250700557</v>
      </c>
      <c r="E111" s="77">
        <v>3577243.0359999998</v>
      </c>
      <c r="F111" s="77">
        <v>525874.70400000003</v>
      </c>
      <c r="H111" t="s">
        <v>26</v>
      </c>
      <c r="I111" s="67">
        <v>3577046</v>
      </c>
      <c r="J111" s="67">
        <v>525936</v>
      </c>
      <c r="K111" s="12">
        <v>38334</v>
      </c>
      <c r="L111" s="30" t="s">
        <v>925</v>
      </c>
      <c r="M111" t="s">
        <v>550</v>
      </c>
      <c r="N111">
        <v>59</v>
      </c>
      <c r="O111">
        <v>11</v>
      </c>
      <c r="P111" t="s">
        <v>284</v>
      </c>
      <c r="R111"/>
      <c r="T111">
        <v>2161</v>
      </c>
    </row>
    <row r="112" spans="1:20" x14ac:dyDescent="0.25">
      <c r="A112" t="s">
        <v>544</v>
      </c>
      <c r="B112" s="46" t="s">
        <v>544</v>
      </c>
      <c r="C112" s="49">
        <v>32.331551062099997</v>
      </c>
      <c r="D112" s="49">
        <v>-110.7282051974</v>
      </c>
      <c r="E112" s="77">
        <v>3577219.0380000002</v>
      </c>
      <c r="F112" s="77">
        <v>525579.70200000005</v>
      </c>
      <c r="H112" t="s">
        <v>26</v>
      </c>
      <c r="I112" s="67">
        <v>3577022</v>
      </c>
      <c r="J112" s="67">
        <v>525641</v>
      </c>
      <c r="K112" s="12">
        <v>38334</v>
      </c>
      <c r="L112" s="30" t="s">
        <v>925</v>
      </c>
      <c r="M112" t="s">
        <v>544</v>
      </c>
      <c r="N112">
        <v>65</v>
      </c>
      <c r="O112">
        <v>14</v>
      </c>
      <c r="P112" t="s">
        <v>286</v>
      </c>
      <c r="R112" t="s">
        <v>802</v>
      </c>
      <c r="T112">
        <v>4037</v>
      </c>
    </row>
    <row r="113" spans="1:20" x14ac:dyDescent="0.25">
      <c r="A113" t="s">
        <v>534</v>
      </c>
      <c r="B113" s="46" t="s">
        <v>534</v>
      </c>
      <c r="C113" s="49">
        <v>32.335322750899998</v>
      </c>
      <c r="D113" s="49">
        <v>-110.7244005356</v>
      </c>
      <c r="E113" s="77">
        <v>3577638.0410000002</v>
      </c>
      <c r="F113" s="77">
        <v>525936.69999999995</v>
      </c>
      <c r="H113" t="s">
        <v>26</v>
      </c>
      <c r="I113" s="67">
        <v>3577441</v>
      </c>
      <c r="J113" s="67">
        <v>525998</v>
      </c>
      <c r="K113" s="12">
        <v>38341</v>
      </c>
      <c r="L113" s="30" t="s">
        <v>924</v>
      </c>
      <c r="M113" t="s">
        <v>534</v>
      </c>
      <c r="N113">
        <v>49</v>
      </c>
      <c r="O113">
        <v>14</v>
      </c>
      <c r="P113" t="s">
        <v>286</v>
      </c>
      <c r="R113" t="s">
        <v>802</v>
      </c>
      <c r="T113">
        <v>4037</v>
      </c>
    </row>
    <row r="114" spans="1:20" x14ac:dyDescent="0.25">
      <c r="A114" t="s">
        <v>533</v>
      </c>
      <c r="B114" s="46" t="s">
        <v>533</v>
      </c>
      <c r="C114" s="49">
        <v>32.335072523599997</v>
      </c>
      <c r="D114" s="49">
        <v>-110.72549581</v>
      </c>
      <c r="E114" s="77">
        <v>3577610.0380000002</v>
      </c>
      <c r="F114" s="77">
        <v>525833.69400000002</v>
      </c>
      <c r="H114" t="s">
        <v>26</v>
      </c>
      <c r="I114" s="67">
        <v>3577413</v>
      </c>
      <c r="J114" s="67">
        <v>525895</v>
      </c>
      <c r="K114" s="12">
        <v>38341</v>
      </c>
      <c r="L114" s="30" t="s">
        <v>924</v>
      </c>
      <c r="M114" t="s">
        <v>533</v>
      </c>
      <c r="N114">
        <v>52</v>
      </c>
      <c r="O114">
        <v>11</v>
      </c>
      <c r="P114" t="s">
        <v>286</v>
      </c>
      <c r="R114" t="s">
        <v>802</v>
      </c>
      <c r="T114">
        <v>4035</v>
      </c>
    </row>
    <row r="115" spans="1:20" x14ac:dyDescent="0.25">
      <c r="A115" t="s">
        <v>532</v>
      </c>
      <c r="B115" s="46" t="s">
        <v>532</v>
      </c>
      <c r="C115" s="49">
        <v>32.334399901600001</v>
      </c>
      <c r="D115" s="49">
        <v>-110.7273254582</v>
      </c>
      <c r="E115" s="77">
        <v>3577535.0389999999</v>
      </c>
      <c r="F115" s="77">
        <v>525661.69400000002</v>
      </c>
      <c r="H115" t="s">
        <v>26</v>
      </c>
      <c r="I115" s="67">
        <v>3577338</v>
      </c>
      <c r="J115" s="67">
        <v>525723</v>
      </c>
      <c r="K115" s="12">
        <v>38341</v>
      </c>
      <c r="L115" s="30" t="s">
        <v>924</v>
      </c>
      <c r="M115" t="s">
        <v>532</v>
      </c>
      <c r="N115">
        <v>54</v>
      </c>
      <c r="O115">
        <v>12</v>
      </c>
      <c r="P115" t="s">
        <v>284</v>
      </c>
      <c r="R115"/>
      <c r="T115">
        <v>2161</v>
      </c>
    </row>
    <row r="116" spans="1:20" x14ac:dyDescent="0.25">
      <c r="A116" s="144" t="s">
        <v>531</v>
      </c>
      <c r="B116" s="146" t="s">
        <v>531</v>
      </c>
      <c r="C116" s="147">
        <v>32.335013946899998</v>
      </c>
      <c r="D116" s="147">
        <v>-110.7275999096</v>
      </c>
      <c r="E116" s="148">
        <v>3577603.04</v>
      </c>
      <c r="F116" s="148">
        <v>525635.69200000004</v>
      </c>
      <c r="G116" s="145"/>
      <c r="H116" s="144" t="s">
        <v>26</v>
      </c>
      <c r="I116" s="180">
        <v>3577406</v>
      </c>
      <c r="J116" s="180">
        <v>525697</v>
      </c>
      <c r="K116" s="150">
        <v>38341</v>
      </c>
      <c r="L116" s="152" t="s">
        <v>924</v>
      </c>
      <c r="M116" s="144" t="s">
        <v>531</v>
      </c>
      <c r="N116" s="144">
        <v>55</v>
      </c>
      <c r="O116" s="144">
        <v>14</v>
      </c>
      <c r="P116" s="144" t="s">
        <v>286</v>
      </c>
      <c r="Q116" s="145"/>
      <c r="R116" s="144" t="s">
        <v>802</v>
      </c>
      <c r="S116" s="145"/>
      <c r="T116" s="144">
        <v>4035</v>
      </c>
    </row>
    <row r="117" spans="1:20" x14ac:dyDescent="0.25">
      <c r="A117" t="s">
        <v>530</v>
      </c>
      <c r="B117" s="46" t="s">
        <v>530</v>
      </c>
      <c r="C117" s="49">
        <v>32.335025080800001</v>
      </c>
      <c r="D117" s="49">
        <v>-110.7285774578</v>
      </c>
      <c r="E117" s="77">
        <v>3577604.04</v>
      </c>
      <c r="F117" s="77">
        <v>525543.69099999999</v>
      </c>
      <c r="H117" t="s">
        <v>26</v>
      </c>
      <c r="I117" s="67">
        <v>3577407</v>
      </c>
      <c r="J117" s="67">
        <v>525605</v>
      </c>
      <c r="K117" s="12">
        <v>38341</v>
      </c>
      <c r="L117" s="30" t="s">
        <v>924</v>
      </c>
      <c r="M117" t="s">
        <v>530</v>
      </c>
      <c r="N117">
        <v>63</v>
      </c>
      <c r="O117">
        <v>12</v>
      </c>
      <c r="P117" t="s">
        <v>286</v>
      </c>
      <c r="R117" t="s">
        <v>802</v>
      </c>
      <c r="T117">
        <v>4035</v>
      </c>
    </row>
    <row r="118" spans="1:20" x14ac:dyDescent="0.25">
      <c r="A118" t="s">
        <v>529</v>
      </c>
      <c r="B118" s="46" t="s">
        <v>529</v>
      </c>
      <c r="C118" s="49">
        <v>32.335451710999997</v>
      </c>
      <c r="D118" s="49">
        <v>-110.7297981804</v>
      </c>
      <c r="E118" s="77">
        <v>3577651.0419999999</v>
      </c>
      <c r="F118" s="77">
        <v>525428.68900000001</v>
      </c>
      <c r="H118" t="s">
        <v>26</v>
      </c>
      <c r="I118" s="67">
        <v>3577454</v>
      </c>
      <c r="J118" s="67">
        <v>525490</v>
      </c>
      <c r="K118" s="12">
        <v>38341</v>
      </c>
      <c r="L118" s="30" t="s">
        <v>924</v>
      </c>
      <c r="M118" t="s">
        <v>529</v>
      </c>
      <c r="N118">
        <v>50</v>
      </c>
      <c r="O118">
        <v>10</v>
      </c>
      <c r="P118" t="s">
        <v>284</v>
      </c>
      <c r="R118"/>
      <c r="T118">
        <v>2161</v>
      </c>
    </row>
    <row r="119" spans="1:20" x14ac:dyDescent="0.25">
      <c r="A119" t="s">
        <v>527</v>
      </c>
      <c r="B119" s="46" t="s">
        <v>527</v>
      </c>
      <c r="C119" s="49">
        <v>32.335755429000002</v>
      </c>
      <c r="D119" s="49">
        <v>-110.7326131687</v>
      </c>
      <c r="E119" s="77">
        <v>3577684.0440000002</v>
      </c>
      <c r="F119" s="77">
        <v>525163.68500000006</v>
      </c>
      <c r="H119" t="s">
        <v>26</v>
      </c>
      <c r="I119" s="67">
        <v>3577487</v>
      </c>
      <c r="J119" s="67">
        <v>525225</v>
      </c>
      <c r="K119" s="12">
        <v>38341</v>
      </c>
      <c r="L119" s="30" t="s">
        <v>924</v>
      </c>
      <c r="M119" t="s">
        <v>527</v>
      </c>
      <c r="N119">
        <v>59</v>
      </c>
      <c r="O119">
        <v>14</v>
      </c>
      <c r="P119" t="s">
        <v>284</v>
      </c>
      <c r="R119"/>
      <c r="T119">
        <v>2161</v>
      </c>
    </row>
    <row r="120" spans="1:20" x14ac:dyDescent="0.25">
      <c r="A120" t="s">
        <v>526</v>
      </c>
      <c r="B120" s="46" t="s">
        <v>526</v>
      </c>
      <c r="C120" s="49">
        <v>32.3353509827</v>
      </c>
      <c r="D120" s="49">
        <v>-110.73332628110001</v>
      </c>
      <c r="E120" s="77">
        <v>3577639.0440000002</v>
      </c>
      <c r="F120" s="77">
        <v>525096.68599999999</v>
      </c>
      <c r="H120" t="s">
        <v>26</v>
      </c>
      <c r="I120" s="67">
        <v>3577442</v>
      </c>
      <c r="J120" s="67">
        <v>525158</v>
      </c>
      <c r="K120" s="12">
        <v>38341</v>
      </c>
      <c r="L120" s="30" t="s">
        <v>924</v>
      </c>
      <c r="M120" t="s">
        <v>526</v>
      </c>
      <c r="N120">
        <v>59</v>
      </c>
      <c r="O120">
        <v>5</v>
      </c>
      <c r="P120" t="s">
        <v>284</v>
      </c>
      <c r="R120" t="s">
        <v>802</v>
      </c>
      <c r="T120">
        <v>4037</v>
      </c>
    </row>
    <row r="121" spans="1:20" x14ac:dyDescent="0.25">
      <c r="A121" t="s">
        <v>525</v>
      </c>
      <c r="B121" s="46" t="s">
        <v>525</v>
      </c>
      <c r="C121" s="49">
        <v>32.334793035799997</v>
      </c>
      <c r="D121" s="49">
        <v>-110.7339760757</v>
      </c>
      <c r="E121" s="77">
        <v>3577577.0440000002</v>
      </c>
      <c r="F121" s="77">
        <v>525035.68700000003</v>
      </c>
      <c r="H121" t="s">
        <v>26</v>
      </c>
      <c r="I121" s="67">
        <v>3577380</v>
      </c>
      <c r="J121" s="67">
        <v>525097</v>
      </c>
      <c r="K121" s="12">
        <v>38341</v>
      </c>
      <c r="L121" s="30" t="s">
        <v>924</v>
      </c>
      <c r="M121" t="s">
        <v>525</v>
      </c>
      <c r="N121">
        <v>60</v>
      </c>
      <c r="O121">
        <v>7</v>
      </c>
      <c r="P121" t="s">
        <v>284</v>
      </c>
      <c r="R121"/>
      <c r="T121">
        <v>2161</v>
      </c>
    </row>
    <row r="122" spans="1:20" x14ac:dyDescent="0.25">
      <c r="A122" t="s">
        <v>524</v>
      </c>
      <c r="B122" s="46" t="s">
        <v>524</v>
      </c>
      <c r="C122" s="49">
        <v>32.334594882200001</v>
      </c>
      <c r="D122" s="49">
        <v>-110.7341254104</v>
      </c>
      <c r="E122" s="77">
        <v>3577555.0440000002</v>
      </c>
      <c r="F122" s="77">
        <v>525021.68799999997</v>
      </c>
      <c r="H122" t="s">
        <v>26</v>
      </c>
      <c r="I122" s="67">
        <v>3577358</v>
      </c>
      <c r="J122" s="67">
        <v>525083</v>
      </c>
      <c r="K122" s="12">
        <v>38341</v>
      </c>
      <c r="L122" s="30" t="s">
        <v>924</v>
      </c>
      <c r="M122" t="s">
        <v>524</v>
      </c>
      <c r="N122">
        <v>51</v>
      </c>
      <c r="O122">
        <v>5</v>
      </c>
      <c r="P122" t="s">
        <v>286</v>
      </c>
      <c r="R122" t="s">
        <v>802</v>
      </c>
      <c r="T122">
        <v>4035</v>
      </c>
    </row>
    <row r="123" spans="1:20" x14ac:dyDescent="0.25">
      <c r="A123" t="s">
        <v>523</v>
      </c>
      <c r="B123" s="46" t="s">
        <v>523</v>
      </c>
      <c r="C123" s="49">
        <v>32.334369799199997</v>
      </c>
      <c r="D123" s="49">
        <v>-110.734338577</v>
      </c>
      <c r="E123" s="77">
        <v>3577530.0440000002</v>
      </c>
      <c r="F123" s="77">
        <v>525001.68799999997</v>
      </c>
      <c r="H123" t="s">
        <v>26</v>
      </c>
      <c r="I123" s="67">
        <v>3577333</v>
      </c>
      <c r="J123" s="67">
        <v>525063</v>
      </c>
      <c r="K123" s="12">
        <v>38341</v>
      </c>
      <c r="L123" s="30" t="s">
        <v>924</v>
      </c>
      <c r="M123" t="s">
        <v>523</v>
      </c>
      <c r="N123">
        <v>60</v>
      </c>
      <c r="O123">
        <v>5</v>
      </c>
      <c r="P123" t="s">
        <v>284</v>
      </c>
      <c r="R123"/>
      <c r="T123">
        <v>2161</v>
      </c>
    </row>
    <row r="124" spans="1:20" x14ac:dyDescent="0.25">
      <c r="A124" t="s">
        <v>522</v>
      </c>
      <c r="B124" s="46" t="s">
        <v>522</v>
      </c>
      <c r="C124" s="49">
        <v>32.332569144700003</v>
      </c>
      <c r="D124" s="49">
        <v>-110.7360544973</v>
      </c>
      <c r="E124" s="77">
        <v>3577330.0440000002</v>
      </c>
      <c r="F124" s="77">
        <v>524840.69200000004</v>
      </c>
      <c r="H124" t="s">
        <v>26</v>
      </c>
      <c r="I124" s="67">
        <v>3577133</v>
      </c>
      <c r="J124" s="67">
        <v>524902</v>
      </c>
      <c r="K124" s="12">
        <v>38341</v>
      </c>
      <c r="L124" s="30" t="s">
        <v>924</v>
      </c>
      <c r="M124" t="s">
        <v>522</v>
      </c>
      <c r="N124">
        <v>245</v>
      </c>
      <c r="O124">
        <v>1</v>
      </c>
      <c r="P124" t="s">
        <v>284</v>
      </c>
      <c r="R124"/>
      <c r="T124">
        <v>2161</v>
      </c>
    </row>
    <row r="125" spans="1:20" x14ac:dyDescent="0.25">
      <c r="A125" t="s">
        <v>521</v>
      </c>
      <c r="B125" s="46" t="s">
        <v>521</v>
      </c>
      <c r="C125" s="49">
        <v>32.331686884500002</v>
      </c>
      <c r="D125" s="49">
        <v>-110.7369283184</v>
      </c>
      <c r="E125" s="77">
        <v>3577232.0449999999</v>
      </c>
      <c r="F125" s="77">
        <v>524758.69400000002</v>
      </c>
      <c r="H125" t="s">
        <v>26</v>
      </c>
      <c r="I125" s="67">
        <v>3577035</v>
      </c>
      <c r="J125" s="67">
        <v>524820</v>
      </c>
      <c r="K125" s="12">
        <v>38341</v>
      </c>
      <c r="L125" s="30" t="s">
        <v>924</v>
      </c>
      <c r="M125" t="s">
        <v>521</v>
      </c>
      <c r="N125">
        <v>65</v>
      </c>
      <c r="O125">
        <v>2</v>
      </c>
      <c r="P125" t="s">
        <v>284</v>
      </c>
      <c r="R125"/>
      <c r="T125">
        <v>2161</v>
      </c>
    </row>
    <row r="126" spans="1:20" x14ac:dyDescent="0.25">
      <c r="A126" t="s">
        <v>519</v>
      </c>
      <c r="B126" s="46" t="s">
        <v>519</v>
      </c>
      <c r="C126" s="49">
        <v>32.333471918900003</v>
      </c>
      <c r="D126" s="49">
        <v>-110.7363600521</v>
      </c>
      <c r="E126" s="77">
        <v>3577430.0449999999</v>
      </c>
      <c r="F126" s="77">
        <v>524811.68900000001</v>
      </c>
      <c r="H126" t="s">
        <v>26</v>
      </c>
      <c r="I126" s="67">
        <v>3577233</v>
      </c>
      <c r="J126" s="67">
        <v>524873</v>
      </c>
      <c r="K126" s="12">
        <v>38341</v>
      </c>
      <c r="L126" s="30" t="s">
        <v>924</v>
      </c>
      <c r="M126" t="s">
        <v>519</v>
      </c>
      <c r="N126">
        <v>58</v>
      </c>
      <c r="O126">
        <v>1</v>
      </c>
      <c r="P126" t="s">
        <v>284</v>
      </c>
      <c r="R126"/>
      <c r="T126">
        <v>2161</v>
      </c>
    </row>
    <row r="127" spans="1:20" x14ac:dyDescent="0.25">
      <c r="A127" t="s">
        <v>518</v>
      </c>
      <c r="B127" s="46" t="s">
        <v>518</v>
      </c>
      <c r="C127" s="49">
        <v>32.335621094399997</v>
      </c>
      <c r="D127" s="49">
        <v>-110.7373633574</v>
      </c>
      <c r="E127" s="77">
        <v>3577668.0469999998</v>
      </c>
      <c r="F127" s="77">
        <v>524716.68200000003</v>
      </c>
      <c r="H127" t="s">
        <v>26</v>
      </c>
      <c r="I127" s="67">
        <v>3577471</v>
      </c>
      <c r="J127" s="67">
        <v>524778</v>
      </c>
      <c r="K127" s="12">
        <v>38341</v>
      </c>
      <c r="L127" s="30" t="s">
        <v>924</v>
      </c>
      <c r="M127" t="s">
        <v>518</v>
      </c>
      <c r="N127">
        <v>54</v>
      </c>
      <c r="O127">
        <v>10</v>
      </c>
      <c r="P127" t="s">
        <v>284</v>
      </c>
      <c r="R127"/>
      <c r="T127">
        <v>2161</v>
      </c>
    </row>
    <row r="128" spans="1:20" x14ac:dyDescent="0.25">
      <c r="A128" t="s">
        <v>517</v>
      </c>
      <c r="B128" s="46" t="s">
        <v>517</v>
      </c>
      <c r="C128" s="49">
        <v>32.337219056599999</v>
      </c>
      <c r="D128" s="49">
        <v>-110.7379326069</v>
      </c>
      <c r="E128" s="77">
        <v>3577845.048</v>
      </c>
      <c r="F128" s="77">
        <v>524662.67599999998</v>
      </c>
      <c r="H128" t="s">
        <v>26</v>
      </c>
      <c r="I128" s="67">
        <v>3577648</v>
      </c>
      <c r="J128" s="67">
        <v>524724</v>
      </c>
      <c r="K128" s="12">
        <v>38341</v>
      </c>
      <c r="L128" s="30" t="s">
        <v>924</v>
      </c>
      <c r="M128" t="s">
        <v>517</v>
      </c>
      <c r="N128">
        <v>50</v>
      </c>
      <c r="O128">
        <v>4</v>
      </c>
      <c r="P128" t="s">
        <v>284</v>
      </c>
      <c r="R128"/>
      <c r="T128">
        <v>2161</v>
      </c>
    </row>
    <row r="129" spans="1:20" x14ac:dyDescent="0.25">
      <c r="A129" t="s">
        <v>516</v>
      </c>
      <c r="B129" s="46" t="s">
        <v>516</v>
      </c>
      <c r="C129" s="49">
        <v>32.337671733800001</v>
      </c>
      <c r="D129" s="49">
        <v>-110.7387070292</v>
      </c>
      <c r="E129" s="77">
        <v>3577895.0490000001</v>
      </c>
      <c r="F129" s="77">
        <v>524589.674</v>
      </c>
      <c r="H129" t="s">
        <v>26</v>
      </c>
      <c r="I129" s="67">
        <v>3577698</v>
      </c>
      <c r="J129" s="67">
        <v>524651</v>
      </c>
      <c r="K129" s="12">
        <v>38341</v>
      </c>
      <c r="L129" s="30" t="s">
        <v>924</v>
      </c>
      <c r="M129" t="s">
        <v>516</v>
      </c>
      <c r="N129">
        <v>49</v>
      </c>
      <c r="O129">
        <v>9</v>
      </c>
      <c r="P129" t="s">
        <v>284</v>
      </c>
      <c r="R129"/>
      <c r="T129">
        <v>2161</v>
      </c>
    </row>
    <row r="130" spans="1:20" x14ac:dyDescent="0.25">
      <c r="A130" t="s">
        <v>515</v>
      </c>
      <c r="B130" s="46" t="s">
        <v>515</v>
      </c>
      <c r="C130" s="49">
        <v>32.338837306800002</v>
      </c>
      <c r="D130" s="49">
        <v>-110.73958570400001</v>
      </c>
      <c r="E130" s="77">
        <v>3578024.05</v>
      </c>
      <c r="F130" s="77">
        <v>524506.67000000004</v>
      </c>
      <c r="H130" t="s">
        <v>26</v>
      </c>
      <c r="I130" s="67">
        <v>3577827</v>
      </c>
      <c r="J130" s="67">
        <v>524568</v>
      </c>
      <c r="K130" s="12">
        <v>38341</v>
      </c>
      <c r="L130" s="30" t="s">
        <v>924</v>
      </c>
      <c r="M130" t="s">
        <v>515</v>
      </c>
      <c r="N130">
        <v>51</v>
      </c>
      <c r="O130">
        <v>1</v>
      </c>
      <c r="P130" t="s">
        <v>284</v>
      </c>
      <c r="R130"/>
      <c r="T130">
        <v>2161</v>
      </c>
    </row>
    <row r="131" spans="1:20" x14ac:dyDescent="0.25">
      <c r="A131" t="s">
        <v>514</v>
      </c>
      <c r="B131" s="46" t="s">
        <v>514</v>
      </c>
      <c r="C131" s="49">
        <v>32.339470771899997</v>
      </c>
      <c r="D131" s="49">
        <v>-110.7405402871</v>
      </c>
      <c r="E131" s="77">
        <v>3578094.051</v>
      </c>
      <c r="F131" s="77">
        <v>524416.66700000002</v>
      </c>
      <c r="H131" t="s">
        <v>26</v>
      </c>
      <c r="I131" s="67">
        <v>3577897</v>
      </c>
      <c r="J131" s="67">
        <v>524478</v>
      </c>
      <c r="K131" s="12">
        <v>38341</v>
      </c>
      <c r="L131" s="30" t="s">
        <v>924</v>
      </c>
      <c r="M131" t="s">
        <v>514</v>
      </c>
      <c r="N131">
        <v>231</v>
      </c>
      <c r="O131">
        <v>1</v>
      </c>
      <c r="P131" t="s">
        <v>284</v>
      </c>
      <c r="R131"/>
      <c r="T131">
        <v>2161</v>
      </c>
    </row>
    <row r="132" spans="1:20" x14ac:dyDescent="0.25">
      <c r="A132" t="s">
        <v>513</v>
      </c>
      <c r="B132" s="46" t="s">
        <v>513</v>
      </c>
      <c r="C132" s="49">
        <v>32.338864618199999</v>
      </c>
      <c r="D132" s="49">
        <v>-110.7441018143</v>
      </c>
      <c r="E132" s="77">
        <v>3578026.0529999998</v>
      </c>
      <c r="F132" s="77">
        <v>524081.66600000003</v>
      </c>
      <c r="H132" t="s">
        <v>26</v>
      </c>
      <c r="I132" s="67">
        <v>3577829</v>
      </c>
      <c r="J132" s="67">
        <v>524143</v>
      </c>
      <c r="K132" s="12">
        <v>38341</v>
      </c>
      <c r="L132" s="30" t="s">
        <v>924</v>
      </c>
      <c r="M132" t="s">
        <v>513</v>
      </c>
      <c r="N132">
        <v>51</v>
      </c>
      <c r="O132">
        <v>8</v>
      </c>
      <c r="P132" t="s">
        <v>284</v>
      </c>
      <c r="R132"/>
      <c r="T132">
        <v>2161</v>
      </c>
    </row>
    <row r="133" spans="1:20" x14ac:dyDescent="0.25">
      <c r="A133" t="s">
        <v>512</v>
      </c>
      <c r="B133" s="46" t="s">
        <v>512</v>
      </c>
      <c r="C133" s="49">
        <v>32.3389545498</v>
      </c>
      <c r="D133" s="49">
        <v>-110.74396342199999</v>
      </c>
      <c r="E133" s="77">
        <v>3578036.0529999998</v>
      </c>
      <c r="F133" s="77">
        <v>524094.66600000003</v>
      </c>
      <c r="H133" t="s">
        <v>26</v>
      </c>
      <c r="I133" s="67">
        <v>3577839</v>
      </c>
      <c r="J133" s="67">
        <v>524156</v>
      </c>
      <c r="K133" s="12">
        <v>38341</v>
      </c>
      <c r="L133" s="30" t="s">
        <v>924</v>
      </c>
      <c r="M133" t="s">
        <v>512</v>
      </c>
      <c r="N133">
        <v>55</v>
      </c>
      <c r="O133">
        <v>4</v>
      </c>
      <c r="P133" t="s">
        <v>284</v>
      </c>
      <c r="R133"/>
      <c r="T133">
        <v>2149</v>
      </c>
    </row>
    <row r="134" spans="1:20" x14ac:dyDescent="0.25">
      <c r="A134" t="s">
        <v>511</v>
      </c>
      <c r="B134" s="46" t="s">
        <v>511</v>
      </c>
      <c r="C134" s="49">
        <v>32.3394483131</v>
      </c>
      <c r="D134" s="49">
        <v>-110.74278251929999</v>
      </c>
      <c r="E134" s="77">
        <v>3578091.0520000001</v>
      </c>
      <c r="F134" s="77">
        <v>524205.66499999998</v>
      </c>
      <c r="H134" t="s">
        <v>26</v>
      </c>
      <c r="I134" s="67">
        <v>3577894</v>
      </c>
      <c r="J134" s="67">
        <v>524267</v>
      </c>
      <c r="K134" s="12">
        <v>38341</v>
      </c>
      <c r="L134" s="30" t="s">
        <v>924</v>
      </c>
      <c r="M134" t="s">
        <v>511</v>
      </c>
      <c r="N134">
        <v>52</v>
      </c>
      <c r="O134">
        <v>9</v>
      </c>
      <c r="P134" t="s">
        <v>284</v>
      </c>
      <c r="R134"/>
      <c r="T134">
        <v>2161</v>
      </c>
    </row>
    <row r="135" spans="1:20" x14ac:dyDescent="0.25">
      <c r="A135" t="s">
        <v>510</v>
      </c>
      <c r="B135" s="46" t="s">
        <v>510</v>
      </c>
      <c r="C135" s="49">
        <v>32.337511597099997</v>
      </c>
      <c r="D135" s="49">
        <v>-110.72701869470001</v>
      </c>
      <c r="E135" s="77">
        <v>3577880.0410000002</v>
      </c>
      <c r="F135" s="77">
        <v>525689.68500000006</v>
      </c>
      <c r="H135" t="s">
        <v>26</v>
      </c>
      <c r="I135" s="67">
        <v>3577683</v>
      </c>
      <c r="J135" s="67">
        <v>525751</v>
      </c>
      <c r="K135" s="12">
        <v>38341</v>
      </c>
      <c r="L135" s="30" t="s">
        <v>924</v>
      </c>
      <c r="M135" t="s">
        <v>510</v>
      </c>
      <c r="N135">
        <v>48</v>
      </c>
      <c r="O135">
        <v>10</v>
      </c>
      <c r="P135" t="s">
        <v>284</v>
      </c>
      <c r="R135"/>
      <c r="T135">
        <v>2161</v>
      </c>
    </row>
    <row r="136" spans="1:20" x14ac:dyDescent="0.25">
      <c r="A136" t="s">
        <v>508</v>
      </c>
      <c r="B136" s="46" t="s">
        <v>508</v>
      </c>
      <c r="C136" s="49">
        <v>32.337748068300002</v>
      </c>
      <c r="D136" s="49">
        <v>-110.7321079436</v>
      </c>
      <c r="E136" s="77">
        <v>3577905.0440000002</v>
      </c>
      <c r="F136" s="77">
        <v>525210.68000000005</v>
      </c>
      <c r="H136" t="s">
        <v>26</v>
      </c>
      <c r="I136" s="67">
        <v>3577708</v>
      </c>
      <c r="J136" s="67">
        <v>525272</v>
      </c>
      <c r="K136" s="12">
        <v>38348</v>
      </c>
      <c r="L136" s="30" t="s">
        <v>923</v>
      </c>
      <c r="M136" t="s">
        <v>508</v>
      </c>
      <c r="N136">
        <v>50</v>
      </c>
      <c r="O136">
        <v>9</v>
      </c>
      <c r="P136" t="s">
        <v>284</v>
      </c>
      <c r="R136"/>
      <c r="T136">
        <v>2149</v>
      </c>
    </row>
    <row r="137" spans="1:20" x14ac:dyDescent="0.25">
      <c r="A137" t="s">
        <v>507</v>
      </c>
      <c r="B137" s="46" t="s">
        <v>507</v>
      </c>
      <c r="C137" s="49">
        <v>32.333687126100003</v>
      </c>
      <c r="D137" s="49">
        <v>-110.7400678101</v>
      </c>
      <c r="E137" s="77">
        <v>3577453.048</v>
      </c>
      <c r="F137" s="77">
        <v>524462.68599999999</v>
      </c>
      <c r="H137" t="s">
        <v>26</v>
      </c>
      <c r="I137" s="67">
        <v>3577256</v>
      </c>
      <c r="J137" s="67">
        <v>524524</v>
      </c>
      <c r="K137" s="12">
        <v>38348</v>
      </c>
      <c r="L137" s="30" t="s">
        <v>923</v>
      </c>
      <c r="M137" t="s">
        <v>507</v>
      </c>
      <c r="N137">
        <v>56</v>
      </c>
      <c r="O137">
        <v>6</v>
      </c>
      <c r="P137" t="s">
        <v>284</v>
      </c>
      <c r="R137"/>
      <c r="T137">
        <v>2149</v>
      </c>
    </row>
    <row r="138" spans="1:20" x14ac:dyDescent="0.25">
      <c r="A138" t="s">
        <v>506</v>
      </c>
      <c r="B138" s="46" t="s">
        <v>506</v>
      </c>
      <c r="C138" s="49">
        <v>32.333187852499996</v>
      </c>
      <c r="D138" s="49">
        <v>-110.7429487727</v>
      </c>
      <c r="E138" s="77">
        <v>3577397.05</v>
      </c>
      <c r="F138" s="77">
        <v>524191.685</v>
      </c>
      <c r="H138" t="s">
        <v>26</v>
      </c>
      <c r="I138" s="67">
        <v>3577200</v>
      </c>
      <c r="J138" s="67">
        <v>524253</v>
      </c>
      <c r="K138" s="12">
        <v>38348</v>
      </c>
      <c r="L138" s="30" t="s">
        <v>923</v>
      </c>
      <c r="M138" t="s">
        <v>506</v>
      </c>
      <c r="N138">
        <v>60</v>
      </c>
      <c r="O138">
        <v>3</v>
      </c>
      <c r="P138" t="s">
        <v>284</v>
      </c>
      <c r="R138"/>
      <c r="T138">
        <v>2149</v>
      </c>
    </row>
    <row r="139" spans="1:20" x14ac:dyDescent="0.25">
      <c r="A139" t="s">
        <v>505</v>
      </c>
      <c r="B139" s="46" t="s">
        <v>505</v>
      </c>
      <c r="C139" s="49">
        <v>32.331756716299999</v>
      </c>
      <c r="D139" s="49">
        <v>-110.74454659209999</v>
      </c>
      <c r="E139" s="77">
        <v>3577238.05</v>
      </c>
      <c r="F139" s="77">
        <v>524041.68900000001</v>
      </c>
      <c r="H139" t="s">
        <v>26</v>
      </c>
      <c r="I139" s="67">
        <v>3577041</v>
      </c>
      <c r="J139" s="67">
        <v>524103</v>
      </c>
      <c r="K139" s="12">
        <v>38348</v>
      </c>
      <c r="L139" s="30" t="s">
        <v>923</v>
      </c>
      <c r="M139" t="s">
        <v>505</v>
      </c>
      <c r="N139">
        <v>60</v>
      </c>
      <c r="O139">
        <v>0</v>
      </c>
      <c r="P139" t="s">
        <v>286</v>
      </c>
      <c r="R139" t="s">
        <v>802</v>
      </c>
      <c r="T139">
        <v>4037</v>
      </c>
    </row>
    <row r="140" spans="1:20" x14ac:dyDescent="0.25">
      <c r="A140" t="s">
        <v>495</v>
      </c>
      <c r="B140" s="46" t="s">
        <v>495</v>
      </c>
      <c r="C140" s="49">
        <v>32.332540357699997</v>
      </c>
      <c r="D140" s="49">
        <v>-110.7439493852</v>
      </c>
      <c r="E140" s="77">
        <v>3577325.05</v>
      </c>
      <c r="F140" s="77">
        <v>524097.68699999998</v>
      </c>
      <c r="H140" t="s">
        <v>26</v>
      </c>
      <c r="I140" s="67">
        <v>3577128</v>
      </c>
      <c r="J140" s="67">
        <v>524159</v>
      </c>
      <c r="K140" s="12">
        <v>38348</v>
      </c>
      <c r="L140" s="30" t="s">
        <v>923</v>
      </c>
      <c r="M140" t="s">
        <v>495</v>
      </c>
      <c r="N140">
        <v>59</v>
      </c>
      <c r="O140">
        <v>2</v>
      </c>
      <c r="P140" t="s">
        <v>284</v>
      </c>
      <c r="R140"/>
      <c r="T140">
        <v>2149</v>
      </c>
    </row>
    <row r="141" spans="1:20" x14ac:dyDescent="0.25">
      <c r="A141" t="s">
        <v>493</v>
      </c>
      <c r="B141" s="46" t="s">
        <v>493</v>
      </c>
      <c r="C141" s="49">
        <v>32.334893351700003</v>
      </c>
      <c r="D141" s="49">
        <v>-110.74317777829999</v>
      </c>
      <c r="E141" s="77">
        <v>3577586.051</v>
      </c>
      <c r="F141" s="77">
        <v>524169.68</v>
      </c>
      <c r="H141" t="s">
        <v>26</v>
      </c>
      <c r="I141" s="67">
        <v>3577389</v>
      </c>
      <c r="J141" s="67">
        <v>524231</v>
      </c>
      <c r="K141" s="12">
        <v>38348</v>
      </c>
      <c r="L141" s="30" t="s">
        <v>923</v>
      </c>
      <c r="M141" t="s">
        <v>493</v>
      </c>
      <c r="N141">
        <v>53</v>
      </c>
      <c r="O141">
        <v>5</v>
      </c>
      <c r="P141" t="s">
        <v>284</v>
      </c>
      <c r="R141"/>
      <c r="T141">
        <v>2149</v>
      </c>
    </row>
    <row r="142" spans="1:20" x14ac:dyDescent="0.25">
      <c r="A142" t="s">
        <v>492</v>
      </c>
      <c r="B142" s="46" t="s">
        <v>492</v>
      </c>
      <c r="C142" s="49">
        <v>32.331992835599998</v>
      </c>
      <c r="D142" s="49">
        <v>-110.74090138610001</v>
      </c>
      <c r="E142" s="77">
        <v>3577265.048</v>
      </c>
      <c r="F142" s="77">
        <v>524384.69099999999</v>
      </c>
      <c r="H142" t="s">
        <v>26</v>
      </c>
      <c r="I142" s="67">
        <v>3577068</v>
      </c>
      <c r="J142" s="67">
        <v>524446</v>
      </c>
      <c r="K142" s="12">
        <v>38348</v>
      </c>
      <c r="L142" s="30" t="s">
        <v>923</v>
      </c>
      <c r="M142" t="s">
        <v>492</v>
      </c>
      <c r="N142">
        <v>61</v>
      </c>
      <c r="O142">
        <v>1</v>
      </c>
      <c r="P142" t="s">
        <v>284</v>
      </c>
      <c r="R142"/>
      <c r="T142">
        <v>2161</v>
      </c>
    </row>
    <row r="143" spans="1:20" x14ac:dyDescent="0.25">
      <c r="A143" t="s">
        <v>482</v>
      </c>
      <c r="B143" s="46" t="s">
        <v>482</v>
      </c>
      <c r="C143" s="49">
        <v>32.334321922999997</v>
      </c>
      <c r="D143" s="49">
        <v>-110.7461014638</v>
      </c>
      <c r="E143" s="77">
        <v>3577522.0520000001</v>
      </c>
      <c r="F143" s="77">
        <v>523894.679</v>
      </c>
      <c r="H143" t="s">
        <v>26</v>
      </c>
      <c r="I143" s="67">
        <v>3577325</v>
      </c>
      <c r="J143" s="67">
        <v>523956</v>
      </c>
      <c r="K143" s="12">
        <v>38372</v>
      </c>
      <c r="L143" s="30" t="s">
        <v>922</v>
      </c>
      <c r="M143" t="s">
        <v>482</v>
      </c>
      <c r="N143">
        <v>56</v>
      </c>
      <c r="O143">
        <v>5</v>
      </c>
      <c r="P143" t="s">
        <v>284</v>
      </c>
      <c r="R143"/>
      <c r="T143">
        <v>2161</v>
      </c>
    </row>
    <row r="144" spans="1:20" x14ac:dyDescent="0.25">
      <c r="A144" t="s">
        <v>480</v>
      </c>
      <c r="B144" s="46" t="s">
        <v>480</v>
      </c>
      <c r="C144" s="49">
        <v>32.334020152400001</v>
      </c>
      <c r="D144" s="49">
        <v>-110.7485674694</v>
      </c>
      <c r="E144" s="77">
        <v>3577488.054</v>
      </c>
      <c r="F144" s="77">
        <v>523662.679</v>
      </c>
      <c r="H144" t="s">
        <v>26</v>
      </c>
      <c r="I144" s="67">
        <v>3577291</v>
      </c>
      <c r="J144" s="67">
        <v>523724</v>
      </c>
      <c r="K144" s="12">
        <v>38372</v>
      </c>
      <c r="L144" s="30" t="s">
        <v>922</v>
      </c>
      <c r="M144" t="s">
        <v>480</v>
      </c>
      <c r="N144">
        <v>60</v>
      </c>
      <c r="O144">
        <v>6</v>
      </c>
      <c r="P144" t="s">
        <v>284</v>
      </c>
      <c r="R144"/>
      <c r="T144">
        <v>2161</v>
      </c>
    </row>
    <row r="145" spans="1:20" x14ac:dyDescent="0.25">
      <c r="A145" t="s">
        <v>477</v>
      </c>
      <c r="B145" s="46" t="s">
        <v>477</v>
      </c>
      <c r="C145" s="49">
        <v>32.3331871918</v>
      </c>
      <c r="D145" s="49">
        <v>-110.7515980532</v>
      </c>
      <c r="E145" s="77">
        <v>3577395.0559999999</v>
      </c>
      <c r="F145" s="77">
        <v>523377.679</v>
      </c>
      <c r="H145" t="s">
        <v>26</v>
      </c>
      <c r="I145" s="67">
        <v>3577198</v>
      </c>
      <c r="J145" s="67">
        <v>523439</v>
      </c>
      <c r="K145" s="12">
        <v>38372</v>
      </c>
      <c r="L145" s="30" t="s">
        <v>922</v>
      </c>
      <c r="M145" t="s">
        <v>477</v>
      </c>
      <c r="N145">
        <v>55</v>
      </c>
      <c r="O145">
        <v>7</v>
      </c>
      <c r="P145" t="s">
        <v>284</v>
      </c>
      <c r="R145"/>
      <c r="T145">
        <v>2149</v>
      </c>
    </row>
    <row r="146" spans="1:20" x14ac:dyDescent="0.25">
      <c r="A146" t="s">
        <v>476</v>
      </c>
      <c r="B146" s="46" t="s">
        <v>476</v>
      </c>
      <c r="C146" s="49">
        <v>32.3322960956</v>
      </c>
      <c r="D146" s="49">
        <v>-110.7526205083</v>
      </c>
      <c r="E146" s="77">
        <v>3577296.057</v>
      </c>
      <c r="F146" s="77">
        <v>523281.68199999997</v>
      </c>
      <c r="H146" t="s">
        <v>26</v>
      </c>
      <c r="I146" s="67">
        <v>3577099</v>
      </c>
      <c r="J146" s="67">
        <v>523343</v>
      </c>
      <c r="K146" s="12">
        <v>38372</v>
      </c>
      <c r="L146" s="30" t="s">
        <v>922</v>
      </c>
      <c r="M146" t="s">
        <v>476</v>
      </c>
      <c r="N146">
        <v>61</v>
      </c>
      <c r="O146">
        <v>0</v>
      </c>
      <c r="P146" t="s">
        <v>284</v>
      </c>
      <c r="R146"/>
      <c r="T146">
        <v>2161</v>
      </c>
    </row>
    <row r="147" spans="1:20" x14ac:dyDescent="0.25">
      <c r="A147" t="s">
        <v>475</v>
      </c>
      <c r="B147" s="46" t="s">
        <v>475</v>
      </c>
      <c r="C147" s="49">
        <v>32.331737840899997</v>
      </c>
      <c r="D147" s="49">
        <v>-110.7531639068</v>
      </c>
      <c r="E147" s="77">
        <v>3577234.057</v>
      </c>
      <c r="F147" s="77">
        <v>523230.68300000002</v>
      </c>
      <c r="H147" t="s">
        <v>26</v>
      </c>
      <c r="I147" s="67">
        <v>3577037</v>
      </c>
      <c r="J147" s="67">
        <v>523292</v>
      </c>
      <c r="K147" s="12">
        <v>38372</v>
      </c>
      <c r="L147" s="30" t="s">
        <v>922</v>
      </c>
      <c r="M147" t="s">
        <v>475</v>
      </c>
      <c r="N147">
        <v>240</v>
      </c>
      <c r="O147">
        <v>2</v>
      </c>
      <c r="P147" t="s">
        <v>284</v>
      </c>
      <c r="R147"/>
      <c r="T147">
        <v>2161</v>
      </c>
    </row>
    <row r="148" spans="1:20" x14ac:dyDescent="0.25">
      <c r="A148" t="s">
        <v>464</v>
      </c>
      <c r="B148" s="46" t="s">
        <v>464</v>
      </c>
      <c r="C148" s="49">
        <v>32.331471907900003</v>
      </c>
      <c r="D148" s="49">
        <v>-110.750975778</v>
      </c>
      <c r="E148" s="77">
        <v>3577205.0550000002</v>
      </c>
      <c r="F148" s="77">
        <v>523436.685</v>
      </c>
      <c r="H148" t="s">
        <v>26</v>
      </c>
      <c r="I148" s="67">
        <v>3577008</v>
      </c>
      <c r="J148" s="67">
        <v>523498</v>
      </c>
      <c r="K148" s="12">
        <v>38372</v>
      </c>
      <c r="L148" s="30" t="s">
        <v>922</v>
      </c>
      <c r="M148" t="s">
        <v>464</v>
      </c>
      <c r="N148">
        <v>243</v>
      </c>
      <c r="O148">
        <v>4</v>
      </c>
      <c r="P148" t="s">
        <v>284</v>
      </c>
      <c r="R148"/>
      <c r="T148">
        <v>2161</v>
      </c>
    </row>
    <row r="149" spans="1:20" x14ac:dyDescent="0.25">
      <c r="A149" s="27" t="s">
        <v>462</v>
      </c>
      <c r="B149" s="54" t="s">
        <v>462</v>
      </c>
      <c r="C149" s="55">
        <v>32.332325572899997</v>
      </c>
      <c r="D149" s="55">
        <v>-110.749284008</v>
      </c>
      <c r="E149" s="79">
        <v>3577300.054</v>
      </c>
      <c r="F149" s="79">
        <v>523595.68400000001</v>
      </c>
      <c r="G149" s="33"/>
      <c r="H149" s="27" t="s">
        <v>26</v>
      </c>
      <c r="I149" s="68">
        <v>3577103</v>
      </c>
      <c r="J149" s="68">
        <v>523657</v>
      </c>
      <c r="K149" s="60">
        <v>38372</v>
      </c>
      <c r="L149" s="63" t="s">
        <v>922</v>
      </c>
      <c r="M149" s="27" t="s">
        <v>462</v>
      </c>
      <c r="N149" s="27">
        <v>59</v>
      </c>
      <c r="O149" s="27">
        <v>4</v>
      </c>
      <c r="P149" s="27" t="s">
        <v>284</v>
      </c>
      <c r="Q149" s="33"/>
      <c r="R149" s="27"/>
      <c r="S149" s="33"/>
      <c r="T149" s="27">
        <v>2149</v>
      </c>
    </row>
    <row r="150" spans="1:20" s="33" customFormat="1" x14ac:dyDescent="0.25">
      <c r="A150" t="s">
        <v>460</v>
      </c>
      <c r="B150" s="46" t="s">
        <v>460</v>
      </c>
      <c r="C150" s="49">
        <v>32.332752327500003</v>
      </c>
      <c r="D150" s="49">
        <v>-110.74615892040001</v>
      </c>
      <c r="E150" s="77">
        <v>3577348.0520000001</v>
      </c>
      <c r="F150" s="77">
        <v>523889.68400000001</v>
      </c>
      <c r="G150" s="1"/>
      <c r="H150" t="s">
        <v>26</v>
      </c>
      <c r="I150" s="67">
        <v>3577151</v>
      </c>
      <c r="J150" s="67">
        <v>523951</v>
      </c>
      <c r="K150" s="12">
        <v>38372</v>
      </c>
      <c r="L150" s="30" t="s">
        <v>922</v>
      </c>
      <c r="M150" t="s">
        <v>460</v>
      </c>
      <c r="N150">
        <v>61</v>
      </c>
      <c r="O150">
        <v>2</v>
      </c>
      <c r="P150" t="s">
        <v>284</v>
      </c>
      <c r="Q150" s="1"/>
      <c r="R150"/>
      <c r="S150" s="1"/>
      <c r="T150">
        <v>2161</v>
      </c>
    </row>
    <row r="151" spans="1:20" x14ac:dyDescent="0.25">
      <c r="A151" t="s">
        <v>459</v>
      </c>
      <c r="B151" s="46" t="s">
        <v>459</v>
      </c>
      <c r="C151" s="49">
        <v>32.333102266700003</v>
      </c>
      <c r="D151" s="49">
        <v>-110.7452228991</v>
      </c>
      <c r="E151" s="77">
        <v>3577387.051</v>
      </c>
      <c r="F151" s="77">
        <v>523977.68400000001</v>
      </c>
      <c r="H151" t="s">
        <v>26</v>
      </c>
      <c r="I151" s="67">
        <v>3577190</v>
      </c>
      <c r="J151" s="67">
        <v>524039</v>
      </c>
      <c r="K151" s="12">
        <v>38372</v>
      </c>
      <c r="L151" s="30" t="s">
        <v>922</v>
      </c>
      <c r="M151" t="s">
        <v>459</v>
      </c>
      <c r="N151">
        <v>63</v>
      </c>
      <c r="O151">
        <v>5</v>
      </c>
      <c r="P151" t="s">
        <v>284</v>
      </c>
      <c r="R151"/>
      <c r="T151">
        <v>2149</v>
      </c>
    </row>
    <row r="152" spans="1:20" x14ac:dyDescent="0.25">
      <c r="A152" t="s">
        <v>458</v>
      </c>
      <c r="B152" s="46" t="s">
        <v>458</v>
      </c>
      <c r="C152" s="49">
        <v>32.333424659499997</v>
      </c>
      <c r="D152" s="49">
        <v>-110.7440531821</v>
      </c>
      <c r="E152" s="77">
        <v>3577423.051</v>
      </c>
      <c r="F152" s="77">
        <v>524087.68400000001</v>
      </c>
      <c r="H152" t="s">
        <v>26</v>
      </c>
      <c r="I152" s="67">
        <v>3577226</v>
      </c>
      <c r="J152" s="67">
        <v>524149</v>
      </c>
      <c r="K152" s="12">
        <v>38372</v>
      </c>
      <c r="L152" s="30" t="s">
        <v>922</v>
      </c>
      <c r="M152" t="s">
        <v>458</v>
      </c>
      <c r="N152">
        <v>59</v>
      </c>
      <c r="O152">
        <v>10</v>
      </c>
      <c r="P152" t="s">
        <v>284</v>
      </c>
      <c r="R152"/>
      <c r="T152">
        <v>2161</v>
      </c>
    </row>
    <row r="153" spans="1:20" x14ac:dyDescent="0.25">
      <c r="A153" s="26" t="s">
        <v>233</v>
      </c>
      <c r="B153" s="26"/>
      <c r="C153" s="127">
        <v>32.344362932899998</v>
      </c>
      <c r="D153" s="127">
        <v>-110.77970802500001</v>
      </c>
      <c r="E153" s="126">
        <v>3578628.0860000001</v>
      </c>
      <c r="F153" s="126">
        <v>520729.63099999999</v>
      </c>
      <c r="G153" s="124"/>
      <c r="H153" t="s">
        <v>26</v>
      </c>
      <c r="I153" s="125">
        <v>3578431</v>
      </c>
      <c r="J153" s="125">
        <v>520791</v>
      </c>
      <c r="K153" s="124">
        <v>38429</v>
      </c>
      <c r="L153" s="114" t="s">
        <v>988</v>
      </c>
      <c r="M153" s="26" t="s">
        <v>233</v>
      </c>
      <c r="N153" s="26">
        <v>46</v>
      </c>
      <c r="O153" s="26">
        <v>7</v>
      </c>
      <c r="P153" s="26" t="s">
        <v>13</v>
      </c>
      <c r="Q153" s="26"/>
      <c r="R153" s="26" t="s">
        <v>802</v>
      </c>
      <c r="S153" s="26"/>
      <c r="T153" s="26"/>
    </row>
    <row r="154" spans="1:20" x14ac:dyDescent="0.25">
      <c r="A154" s="26" t="s">
        <v>234</v>
      </c>
      <c r="B154" s="26"/>
      <c r="C154" s="127">
        <v>32.349054163200002</v>
      </c>
      <c r="D154" s="127">
        <v>-110.7797818497</v>
      </c>
      <c r="E154" s="126">
        <v>3579148.0890000002</v>
      </c>
      <c r="F154" s="126">
        <v>520721.61499999999</v>
      </c>
      <c r="G154" s="124"/>
      <c r="H154" t="s">
        <v>26</v>
      </c>
      <c r="I154" s="125">
        <v>3578951</v>
      </c>
      <c r="J154" s="125">
        <v>520783</v>
      </c>
      <c r="K154" s="124">
        <v>38429</v>
      </c>
      <c r="L154" s="114" t="s">
        <v>988</v>
      </c>
      <c r="M154" s="26" t="s">
        <v>234</v>
      </c>
      <c r="N154" s="26">
        <v>233</v>
      </c>
      <c r="O154" s="26">
        <v>0</v>
      </c>
      <c r="P154" s="26" t="s">
        <v>13</v>
      </c>
      <c r="Q154" s="26"/>
      <c r="R154" s="26"/>
      <c r="S154" s="26"/>
      <c r="T154" s="26"/>
    </row>
    <row r="155" spans="1:20" s="26" customFormat="1" x14ac:dyDescent="0.25">
      <c r="A155" s="26" t="s">
        <v>235</v>
      </c>
      <c r="C155" s="127">
        <v>32.3510910145</v>
      </c>
      <c r="D155" s="127">
        <v>-110.7786610798</v>
      </c>
      <c r="E155" s="126">
        <v>3579374.0890000002</v>
      </c>
      <c r="F155" s="126">
        <v>520826.60800000001</v>
      </c>
      <c r="G155" s="124"/>
      <c r="H155" t="s">
        <v>26</v>
      </c>
      <c r="I155" s="125">
        <v>3579177</v>
      </c>
      <c r="J155" s="125">
        <v>520888</v>
      </c>
      <c r="K155" s="124">
        <v>38429</v>
      </c>
      <c r="L155" s="114" t="s">
        <v>988</v>
      </c>
      <c r="M155" s="26" t="s">
        <v>235</v>
      </c>
      <c r="N155" s="26">
        <v>63</v>
      </c>
      <c r="O155" s="26">
        <v>2</v>
      </c>
      <c r="P155" s="26" t="s">
        <v>13</v>
      </c>
    </row>
    <row r="156" spans="1:20" s="26" customFormat="1" x14ac:dyDescent="0.25">
      <c r="A156" s="26" t="s">
        <v>236</v>
      </c>
      <c r="B156" s="1"/>
      <c r="C156" s="127">
        <v>32.355262266300002</v>
      </c>
      <c r="D156" s="127">
        <v>-110.7754944989</v>
      </c>
      <c r="E156" s="126">
        <v>3579837.0890000002</v>
      </c>
      <c r="F156" s="126">
        <v>521123.59499999997</v>
      </c>
      <c r="G156" s="124"/>
      <c r="H156" t="s">
        <v>26</v>
      </c>
      <c r="I156" s="125">
        <v>3579640</v>
      </c>
      <c r="J156" s="125">
        <v>521185</v>
      </c>
      <c r="K156" s="124">
        <v>38429</v>
      </c>
      <c r="L156" s="114" t="s">
        <v>988</v>
      </c>
      <c r="M156" s="26" t="s">
        <v>236</v>
      </c>
      <c r="N156" s="26">
        <v>51</v>
      </c>
      <c r="O156" s="26">
        <v>12</v>
      </c>
      <c r="P156" s="26" t="s">
        <v>13</v>
      </c>
      <c r="Q156"/>
      <c r="R156" s="1"/>
      <c r="S156"/>
      <c r="T156" s="1"/>
    </row>
    <row r="157" spans="1:20" s="26" customFormat="1" x14ac:dyDescent="0.25">
      <c r="A157" t="s">
        <v>55</v>
      </c>
      <c r="B157"/>
      <c r="C157" s="14">
        <v>32.331197000000003</v>
      </c>
      <c r="D157" s="14">
        <v>-110.674666</v>
      </c>
      <c r="E157" s="80">
        <v>3577193.8626029999</v>
      </c>
      <c r="F157" s="80">
        <v>530618.66466200002</v>
      </c>
      <c r="G157" s="8" t="s">
        <v>41</v>
      </c>
      <c r="H157" s="1" t="s">
        <v>26</v>
      </c>
      <c r="I157" s="66"/>
      <c r="J157" s="66"/>
      <c r="K157" s="12">
        <v>38822</v>
      </c>
      <c r="L157" s="30" t="s">
        <v>816</v>
      </c>
      <c r="M157" t="s">
        <v>55</v>
      </c>
      <c r="N157" s="1">
        <v>40</v>
      </c>
      <c r="O157" s="1">
        <v>14</v>
      </c>
      <c r="P157" s="1" t="s">
        <v>16</v>
      </c>
      <c r="Q157" s="1" t="s">
        <v>43</v>
      </c>
      <c r="R157" s="1" t="s">
        <v>802</v>
      </c>
      <c r="S157" s="1" t="s">
        <v>815</v>
      </c>
      <c r="T157" s="1"/>
    </row>
    <row r="158" spans="1:20" s="26" customFormat="1" x14ac:dyDescent="0.25">
      <c r="A158" t="s">
        <v>58</v>
      </c>
      <c r="B158"/>
      <c r="C158" s="14">
        <v>32.331541000000001</v>
      </c>
      <c r="D158" s="14">
        <v>-110.673958</v>
      </c>
      <c r="E158" s="80">
        <v>3577232.1130280001</v>
      </c>
      <c r="F158" s="80">
        <v>530685.19162199995</v>
      </c>
      <c r="G158" s="8" t="s">
        <v>41</v>
      </c>
      <c r="H158" s="1" t="s">
        <v>26</v>
      </c>
      <c r="I158" s="66"/>
      <c r="J158" s="66"/>
      <c r="K158" s="12">
        <v>38822</v>
      </c>
      <c r="L158" s="30" t="s">
        <v>816</v>
      </c>
      <c r="M158" t="s">
        <v>58</v>
      </c>
      <c r="N158" s="1">
        <v>49</v>
      </c>
      <c r="O158" s="1">
        <v>20</v>
      </c>
      <c r="P158" s="1" t="s">
        <v>13</v>
      </c>
      <c r="Q158" s="1" t="s">
        <v>43</v>
      </c>
      <c r="R158" s="1"/>
      <c r="S158" s="1" t="s">
        <v>815</v>
      </c>
      <c r="T158" s="1"/>
    </row>
    <row r="159" spans="1:20" s="26" customFormat="1" x14ac:dyDescent="0.25">
      <c r="A159" t="s">
        <v>59</v>
      </c>
      <c r="B159"/>
      <c r="C159" s="14">
        <v>32.331679999999999</v>
      </c>
      <c r="D159" s="14">
        <v>-110.67318</v>
      </c>
      <c r="E159" s="80">
        <v>3577247.8061839999</v>
      </c>
      <c r="F159" s="80">
        <v>530758.35048100003</v>
      </c>
      <c r="G159" s="8" t="s">
        <v>41</v>
      </c>
      <c r="H159" s="1" t="s">
        <v>26</v>
      </c>
      <c r="I159" s="66"/>
      <c r="J159" s="66"/>
      <c r="K159" s="12">
        <v>38822</v>
      </c>
      <c r="L159" s="30" t="s">
        <v>816</v>
      </c>
      <c r="M159" t="s">
        <v>59</v>
      </c>
      <c r="N159" s="1">
        <v>48</v>
      </c>
      <c r="O159" s="1">
        <v>12</v>
      </c>
      <c r="P159" s="1" t="s">
        <v>16</v>
      </c>
      <c r="Q159" s="1" t="s">
        <v>43</v>
      </c>
      <c r="R159" s="1" t="s">
        <v>802</v>
      </c>
      <c r="S159" s="1" t="s">
        <v>815</v>
      </c>
      <c r="T159" s="1"/>
    </row>
    <row r="160" spans="1:20" x14ac:dyDescent="0.25">
      <c r="A160" t="s">
        <v>60</v>
      </c>
      <c r="B160"/>
      <c r="C160" s="14">
        <v>32.331997000000001</v>
      </c>
      <c r="D160" s="14">
        <v>-110.67242899999999</v>
      </c>
      <c r="E160" s="80">
        <v>3577283.1057859999</v>
      </c>
      <c r="F160" s="80">
        <v>530828.92500000005</v>
      </c>
      <c r="G160" s="8" t="s">
        <v>41</v>
      </c>
      <c r="H160" s="1" t="s">
        <v>26</v>
      </c>
      <c r="K160" s="12">
        <v>38822</v>
      </c>
      <c r="L160" s="30" t="s">
        <v>816</v>
      </c>
      <c r="M160" t="s">
        <v>60</v>
      </c>
      <c r="N160" s="1">
        <v>39</v>
      </c>
      <c r="O160" s="1">
        <v>14</v>
      </c>
      <c r="P160" s="1" t="s">
        <v>16</v>
      </c>
      <c r="Q160" s="1" t="s">
        <v>43</v>
      </c>
      <c r="R160" s="1" t="s">
        <v>802</v>
      </c>
      <c r="S160" s="1" t="s">
        <v>815</v>
      </c>
    </row>
    <row r="161" spans="1:19" x14ac:dyDescent="0.25">
      <c r="A161" t="s">
        <v>61</v>
      </c>
      <c r="B161"/>
      <c r="C161" s="14">
        <v>32.332458000000003</v>
      </c>
      <c r="D161" s="14">
        <v>-110.672085</v>
      </c>
      <c r="E161" s="80">
        <v>3577334.3437450002</v>
      </c>
      <c r="F161" s="80">
        <v>530861.07970899995</v>
      </c>
      <c r="G161" s="8" t="s">
        <v>41</v>
      </c>
      <c r="H161" s="1" t="s">
        <v>26</v>
      </c>
      <c r="K161" s="12">
        <v>38822</v>
      </c>
      <c r="L161" s="30" t="s">
        <v>816</v>
      </c>
      <c r="M161" t="s">
        <v>61</v>
      </c>
      <c r="N161" s="1">
        <v>39</v>
      </c>
      <c r="O161" s="1">
        <v>19</v>
      </c>
      <c r="P161" s="1" t="s">
        <v>13</v>
      </c>
      <c r="Q161" s="1" t="s">
        <v>43</v>
      </c>
      <c r="S161" s="1" t="s">
        <v>815</v>
      </c>
    </row>
    <row r="162" spans="1:19" x14ac:dyDescent="0.25">
      <c r="A162" t="s">
        <v>62</v>
      </c>
      <c r="B162"/>
      <c r="C162" s="14">
        <v>32.333429000000002</v>
      </c>
      <c r="D162" s="14">
        <v>-110.671109</v>
      </c>
      <c r="E162" s="80">
        <v>3577442.2554500001</v>
      </c>
      <c r="F162" s="80">
        <v>530952.63520000002</v>
      </c>
      <c r="G162" s="8" t="s">
        <v>41</v>
      </c>
      <c r="H162" s="1" t="s">
        <v>26</v>
      </c>
      <c r="K162" s="12">
        <v>38822</v>
      </c>
      <c r="L162" s="30" t="s">
        <v>816</v>
      </c>
      <c r="M162" t="s">
        <v>62</v>
      </c>
      <c r="N162" s="1">
        <v>38</v>
      </c>
      <c r="O162" s="1">
        <v>16</v>
      </c>
      <c r="P162" s="1" t="s">
        <v>13</v>
      </c>
      <c r="Q162" s="1" t="s">
        <v>43</v>
      </c>
      <c r="S162" s="1" t="s">
        <v>815</v>
      </c>
    </row>
    <row r="163" spans="1:19" x14ac:dyDescent="0.25">
      <c r="A163" t="s">
        <v>63</v>
      </c>
      <c r="B163"/>
      <c r="C163" s="14">
        <v>32.334662999999999</v>
      </c>
      <c r="D163" s="14">
        <v>-110.67036299999999</v>
      </c>
      <c r="E163" s="80">
        <v>3577579.238988</v>
      </c>
      <c r="F163" s="80">
        <v>531022.38939799997</v>
      </c>
      <c r="G163" s="8" t="s">
        <v>41</v>
      </c>
      <c r="H163" s="1" t="s">
        <v>26</v>
      </c>
      <c r="K163" s="12">
        <v>38822</v>
      </c>
      <c r="L163" s="30" t="s">
        <v>816</v>
      </c>
      <c r="M163" t="s">
        <v>63</v>
      </c>
      <c r="N163" s="1">
        <v>41</v>
      </c>
      <c r="O163" s="1">
        <v>19</v>
      </c>
      <c r="P163" s="1" t="s">
        <v>16</v>
      </c>
      <c r="Q163" s="1" t="s">
        <v>43</v>
      </c>
      <c r="R163" s="1" t="s">
        <v>802</v>
      </c>
      <c r="S163" s="1" t="s">
        <v>815</v>
      </c>
    </row>
    <row r="164" spans="1:19" x14ac:dyDescent="0.25">
      <c r="A164" t="s">
        <v>64</v>
      </c>
      <c r="B164"/>
      <c r="C164" s="14">
        <v>32.335563999999998</v>
      </c>
      <c r="D164" s="14">
        <v>-110.66946799999999</v>
      </c>
      <c r="E164" s="80">
        <v>3577679.398236</v>
      </c>
      <c r="F164" s="80">
        <v>531106.39171500003</v>
      </c>
      <c r="G164" s="8" t="s">
        <v>41</v>
      </c>
      <c r="H164" s="1" t="s">
        <v>26</v>
      </c>
      <c r="K164" s="12">
        <v>38822</v>
      </c>
      <c r="L164" s="30" t="s">
        <v>816</v>
      </c>
      <c r="M164" t="s">
        <v>64</v>
      </c>
      <c r="N164" s="1">
        <v>36</v>
      </c>
      <c r="O164" s="1">
        <v>12</v>
      </c>
      <c r="P164" s="1" t="s">
        <v>16</v>
      </c>
      <c r="Q164" s="1" t="s">
        <v>43</v>
      </c>
      <c r="R164" s="1" t="s">
        <v>802</v>
      </c>
      <c r="S164" s="1" t="s">
        <v>815</v>
      </c>
    </row>
    <row r="165" spans="1:19" x14ac:dyDescent="0.25">
      <c r="A165" t="s">
        <v>65</v>
      </c>
      <c r="B165"/>
      <c r="C165" s="14">
        <v>32.336748999999998</v>
      </c>
      <c r="D165" s="14">
        <v>-110.66923199999999</v>
      </c>
      <c r="E165" s="80">
        <v>3577810.8817929998</v>
      </c>
      <c r="F165" s="80">
        <v>531128.19879099994</v>
      </c>
      <c r="G165" s="8" t="s">
        <v>41</v>
      </c>
      <c r="H165" s="1" t="s">
        <v>26</v>
      </c>
      <c r="K165" s="12">
        <v>38822</v>
      </c>
      <c r="L165" s="30" t="s">
        <v>816</v>
      </c>
      <c r="M165" t="s">
        <v>65</v>
      </c>
      <c r="N165" s="1">
        <v>38</v>
      </c>
      <c r="O165" s="1">
        <v>23</v>
      </c>
      <c r="P165" s="1" t="s">
        <v>13</v>
      </c>
      <c r="Q165" s="1" t="s">
        <v>43</v>
      </c>
      <c r="S165" s="1" t="s">
        <v>815</v>
      </c>
    </row>
    <row r="166" spans="1:19" x14ac:dyDescent="0.25">
      <c r="A166" t="s">
        <v>66</v>
      </c>
      <c r="B166"/>
      <c r="C166" s="14">
        <v>32.338627000000002</v>
      </c>
      <c r="D166" s="14">
        <v>-110.66744</v>
      </c>
      <c r="E166" s="80">
        <v>3578019.5287759998</v>
      </c>
      <c r="F166" s="80">
        <v>531296.16989000002</v>
      </c>
      <c r="G166" s="8" t="s">
        <v>41</v>
      </c>
      <c r="H166" s="1" t="s">
        <v>26</v>
      </c>
      <c r="K166" s="12">
        <v>38822</v>
      </c>
      <c r="L166" s="30" t="s">
        <v>816</v>
      </c>
      <c r="M166" t="s">
        <v>66</v>
      </c>
      <c r="N166" s="1">
        <v>33</v>
      </c>
      <c r="O166" s="1">
        <v>12</v>
      </c>
      <c r="P166" s="1" t="s">
        <v>13</v>
      </c>
      <c r="Q166" s="1" t="s">
        <v>43</v>
      </c>
      <c r="S166" s="1" t="s">
        <v>815</v>
      </c>
    </row>
    <row r="167" spans="1:19" x14ac:dyDescent="0.25">
      <c r="A167" t="s">
        <v>67</v>
      </c>
      <c r="B167"/>
      <c r="C167" s="14">
        <v>32.339035000000003</v>
      </c>
      <c r="D167" s="14">
        <v>-110.66715000000001</v>
      </c>
      <c r="E167" s="80">
        <v>3578064.8066759999</v>
      </c>
      <c r="F167" s="80">
        <v>531323.29043099994</v>
      </c>
      <c r="G167" s="8" t="s">
        <v>41</v>
      </c>
      <c r="H167" s="1" t="s">
        <v>26</v>
      </c>
      <c r="K167" s="12">
        <v>38822</v>
      </c>
      <c r="L167" s="30" t="s">
        <v>816</v>
      </c>
      <c r="M167" t="s">
        <v>67</v>
      </c>
      <c r="N167" s="1">
        <v>31</v>
      </c>
      <c r="O167" s="1">
        <v>19</v>
      </c>
      <c r="P167" s="1" t="s">
        <v>13</v>
      </c>
      <c r="Q167" s="1" t="s">
        <v>43</v>
      </c>
      <c r="S167" s="1" t="s">
        <v>815</v>
      </c>
    </row>
    <row r="168" spans="1:19" x14ac:dyDescent="0.25">
      <c r="A168" t="s">
        <v>68</v>
      </c>
      <c r="B168"/>
      <c r="C168" s="14">
        <v>32.339447999999997</v>
      </c>
      <c r="D168" s="14">
        <v>-110.666871</v>
      </c>
      <c r="E168" s="80">
        <v>3578110.6756640002</v>
      </c>
      <c r="F168" s="80">
        <v>531349.39911700005</v>
      </c>
      <c r="G168" s="8" t="s">
        <v>41</v>
      </c>
      <c r="H168" s="1" t="s">
        <v>26</v>
      </c>
      <c r="K168" s="12">
        <v>38822</v>
      </c>
      <c r="L168" s="30" t="s">
        <v>816</v>
      </c>
      <c r="M168" t="s">
        <v>68</v>
      </c>
      <c r="N168" s="1">
        <v>27</v>
      </c>
      <c r="O168" s="1">
        <v>14</v>
      </c>
      <c r="P168" s="1" t="s">
        <v>13</v>
      </c>
      <c r="Q168" s="1" t="s">
        <v>43</v>
      </c>
      <c r="S168" s="1" t="s">
        <v>815</v>
      </c>
    </row>
    <row r="169" spans="1:19" x14ac:dyDescent="0.25">
      <c r="A169" t="s">
        <v>69</v>
      </c>
      <c r="B169"/>
      <c r="C169" s="14">
        <v>32.339897999999998</v>
      </c>
      <c r="D169" s="14">
        <v>-110.666667</v>
      </c>
      <c r="E169" s="80">
        <v>3578160.6851130002</v>
      </c>
      <c r="F169" s="80">
        <v>531368.42631000001</v>
      </c>
      <c r="G169" s="8" t="s">
        <v>41</v>
      </c>
      <c r="H169" s="1" t="s">
        <v>26</v>
      </c>
      <c r="K169" s="12">
        <v>38822</v>
      </c>
      <c r="L169" s="30" t="s">
        <v>816</v>
      </c>
      <c r="M169" t="s">
        <v>69</v>
      </c>
      <c r="N169" s="1">
        <v>34</v>
      </c>
      <c r="O169" s="1">
        <v>18</v>
      </c>
      <c r="P169" s="1" t="s">
        <v>13</v>
      </c>
      <c r="Q169" s="1" t="s">
        <v>43</v>
      </c>
      <c r="S169" s="1" t="s">
        <v>815</v>
      </c>
    </row>
    <row r="170" spans="1:19" x14ac:dyDescent="0.25">
      <c r="A170" t="s">
        <v>70</v>
      </c>
      <c r="B170"/>
      <c r="C170" s="14">
        <v>32.340246999999998</v>
      </c>
      <c r="D170" s="14">
        <v>-110.665541</v>
      </c>
      <c r="E170" s="80">
        <v>3578199.667624</v>
      </c>
      <c r="F170" s="80">
        <v>531474.318753</v>
      </c>
      <c r="G170" s="8" t="s">
        <v>41</v>
      </c>
      <c r="H170" s="1" t="s">
        <v>26</v>
      </c>
      <c r="K170" s="12">
        <v>38831</v>
      </c>
      <c r="L170" s="30" t="s">
        <v>816</v>
      </c>
      <c r="M170" t="s">
        <v>70</v>
      </c>
      <c r="N170" s="1">
        <v>38</v>
      </c>
      <c r="O170" s="1">
        <v>16</v>
      </c>
      <c r="P170" s="1" t="s">
        <v>13</v>
      </c>
      <c r="Q170" s="1" t="s">
        <v>43</v>
      </c>
      <c r="S170" s="1" t="s">
        <v>815</v>
      </c>
    </row>
    <row r="171" spans="1:19" x14ac:dyDescent="0.25">
      <c r="A171" t="s">
        <v>71</v>
      </c>
      <c r="B171"/>
      <c r="C171" s="14">
        <v>32.340412999999998</v>
      </c>
      <c r="D171" s="14">
        <v>-110.664978</v>
      </c>
      <c r="E171" s="80">
        <v>3578218.2664069999</v>
      </c>
      <c r="F171" s="80">
        <v>531527.26699399995</v>
      </c>
      <c r="G171" s="8" t="s">
        <v>41</v>
      </c>
      <c r="H171" s="1" t="s">
        <v>26</v>
      </c>
      <c r="K171" s="12">
        <v>38831</v>
      </c>
      <c r="L171" s="30" t="s">
        <v>816</v>
      </c>
      <c r="M171" t="s">
        <v>71</v>
      </c>
      <c r="N171" s="1">
        <v>27</v>
      </c>
      <c r="O171" s="1">
        <v>9</v>
      </c>
      <c r="P171" s="1" t="s">
        <v>13</v>
      </c>
      <c r="Q171" s="1" t="s">
        <v>43</v>
      </c>
      <c r="S171" s="1" t="s">
        <v>815</v>
      </c>
    </row>
    <row r="172" spans="1:19" x14ac:dyDescent="0.25">
      <c r="A172" t="s">
        <v>72</v>
      </c>
      <c r="B172"/>
      <c r="C172" s="14">
        <v>32.340682000000001</v>
      </c>
      <c r="D172" s="14">
        <v>-110.664559</v>
      </c>
      <c r="E172" s="80">
        <v>3578248.12164</v>
      </c>
      <c r="F172" s="80">
        <v>531566.55039500003</v>
      </c>
      <c r="G172" s="8" t="s">
        <v>41</v>
      </c>
      <c r="H172" s="1" t="s">
        <v>26</v>
      </c>
      <c r="K172" s="12">
        <v>38831</v>
      </c>
      <c r="L172" s="30" t="s">
        <v>816</v>
      </c>
      <c r="M172" t="s">
        <v>72</v>
      </c>
      <c r="N172" s="1">
        <v>31</v>
      </c>
      <c r="O172" s="1">
        <v>10</v>
      </c>
      <c r="P172" s="1" t="s">
        <v>13</v>
      </c>
      <c r="Q172" s="1" t="s">
        <v>43</v>
      </c>
      <c r="S172" s="1" t="s">
        <v>815</v>
      </c>
    </row>
    <row r="173" spans="1:19" x14ac:dyDescent="0.25">
      <c r="A173" t="s">
        <v>73</v>
      </c>
      <c r="B173"/>
      <c r="C173" s="14">
        <v>32.341496999999997</v>
      </c>
      <c r="D173" s="14">
        <v>-110.663803</v>
      </c>
      <c r="E173" s="80">
        <v>3578338.7301989999</v>
      </c>
      <c r="F173" s="80">
        <v>531637.44590100006</v>
      </c>
      <c r="G173" s="8" t="s">
        <v>41</v>
      </c>
      <c r="H173" s="1" t="s">
        <v>26</v>
      </c>
      <c r="K173" s="12">
        <v>38831</v>
      </c>
      <c r="L173" s="30" t="s">
        <v>816</v>
      </c>
      <c r="M173" t="s">
        <v>73</v>
      </c>
      <c r="N173" s="1">
        <v>31</v>
      </c>
      <c r="O173" s="1">
        <v>4</v>
      </c>
      <c r="P173" s="1" t="s">
        <v>13</v>
      </c>
      <c r="Q173" s="1" t="s">
        <v>43</v>
      </c>
      <c r="S173" s="1" t="s">
        <v>815</v>
      </c>
    </row>
    <row r="174" spans="1:19" x14ac:dyDescent="0.25">
      <c r="A174" t="s">
        <v>74</v>
      </c>
      <c r="B174"/>
      <c r="C174" s="14">
        <v>32.342243000000003</v>
      </c>
      <c r="D174" s="14">
        <v>-110.662644</v>
      </c>
      <c r="E174" s="80">
        <v>3578421.7289499999</v>
      </c>
      <c r="F174" s="80">
        <v>531746.22605000006</v>
      </c>
      <c r="G174" s="8" t="s">
        <v>41</v>
      </c>
      <c r="H174" s="1" t="s">
        <v>26</v>
      </c>
      <c r="K174" s="12">
        <v>38831</v>
      </c>
      <c r="L174" s="30" t="s">
        <v>816</v>
      </c>
      <c r="M174" t="s">
        <v>74</v>
      </c>
      <c r="N174" s="1">
        <v>27</v>
      </c>
      <c r="O174" s="1">
        <v>4</v>
      </c>
      <c r="P174" s="1" t="s">
        <v>13</v>
      </c>
      <c r="Q174" s="1" t="s">
        <v>43</v>
      </c>
      <c r="S174" s="1" t="s">
        <v>815</v>
      </c>
    </row>
    <row r="175" spans="1:19" x14ac:dyDescent="0.25">
      <c r="A175" t="s">
        <v>75</v>
      </c>
      <c r="B175"/>
      <c r="C175" s="14">
        <v>32.342688000000003</v>
      </c>
      <c r="D175" s="14">
        <v>-110.66234900000001</v>
      </c>
      <c r="E175" s="80">
        <v>3578471.172092</v>
      </c>
      <c r="F175" s="80">
        <v>531773.83474399999</v>
      </c>
      <c r="G175" s="8" t="s">
        <v>41</v>
      </c>
      <c r="H175" s="1" t="s">
        <v>26</v>
      </c>
      <c r="K175" s="12">
        <v>38831</v>
      </c>
      <c r="L175" s="30" t="s">
        <v>816</v>
      </c>
      <c r="M175" t="s">
        <v>75</v>
      </c>
      <c r="N175" s="1">
        <v>29</v>
      </c>
      <c r="O175" s="1">
        <v>3</v>
      </c>
      <c r="P175" s="1" t="s">
        <v>13</v>
      </c>
      <c r="Q175" s="1" t="s">
        <v>43</v>
      </c>
      <c r="S175" s="1" t="s">
        <v>815</v>
      </c>
    </row>
    <row r="176" spans="1:19" x14ac:dyDescent="0.25">
      <c r="A176" t="s">
        <v>76</v>
      </c>
      <c r="B176"/>
      <c r="C176" s="14">
        <v>32.343218999999998</v>
      </c>
      <c r="D176" s="14">
        <v>-110.66180199999999</v>
      </c>
      <c r="E176" s="80">
        <v>3578530.2033000002</v>
      </c>
      <c r="F176" s="80">
        <v>531825.13921000005</v>
      </c>
      <c r="G176" s="8" t="s">
        <v>41</v>
      </c>
      <c r="H176" s="1" t="s">
        <v>26</v>
      </c>
      <c r="K176" s="12">
        <v>38831</v>
      </c>
      <c r="L176" s="30" t="s">
        <v>816</v>
      </c>
      <c r="M176" t="s">
        <v>76</v>
      </c>
      <c r="N176" s="1">
        <v>26</v>
      </c>
      <c r="O176" s="1">
        <v>13</v>
      </c>
      <c r="P176" s="1" t="s">
        <v>13</v>
      </c>
      <c r="Q176" s="1" t="s">
        <v>43</v>
      </c>
      <c r="S176" s="1" t="s">
        <v>815</v>
      </c>
    </row>
    <row r="177" spans="1:20" x14ac:dyDescent="0.25">
      <c r="A177" t="s">
        <v>77</v>
      </c>
      <c r="B177"/>
      <c r="C177" s="14">
        <v>32.343653000000003</v>
      </c>
      <c r="D177" s="14">
        <v>-110.661067</v>
      </c>
      <c r="E177" s="80">
        <v>3578578.5881790002</v>
      </c>
      <c r="F177" s="80">
        <v>531894.14552599995</v>
      </c>
      <c r="G177" s="8" t="s">
        <v>41</v>
      </c>
      <c r="H177" s="1" t="s">
        <v>26</v>
      </c>
      <c r="K177" s="12">
        <v>38831</v>
      </c>
      <c r="L177" s="30" t="s">
        <v>816</v>
      </c>
      <c r="M177" t="s">
        <v>77</v>
      </c>
      <c r="N177" s="1">
        <v>29</v>
      </c>
      <c r="O177" s="1">
        <v>8</v>
      </c>
      <c r="P177" s="1" t="s">
        <v>13</v>
      </c>
      <c r="Q177" s="1" t="s">
        <v>43</v>
      </c>
      <c r="S177" s="1" t="s">
        <v>815</v>
      </c>
    </row>
    <row r="178" spans="1:20" x14ac:dyDescent="0.25">
      <c r="A178" t="s">
        <v>78</v>
      </c>
      <c r="B178"/>
      <c r="C178" s="14">
        <v>32.342875999999997</v>
      </c>
      <c r="D178" s="14">
        <v>-110.65825599999999</v>
      </c>
      <c r="E178" s="80">
        <v>3578493.205753</v>
      </c>
      <c r="F178" s="80">
        <v>532158.93685299996</v>
      </c>
      <c r="G178" s="8" t="s">
        <v>41</v>
      </c>
      <c r="H178" s="1" t="s">
        <v>26</v>
      </c>
      <c r="K178" s="12">
        <v>38831</v>
      </c>
      <c r="L178" s="30" t="s">
        <v>816</v>
      </c>
      <c r="M178" t="s">
        <v>78</v>
      </c>
      <c r="N178" s="1">
        <v>211</v>
      </c>
      <c r="O178" s="1">
        <v>2</v>
      </c>
      <c r="P178" s="1" t="s">
        <v>13</v>
      </c>
      <c r="Q178" s="1" t="s">
        <v>43</v>
      </c>
      <c r="S178" s="1" t="s">
        <v>815</v>
      </c>
    </row>
    <row r="179" spans="1:20" x14ac:dyDescent="0.25">
      <c r="A179" t="s">
        <v>79</v>
      </c>
      <c r="B179"/>
      <c r="C179" s="14">
        <v>32.342613</v>
      </c>
      <c r="D179" s="14">
        <v>-110.65801399999999</v>
      </c>
      <c r="E179" s="80">
        <v>3578464.140414</v>
      </c>
      <c r="F179" s="80">
        <v>532181.746331</v>
      </c>
      <c r="G179" s="8" t="s">
        <v>41</v>
      </c>
      <c r="H179" s="1" t="s">
        <v>26</v>
      </c>
      <c r="K179" s="12">
        <v>38831</v>
      </c>
      <c r="L179" s="30" t="s">
        <v>816</v>
      </c>
      <c r="M179" t="s">
        <v>79</v>
      </c>
      <c r="N179" s="1">
        <v>212</v>
      </c>
      <c r="O179" s="1">
        <v>5</v>
      </c>
      <c r="P179" s="1" t="s">
        <v>13</v>
      </c>
      <c r="Q179" s="1" t="s">
        <v>43</v>
      </c>
      <c r="S179" s="1" t="s">
        <v>815</v>
      </c>
    </row>
    <row r="180" spans="1:20" x14ac:dyDescent="0.25">
      <c r="A180" t="s">
        <v>80</v>
      </c>
      <c r="B180"/>
      <c r="C180" s="14">
        <v>32.342371</v>
      </c>
      <c r="D180" s="14">
        <v>-110.65801999999999</v>
      </c>
      <c r="E180" s="80">
        <v>3578437.3797789998</v>
      </c>
      <c r="F180" s="80">
        <v>532181.32738300005</v>
      </c>
      <c r="G180" s="8" t="s">
        <v>41</v>
      </c>
      <c r="H180" s="1" t="s">
        <v>26</v>
      </c>
      <c r="K180" s="12">
        <v>38831</v>
      </c>
      <c r="L180" s="30" t="s">
        <v>816</v>
      </c>
      <c r="M180" t="s">
        <v>80</v>
      </c>
      <c r="N180" s="1">
        <v>208</v>
      </c>
      <c r="O180" s="1">
        <v>5</v>
      </c>
      <c r="P180" s="1" t="s">
        <v>13</v>
      </c>
      <c r="Q180" s="1" t="s">
        <v>43</v>
      </c>
      <c r="S180" s="1" t="s">
        <v>815</v>
      </c>
    </row>
    <row r="181" spans="1:20" x14ac:dyDescent="0.25">
      <c r="A181" t="s">
        <v>81</v>
      </c>
      <c r="B181"/>
      <c r="C181" s="14">
        <v>32.341957999999998</v>
      </c>
      <c r="D181" s="14">
        <v>-110.656899</v>
      </c>
      <c r="E181" s="80">
        <v>3578391.9298060001</v>
      </c>
      <c r="F181" s="80">
        <v>532286.97903299995</v>
      </c>
      <c r="G181" s="8" t="s">
        <v>41</v>
      </c>
      <c r="H181" s="1" t="s">
        <v>26</v>
      </c>
      <c r="K181" s="12">
        <v>38831</v>
      </c>
      <c r="L181" s="30" t="s">
        <v>816</v>
      </c>
      <c r="M181" t="s">
        <v>81</v>
      </c>
      <c r="N181" s="1">
        <v>27</v>
      </c>
      <c r="O181" s="1">
        <v>12</v>
      </c>
      <c r="P181" s="1" t="s">
        <v>13</v>
      </c>
      <c r="Q181" s="1" t="s">
        <v>43</v>
      </c>
      <c r="S181" s="1" t="s">
        <v>815</v>
      </c>
    </row>
    <row r="182" spans="1:20" x14ac:dyDescent="0.25">
      <c r="A182" t="s">
        <v>82</v>
      </c>
      <c r="B182"/>
      <c r="C182" s="14">
        <v>32.341673999999998</v>
      </c>
      <c r="D182" s="14">
        <v>-110.65625</v>
      </c>
      <c r="E182" s="80">
        <v>3578360.6101040002</v>
      </c>
      <c r="F182" s="80">
        <v>532348.16203999997</v>
      </c>
      <c r="G182" s="8" t="s">
        <v>41</v>
      </c>
      <c r="H182" s="1" t="s">
        <v>26</v>
      </c>
      <c r="K182" s="12">
        <v>38831</v>
      </c>
      <c r="L182" s="30" t="s">
        <v>816</v>
      </c>
      <c r="M182" t="s">
        <v>82</v>
      </c>
      <c r="N182" s="1">
        <v>28</v>
      </c>
      <c r="O182" s="1">
        <v>7</v>
      </c>
      <c r="P182" s="1" t="s">
        <v>13</v>
      </c>
      <c r="Q182" s="1" t="s">
        <v>43</v>
      </c>
      <c r="S182" s="1" t="s">
        <v>815</v>
      </c>
    </row>
    <row r="183" spans="1:20" x14ac:dyDescent="0.25">
      <c r="A183" t="s">
        <v>83</v>
      </c>
      <c r="B183"/>
      <c r="C183" s="14">
        <v>32.342891999999999</v>
      </c>
      <c r="D183" s="14">
        <v>-110.655198</v>
      </c>
      <c r="E183" s="80">
        <v>3578495.911601</v>
      </c>
      <c r="F183" s="80">
        <v>532446.67136399995</v>
      </c>
      <c r="G183" s="8" t="s">
        <v>41</v>
      </c>
      <c r="H183" s="1" t="s">
        <v>26</v>
      </c>
      <c r="K183" s="12">
        <v>38831</v>
      </c>
      <c r="L183" s="30" t="s">
        <v>816</v>
      </c>
      <c r="M183" t="s">
        <v>83</v>
      </c>
      <c r="N183" s="1">
        <v>29</v>
      </c>
      <c r="O183" s="1">
        <v>7</v>
      </c>
      <c r="P183" s="1" t="s">
        <v>13</v>
      </c>
      <c r="Q183" s="1" t="s">
        <v>43</v>
      </c>
      <c r="S183" s="1" t="s">
        <v>815</v>
      </c>
    </row>
    <row r="184" spans="1:20" x14ac:dyDescent="0.25">
      <c r="A184" t="s">
        <v>84</v>
      </c>
      <c r="B184"/>
      <c r="C184" s="14">
        <v>32.344158</v>
      </c>
      <c r="D184" s="14">
        <v>-110.65422700000001</v>
      </c>
      <c r="E184" s="80">
        <v>3578636.5425729998</v>
      </c>
      <c r="F184" s="80">
        <v>532537.58838800003</v>
      </c>
      <c r="G184" s="8" t="s">
        <v>41</v>
      </c>
      <c r="H184" s="1" t="s">
        <v>26</v>
      </c>
      <c r="K184" s="12">
        <v>38831</v>
      </c>
      <c r="L184" s="30" t="s">
        <v>816</v>
      </c>
      <c r="M184" t="s">
        <v>84</v>
      </c>
      <c r="N184" s="1">
        <v>33</v>
      </c>
      <c r="O184" s="1">
        <v>9</v>
      </c>
      <c r="P184" s="1" t="s">
        <v>13</v>
      </c>
      <c r="Q184" s="1" t="s">
        <v>43</v>
      </c>
      <c r="S184" s="1" t="s">
        <v>815</v>
      </c>
    </row>
    <row r="185" spans="1:20" x14ac:dyDescent="0.25">
      <c r="A185" t="s">
        <v>85</v>
      </c>
      <c r="B185"/>
      <c r="C185" s="14">
        <v>32.344532999999998</v>
      </c>
      <c r="D185" s="14">
        <v>-110.65447399999999</v>
      </c>
      <c r="E185" s="80">
        <v>3578678.0926720002</v>
      </c>
      <c r="F185" s="80">
        <v>532514.23358600005</v>
      </c>
      <c r="G185" s="8" t="s">
        <v>41</v>
      </c>
      <c r="H185" s="1" t="s">
        <v>26</v>
      </c>
      <c r="K185" s="12">
        <v>38831</v>
      </c>
      <c r="L185" s="30" t="s">
        <v>816</v>
      </c>
      <c r="M185" t="s">
        <v>85</v>
      </c>
      <c r="N185" s="1">
        <v>26</v>
      </c>
      <c r="O185" s="1">
        <v>14</v>
      </c>
      <c r="P185" s="1" t="s">
        <v>13</v>
      </c>
      <c r="Q185" s="1" t="s">
        <v>43</v>
      </c>
      <c r="S185" s="1" t="s">
        <v>815</v>
      </c>
    </row>
    <row r="186" spans="1:20" x14ac:dyDescent="0.25">
      <c r="A186" t="s">
        <v>86</v>
      </c>
      <c r="B186"/>
      <c r="C186" s="49">
        <v>32.345391999999997</v>
      </c>
      <c r="D186" s="49">
        <v>-110.65311699999999</v>
      </c>
      <c r="E186" s="80">
        <v>3578773.647566</v>
      </c>
      <c r="F186" s="80">
        <v>532641.63858000003</v>
      </c>
      <c r="G186" s="22" t="s">
        <v>41</v>
      </c>
      <c r="H186" s="6" t="s">
        <v>26</v>
      </c>
      <c r="I186" s="69"/>
      <c r="J186" s="69"/>
      <c r="K186" s="24">
        <v>38831</v>
      </c>
      <c r="L186" s="30" t="s">
        <v>816</v>
      </c>
      <c r="M186" t="s">
        <v>86</v>
      </c>
      <c r="N186" s="1">
        <v>31</v>
      </c>
      <c r="O186" s="1">
        <v>12</v>
      </c>
      <c r="P186" s="1" t="s">
        <v>13</v>
      </c>
      <c r="Q186" s="1" t="s">
        <v>43</v>
      </c>
      <c r="S186" s="1" t="s">
        <v>815</v>
      </c>
    </row>
    <row r="187" spans="1:20" x14ac:dyDescent="0.25">
      <c r="A187" t="s">
        <v>87</v>
      </c>
      <c r="B187"/>
      <c r="C187" s="14">
        <v>32.346330000000002</v>
      </c>
      <c r="D187" s="14">
        <v>-110.655981</v>
      </c>
      <c r="E187" s="80">
        <v>3578876.8411989999</v>
      </c>
      <c r="F187" s="80">
        <v>532371.74460600002</v>
      </c>
      <c r="G187" s="8" t="s">
        <v>41</v>
      </c>
      <c r="H187" s="1" t="s">
        <v>26</v>
      </c>
      <c r="K187" s="12">
        <v>38831</v>
      </c>
      <c r="L187" s="30" t="s">
        <v>816</v>
      </c>
      <c r="M187" t="s">
        <v>87</v>
      </c>
      <c r="N187" s="1">
        <v>30</v>
      </c>
      <c r="O187" s="1">
        <v>4</v>
      </c>
      <c r="P187" s="1" t="s">
        <v>13</v>
      </c>
      <c r="Q187" s="1" t="s">
        <v>43</v>
      </c>
      <c r="S187" s="1" t="s">
        <v>815</v>
      </c>
    </row>
    <row r="188" spans="1:20" x14ac:dyDescent="0.25">
      <c r="A188" s="6" t="s">
        <v>933</v>
      </c>
      <c r="B188" s="6"/>
      <c r="C188" s="115">
        <v>32.336299240000002</v>
      </c>
      <c r="D188" s="115">
        <v>-110.63394545</v>
      </c>
      <c r="E188" s="118">
        <v>3577574.9077010299</v>
      </c>
      <c r="F188" s="118">
        <v>534510.20177695598</v>
      </c>
      <c r="G188" s="115" t="s">
        <v>41</v>
      </c>
      <c r="H188" s="115" t="s">
        <v>976</v>
      </c>
      <c r="I188" s="115"/>
      <c r="J188" s="115"/>
      <c r="K188" s="116">
        <v>43444</v>
      </c>
      <c r="L188" s="5" t="s">
        <v>971</v>
      </c>
      <c r="M188" s="6" t="s">
        <v>933</v>
      </c>
      <c r="N188" s="5">
        <v>40</v>
      </c>
      <c r="O188" s="5">
        <v>7</v>
      </c>
      <c r="P188" s="117" t="s">
        <v>973</v>
      </c>
      <c r="Q188" s="5"/>
      <c r="R188" s="5" t="s">
        <v>804</v>
      </c>
      <c r="S188" s="117" t="s">
        <v>975</v>
      </c>
      <c r="T188" s="115">
        <v>1204</v>
      </c>
    </row>
    <row r="189" spans="1:20" x14ac:dyDescent="0.25">
      <c r="A189" s="6" t="s">
        <v>934</v>
      </c>
      <c r="B189" s="6"/>
      <c r="C189" s="115">
        <v>32.336917990000003</v>
      </c>
      <c r="D189" s="115">
        <v>-110.63453453</v>
      </c>
      <c r="E189" s="118">
        <v>3577643.3034118302</v>
      </c>
      <c r="F189" s="118">
        <v>534454.53218858701</v>
      </c>
      <c r="G189" s="115" t="s">
        <v>41</v>
      </c>
      <c r="H189" s="115" t="s">
        <v>976</v>
      </c>
      <c r="I189" s="115"/>
      <c r="J189" s="115"/>
      <c r="K189" s="116">
        <v>43444</v>
      </c>
      <c r="L189" s="5" t="s">
        <v>971</v>
      </c>
      <c r="M189" s="6" t="s">
        <v>934</v>
      </c>
      <c r="N189" s="5">
        <v>35</v>
      </c>
      <c r="O189" s="5">
        <v>9</v>
      </c>
      <c r="P189" s="117" t="s">
        <v>973</v>
      </c>
      <c r="Q189" s="5"/>
      <c r="R189" s="5"/>
      <c r="S189" s="117" t="s">
        <v>975</v>
      </c>
      <c r="T189" s="115">
        <v>1221</v>
      </c>
    </row>
    <row r="190" spans="1:20" x14ac:dyDescent="0.25">
      <c r="A190" s="6" t="s">
        <v>935</v>
      </c>
      <c r="B190" s="6"/>
      <c r="C190" s="115">
        <v>32.337658789999999</v>
      </c>
      <c r="D190" s="115">
        <v>-110.63948094</v>
      </c>
      <c r="E190" s="118">
        <v>3577723.8312814799</v>
      </c>
      <c r="F190" s="118">
        <v>533988.75892707997</v>
      </c>
      <c r="G190" s="115" t="s">
        <v>41</v>
      </c>
      <c r="H190" s="115" t="s">
        <v>976</v>
      </c>
      <c r="I190" s="115"/>
      <c r="J190" s="115"/>
      <c r="K190" s="116">
        <v>43444</v>
      </c>
      <c r="L190" s="5" t="s">
        <v>971</v>
      </c>
      <c r="M190" s="6" t="s">
        <v>935</v>
      </c>
      <c r="N190" s="5">
        <v>28</v>
      </c>
      <c r="O190" s="5">
        <v>9</v>
      </c>
      <c r="P190" s="117" t="s">
        <v>973</v>
      </c>
      <c r="Q190" s="5"/>
      <c r="R190" s="5"/>
      <c r="S190" s="117" t="s">
        <v>975</v>
      </c>
      <c r="T190" s="115">
        <v>1229</v>
      </c>
    </row>
    <row r="191" spans="1:20" x14ac:dyDescent="0.25">
      <c r="A191" s="6" t="s">
        <v>936</v>
      </c>
      <c r="B191" s="6"/>
      <c r="C191" s="115">
        <v>32.33874986</v>
      </c>
      <c r="D191" s="115">
        <v>-110.64038007000001</v>
      </c>
      <c r="E191" s="118">
        <v>3577844.4861261798</v>
      </c>
      <c r="F191" s="118">
        <v>533903.74183783703</v>
      </c>
      <c r="G191" s="115" t="s">
        <v>41</v>
      </c>
      <c r="H191" s="115" t="s">
        <v>976</v>
      </c>
      <c r="I191" s="115"/>
      <c r="J191" s="115"/>
      <c r="K191" s="116">
        <v>43444</v>
      </c>
      <c r="L191" s="5" t="s">
        <v>971</v>
      </c>
      <c r="M191" s="6" t="s">
        <v>936</v>
      </c>
      <c r="N191" s="5">
        <v>27</v>
      </c>
      <c r="O191" s="5">
        <v>2</v>
      </c>
      <c r="P191" s="117" t="s">
        <v>973</v>
      </c>
      <c r="Q191" s="5"/>
      <c r="R191" s="5"/>
      <c r="S191" s="117" t="s">
        <v>975</v>
      </c>
      <c r="T191" s="115">
        <v>1269</v>
      </c>
    </row>
    <row r="192" spans="1:20" x14ac:dyDescent="0.25">
      <c r="A192" s="6" t="s">
        <v>937</v>
      </c>
      <c r="B192" s="6"/>
      <c r="C192" s="115">
        <v>32.338490020000002</v>
      </c>
      <c r="D192" s="115">
        <v>-110.64377004000001</v>
      </c>
      <c r="E192" s="118">
        <v>3577814.6112123202</v>
      </c>
      <c r="F192" s="118">
        <v>533584.81791303901</v>
      </c>
      <c r="G192" s="115" t="s">
        <v>41</v>
      </c>
      <c r="H192" s="115" t="s">
        <v>976</v>
      </c>
      <c r="I192" s="115"/>
      <c r="J192" s="115"/>
      <c r="K192" s="116">
        <v>43444</v>
      </c>
      <c r="L192" s="5" t="s">
        <v>971</v>
      </c>
      <c r="M192" s="6" t="s">
        <v>937</v>
      </c>
      <c r="N192" s="5">
        <v>31</v>
      </c>
      <c r="O192" s="5">
        <v>5</v>
      </c>
      <c r="P192" s="117" t="s">
        <v>973</v>
      </c>
      <c r="Q192" s="5"/>
      <c r="R192" s="5"/>
      <c r="S192" s="117" t="s">
        <v>975</v>
      </c>
      <c r="T192" s="115">
        <v>1265</v>
      </c>
    </row>
    <row r="193" spans="1:20" x14ac:dyDescent="0.25">
      <c r="A193" s="6" t="s">
        <v>938</v>
      </c>
      <c r="B193" s="6"/>
      <c r="C193" s="115">
        <v>32.341075080000003</v>
      </c>
      <c r="D193" s="115">
        <v>-110.64662567000001</v>
      </c>
      <c r="E193" s="118">
        <v>3578100.2596179401</v>
      </c>
      <c r="F193" s="118">
        <v>533315.14791547495</v>
      </c>
      <c r="G193" s="115" t="s">
        <v>41</v>
      </c>
      <c r="H193" s="115" t="s">
        <v>976</v>
      </c>
      <c r="I193" s="115"/>
      <c r="J193" s="115"/>
      <c r="K193" s="116">
        <v>43444</v>
      </c>
      <c r="L193" s="5" t="s">
        <v>971</v>
      </c>
      <c r="M193" s="6" t="s">
        <v>938</v>
      </c>
      <c r="N193" s="5">
        <v>201</v>
      </c>
      <c r="O193" s="5">
        <v>6</v>
      </c>
      <c r="P193" s="117" t="s">
        <v>973</v>
      </c>
      <c r="Q193" s="5"/>
      <c r="R193" s="5"/>
      <c r="S193" s="117" t="s">
        <v>975</v>
      </c>
      <c r="T193" s="115">
        <v>1308</v>
      </c>
    </row>
    <row r="194" spans="1:20" x14ac:dyDescent="0.25">
      <c r="A194" s="6" t="s">
        <v>939</v>
      </c>
      <c r="B194" s="6"/>
      <c r="C194" s="115">
        <v>32.342237150000003</v>
      </c>
      <c r="D194" s="115">
        <v>-110.64904636999999</v>
      </c>
      <c r="E194" s="118">
        <v>3578228.3169409698</v>
      </c>
      <c r="F194" s="118">
        <v>533086.93227457698</v>
      </c>
      <c r="G194" s="115" t="s">
        <v>41</v>
      </c>
      <c r="H194" s="115" t="s">
        <v>976</v>
      </c>
      <c r="I194" s="115"/>
      <c r="J194" s="115"/>
      <c r="K194" s="116">
        <v>43444</v>
      </c>
      <c r="L194" s="5" t="s">
        <v>971</v>
      </c>
      <c r="M194" s="6" t="s">
        <v>939</v>
      </c>
      <c r="N194" s="5">
        <v>27</v>
      </c>
      <c r="O194" s="5">
        <v>5</v>
      </c>
      <c r="P194" s="117" t="s">
        <v>973</v>
      </c>
      <c r="Q194" s="5"/>
      <c r="R194" s="5"/>
      <c r="S194" s="117" t="s">
        <v>975</v>
      </c>
      <c r="T194" s="115">
        <v>1344</v>
      </c>
    </row>
    <row r="195" spans="1:20" x14ac:dyDescent="0.25">
      <c r="A195" s="6" t="s">
        <v>940</v>
      </c>
      <c r="B195" s="6"/>
      <c r="C195" s="115">
        <v>32.34357473</v>
      </c>
      <c r="D195" s="115">
        <v>-110.64820365</v>
      </c>
      <c r="E195" s="118">
        <v>3578376.8445039801</v>
      </c>
      <c r="F195" s="118">
        <v>533165.75285670697</v>
      </c>
      <c r="G195" s="115" t="s">
        <v>41</v>
      </c>
      <c r="H195" s="115" t="s">
        <v>976</v>
      </c>
      <c r="I195" s="115"/>
      <c r="J195" s="115"/>
      <c r="K195" s="116">
        <v>43444</v>
      </c>
      <c r="L195" s="5" t="s">
        <v>971</v>
      </c>
      <c r="M195" s="6" t="s">
        <v>940</v>
      </c>
      <c r="N195" s="5">
        <v>31</v>
      </c>
      <c r="O195" s="5">
        <v>17</v>
      </c>
      <c r="P195" s="117" t="s">
        <v>973</v>
      </c>
      <c r="Q195" s="5"/>
      <c r="R195" s="5"/>
      <c r="S195" s="117" t="s">
        <v>975</v>
      </c>
      <c r="T195" s="115">
        <v>1321</v>
      </c>
    </row>
    <row r="196" spans="1:20" x14ac:dyDescent="0.25">
      <c r="A196" s="6" t="s">
        <v>941</v>
      </c>
      <c r="B196" s="6"/>
      <c r="C196" s="115">
        <v>32.345446920000001</v>
      </c>
      <c r="D196" s="115">
        <v>-110.64847824</v>
      </c>
      <c r="E196" s="118">
        <v>3578584.2844155999</v>
      </c>
      <c r="F196" s="118">
        <v>533139.23953012098</v>
      </c>
      <c r="G196" s="115" t="s">
        <v>41</v>
      </c>
      <c r="H196" s="115" t="s">
        <v>976</v>
      </c>
      <c r="I196" s="115"/>
      <c r="J196" s="115"/>
      <c r="K196" s="116">
        <v>43444</v>
      </c>
      <c r="L196" s="5" t="s">
        <v>971</v>
      </c>
      <c r="M196" s="6" t="s">
        <v>941</v>
      </c>
      <c r="N196" s="5">
        <v>201</v>
      </c>
      <c r="O196" s="5">
        <v>19</v>
      </c>
      <c r="P196" s="117" t="s">
        <v>973</v>
      </c>
      <c r="Q196" s="5"/>
      <c r="R196" s="5"/>
      <c r="S196" s="117" t="s">
        <v>975</v>
      </c>
      <c r="T196" s="115">
        <v>1270</v>
      </c>
    </row>
    <row r="197" spans="1:20" x14ac:dyDescent="0.25">
      <c r="A197" s="6" t="s">
        <v>942</v>
      </c>
      <c r="B197" s="6"/>
      <c r="C197" s="115">
        <v>32.343481279999999</v>
      </c>
      <c r="D197" s="115">
        <v>-110.64252775999999</v>
      </c>
      <c r="E197" s="118">
        <v>3578368.26572417</v>
      </c>
      <c r="F197" s="118">
        <v>533699.89737808995</v>
      </c>
      <c r="G197" s="115" t="s">
        <v>41</v>
      </c>
      <c r="H197" s="115" t="s">
        <v>976</v>
      </c>
      <c r="I197" s="115"/>
      <c r="J197" s="115"/>
      <c r="K197" s="116">
        <v>43444</v>
      </c>
      <c r="L197" s="5" t="s">
        <v>971</v>
      </c>
      <c r="M197" s="6" t="s">
        <v>942</v>
      </c>
      <c r="N197" s="5">
        <v>5</v>
      </c>
      <c r="O197" s="5">
        <v>5</v>
      </c>
      <c r="P197" s="117" t="s">
        <v>973</v>
      </c>
      <c r="Q197" s="5"/>
      <c r="R197" s="5"/>
      <c r="S197" s="117" t="s">
        <v>975</v>
      </c>
      <c r="T197" s="115">
        <v>1240</v>
      </c>
    </row>
    <row r="198" spans="1:20" x14ac:dyDescent="0.25">
      <c r="A198" s="6" t="s">
        <v>943</v>
      </c>
      <c r="B198" s="6"/>
      <c r="C198" s="115">
        <v>32.339992729999999</v>
      </c>
      <c r="D198" s="115">
        <v>-110.63938379</v>
      </c>
      <c r="E198" s="118">
        <v>3577982.5708071999</v>
      </c>
      <c r="F198" s="118">
        <v>533997.03925073904</v>
      </c>
      <c r="G198" s="115" t="s">
        <v>41</v>
      </c>
      <c r="H198" s="115" t="s">
        <v>976</v>
      </c>
      <c r="I198" s="115"/>
      <c r="J198" s="115"/>
      <c r="K198" s="116">
        <v>43444</v>
      </c>
      <c r="L198" s="5" t="s">
        <v>971</v>
      </c>
      <c r="M198" s="6" t="s">
        <v>943</v>
      </c>
      <c r="N198" s="5">
        <v>19</v>
      </c>
      <c r="O198" s="5">
        <v>10</v>
      </c>
      <c r="P198" s="117" t="s">
        <v>973</v>
      </c>
      <c r="Q198" s="5"/>
      <c r="R198" s="5"/>
      <c r="S198" s="117" t="s">
        <v>975</v>
      </c>
      <c r="T198" s="115">
        <v>1227</v>
      </c>
    </row>
    <row r="199" spans="1:20" x14ac:dyDescent="0.25">
      <c r="A199" s="6" t="s">
        <v>944</v>
      </c>
      <c r="B199" s="6"/>
      <c r="C199" s="115">
        <v>32.338657240000003</v>
      </c>
      <c r="D199" s="115">
        <v>-110.63445423</v>
      </c>
      <c r="E199" s="118">
        <v>3577836.1188031798</v>
      </c>
      <c r="F199" s="118">
        <v>534461.43761945399</v>
      </c>
      <c r="G199" s="115" t="s">
        <v>41</v>
      </c>
      <c r="H199" s="115" t="s">
        <v>976</v>
      </c>
      <c r="I199" s="115"/>
      <c r="J199" s="115"/>
      <c r="K199" s="116">
        <v>43444</v>
      </c>
      <c r="L199" s="5" t="s">
        <v>971</v>
      </c>
      <c r="M199" s="6" t="s">
        <v>944</v>
      </c>
      <c r="N199" s="5">
        <v>15</v>
      </c>
      <c r="O199" s="5">
        <v>15</v>
      </c>
      <c r="P199" s="117" t="s">
        <v>973</v>
      </c>
      <c r="Q199" s="5"/>
      <c r="R199" s="5"/>
      <c r="S199" s="117" t="s">
        <v>975</v>
      </c>
      <c r="T199" s="115">
        <v>1226</v>
      </c>
    </row>
    <row r="200" spans="1:20" x14ac:dyDescent="0.25">
      <c r="A200" s="6" t="s">
        <v>945</v>
      </c>
      <c r="B200" s="6"/>
      <c r="C200" s="115">
        <v>32.336409459999999</v>
      </c>
      <c r="D200" s="115">
        <v>-110.63462815</v>
      </c>
      <c r="E200" s="118">
        <v>3577586.90451018</v>
      </c>
      <c r="F200" s="118">
        <v>534445.91212853498</v>
      </c>
      <c r="G200" s="115" t="s">
        <v>41</v>
      </c>
      <c r="H200" s="115" t="s">
        <v>976</v>
      </c>
      <c r="I200" s="115"/>
      <c r="J200" s="115"/>
      <c r="K200" s="116">
        <v>43482</v>
      </c>
      <c r="L200" s="5" t="s">
        <v>971</v>
      </c>
      <c r="M200" s="6" t="s">
        <v>945</v>
      </c>
      <c r="N200" s="5">
        <v>34</v>
      </c>
      <c r="O200" s="5">
        <v>18</v>
      </c>
      <c r="P200" s="117" t="s">
        <v>973</v>
      </c>
      <c r="Q200" s="5"/>
      <c r="R200" s="5"/>
      <c r="S200" s="117" t="s">
        <v>975</v>
      </c>
      <c r="T200" s="115">
        <v>1216</v>
      </c>
    </row>
    <row r="201" spans="1:20" x14ac:dyDescent="0.25">
      <c r="A201" s="6" t="s">
        <v>946</v>
      </c>
      <c r="B201" s="6"/>
      <c r="C201" s="115">
        <v>32.33611501</v>
      </c>
      <c r="D201" s="115">
        <v>-110.63607336</v>
      </c>
      <c r="E201" s="118">
        <v>3577553.8000417599</v>
      </c>
      <c r="F201" s="118">
        <v>534310.01446747</v>
      </c>
      <c r="G201" s="115" t="s">
        <v>41</v>
      </c>
      <c r="H201" s="115" t="s">
        <v>976</v>
      </c>
      <c r="I201" s="115"/>
      <c r="J201" s="115"/>
      <c r="K201" s="116">
        <v>43482</v>
      </c>
      <c r="L201" s="5" t="s">
        <v>971</v>
      </c>
      <c r="M201" s="6" t="s">
        <v>946</v>
      </c>
      <c r="N201" s="5">
        <v>32</v>
      </c>
      <c r="O201" s="5">
        <v>2</v>
      </c>
      <c r="P201" s="117" t="s">
        <v>973</v>
      </c>
      <c r="Q201" s="5"/>
      <c r="R201" s="5" t="s">
        <v>804</v>
      </c>
      <c r="S201" s="117" t="s">
        <v>975</v>
      </c>
      <c r="T201" s="115">
        <v>1217</v>
      </c>
    </row>
    <row r="202" spans="1:20" x14ac:dyDescent="0.25">
      <c r="A202" s="6" t="s">
        <v>947</v>
      </c>
      <c r="B202" s="6"/>
      <c r="C202" s="115">
        <v>32.337113709999997</v>
      </c>
      <c r="D202" s="115">
        <v>-110.63302981</v>
      </c>
      <c r="E202" s="118">
        <v>3577665.48529917</v>
      </c>
      <c r="F202" s="118">
        <v>534596.06568431901</v>
      </c>
      <c r="G202" s="115" t="s">
        <v>41</v>
      </c>
      <c r="H202" s="115" t="s">
        <v>976</v>
      </c>
      <c r="I202" s="115"/>
      <c r="J202" s="115"/>
      <c r="K202" s="116">
        <v>43482</v>
      </c>
      <c r="L202" s="5" t="s">
        <v>971</v>
      </c>
      <c r="M202" s="6" t="s">
        <v>947</v>
      </c>
      <c r="N202" s="5">
        <v>35</v>
      </c>
      <c r="O202" s="5">
        <v>1</v>
      </c>
      <c r="P202" s="117" t="s">
        <v>973</v>
      </c>
      <c r="Q202" s="5"/>
      <c r="R202" s="5" t="s">
        <v>804</v>
      </c>
      <c r="S202" s="117" t="s">
        <v>975</v>
      </c>
      <c r="T202" s="115">
        <v>1211</v>
      </c>
    </row>
    <row r="203" spans="1:20" x14ac:dyDescent="0.25">
      <c r="A203" s="6" t="s">
        <v>948</v>
      </c>
      <c r="B203" s="6"/>
      <c r="C203" s="115">
        <v>32.334621689999999</v>
      </c>
      <c r="D203" s="115">
        <v>-110.63125561</v>
      </c>
      <c r="E203" s="118">
        <v>3577389.8308983902</v>
      </c>
      <c r="F203" s="118">
        <v>534763.97456258105</v>
      </c>
      <c r="G203" s="115" t="s">
        <v>41</v>
      </c>
      <c r="H203" s="115" t="s">
        <v>976</v>
      </c>
      <c r="I203" s="115"/>
      <c r="J203" s="115"/>
      <c r="K203" s="116">
        <v>43482</v>
      </c>
      <c r="L203" s="5" t="s">
        <v>971</v>
      </c>
      <c r="M203" s="6" t="s">
        <v>948</v>
      </c>
      <c r="N203" s="5">
        <v>208</v>
      </c>
      <c r="O203" s="5">
        <v>1</v>
      </c>
      <c r="P203" s="117" t="s">
        <v>973</v>
      </c>
      <c r="Q203" s="5"/>
      <c r="R203" s="5"/>
      <c r="S203" s="117" t="s">
        <v>975</v>
      </c>
      <c r="T203" s="115">
        <v>1218</v>
      </c>
    </row>
    <row r="204" spans="1:20" x14ac:dyDescent="0.25">
      <c r="A204" s="6" t="s">
        <v>949</v>
      </c>
      <c r="B204" s="6"/>
      <c r="C204" s="115">
        <v>32.334585140000002</v>
      </c>
      <c r="D204" s="115">
        <v>-110.63248574000001</v>
      </c>
      <c r="E204" s="118">
        <v>3577385.3792644702</v>
      </c>
      <c r="F204" s="118">
        <v>534648.219547702</v>
      </c>
      <c r="G204" s="115" t="s">
        <v>41</v>
      </c>
      <c r="H204" s="115" t="s">
        <v>976</v>
      </c>
      <c r="I204" s="115"/>
      <c r="J204" s="115"/>
      <c r="K204" s="116">
        <v>43482</v>
      </c>
      <c r="L204" s="5" t="s">
        <v>971</v>
      </c>
      <c r="M204" s="6" t="s">
        <v>949</v>
      </c>
      <c r="N204" s="5">
        <v>203</v>
      </c>
      <c r="O204" s="5">
        <v>1</v>
      </c>
      <c r="P204" s="117" t="s">
        <v>973</v>
      </c>
      <c r="Q204" s="5"/>
      <c r="R204" s="5"/>
      <c r="S204" s="117" t="s">
        <v>975</v>
      </c>
      <c r="T204" s="115">
        <v>1223</v>
      </c>
    </row>
    <row r="205" spans="1:20" x14ac:dyDescent="0.25">
      <c r="A205" s="6" t="s">
        <v>950</v>
      </c>
      <c r="B205" s="6"/>
      <c r="C205" s="115">
        <v>32.334796369999999</v>
      </c>
      <c r="D205" s="115">
        <v>-110.60637259000001</v>
      </c>
      <c r="E205" s="118">
        <v>3577417.5742912898</v>
      </c>
      <c r="F205" s="118">
        <v>537105.67172261898</v>
      </c>
      <c r="G205" s="115" t="s">
        <v>41</v>
      </c>
      <c r="H205" s="115" t="s">
        <v>976</v>
      </c>
      <c r="I205" s="115"/>
      <c r="J205" s="115"/>
      <c r="K205" s="116">
        <v>43492</v>
      </c>
      <c r="L205" s="5" t="s">
        <v>972</v>
      </c>
      <c r="M205" s="6" t="s">
        <v>950</v>
      </c>
      <c r="N205" s="5">
        <v>212</v>
      </c>
      <c r="O205" s="5">
        <v>4</v>
      </c>
      <c r="P205" s="117" t="s">
        <v>973</v>
      </c>
      <c r="Q205" s="5"/>
      <c r="R205" s="5"/>
      <c r="S205" s="117" t="s">
        <v>972</v>
      </c>
      <c r="T205" s="115">
        <v>1192</v>
      </c>
    </row>
    <row r="206" spans="1:20" x14ac:dyDescent="0.25">
      <c r="A206" s="6" t="s">
        <v>951</v>
      </c>
      <c r="B206" s="6"/>
      <c r="C206" s="115">
        <v>32.336159100000003</v>
      </c>
      <c r="D206" s="115">
        <v>-110.6060353</v>
      </c>
      <c r="E206" s="118">
        <v>3577568.7456011502</v>
      </c>
      <c r="F206" s="118">
        <v>537136.86351114197</v>
      </c>
      <c r="G206" s="115" t="s">
        <v>41</v>
      </c>
      <c r="H206" s="115" t="s">
        <v>976</v>
      </c>
      <c r="I206" s="115"/>
      <c r="J206" s="115"/>
      <c r="K206" s="116">
        <v>43492</v>
      </c>
      <c r="L206" s="5" t="s">
        <v>972</v>
      </c>
      <c r="M206" s="6" t="s">
        <v>951</v>
      </c>
      <c r="N206" s="5">
        <v>207</v>
      </c>
      <c r="O206" s="5">
        <v>4</v>
      </c>
      <c r="P206" s="117" t="s">
        <v>973</v>
      </c>
      <c r="Q206" s="5"/>
      <c r="R206" s="5" t="s">
        <v>804</v>
      </c>
      <c r="S206" s="117" t="s">
        <v>972</v>
      </c>
      <c r="T206" s="115">
        <v>1189</v>
      </c>
    </row>
    <row r="207" spans="1:20" x14ac:dyDescent="0.25">
      <c r="A207" s="6" t="s">
        <v>952</v>
      </c>
      <c r="B207" s="6"/>
      <c r="C207" s="115">
        <v>32.337109439999999</v>
      </c>
      <c r="D207" s="115">
        <v>-110.60486468000001</v>
      </c>
      <c r="E207" s="118">
        <v>3577674.4956153198</v>
      </c>
      <c r="F207" s="118">
        <v>537246.64465148898</v>
      </c>
      <c r="G207" s="115" t="s">
        <v>41</v>
      </c>
      <c r="H207" s="115" t="s">
        <v>976</v>
      </c>
      <c r="I207" s="115"/>
      <c r="J207" s="115"/>
      <c r="K207" s="116">
        <v>43492</v>
      </c>
      <c r="L207" s="5" t="s">
        <v>972</v>
      </c>
      <c r="M207" s="6" t="s">
        <v>952</v>
      </c>
      <c r="N207" s="5">
        <v>207</v>
      </c>
      <c r="O207" s="5">
        <v>12</v>
      </c>
      <c r="P207" s="117" t="s">
        <v>973</v>
      </c>
      <c r="Q207" s="5"/>
      <c r="R207" s="5" t="s">
        <v>804</v>
      </c>
      <c r="S207" s="117" t="s">
        <v>972</v>
      </c>
      <c r="T207" s="115">
        <v>1184</v>
      </c>
    </row>
    <row r="208" spans="1:20" x14ac:dyDescent="0.25">
      <c r="A208" s="6" t="s">
        <v>953</v>
      </c>
      <c r="B208" s="6"/>
      <c r="C208" s="115">
        <v>32.33767941</v>
      </c>
      <c r="D208" s="115">
        <v>-110.60378258</v>
      </c>
      <c r="E208" s="118">
        <v>3577738.0531421602</v>
      </c>
      <c r="F208" s="118">
        <v>537348.24773564795</v>
      </c>
      <c r="G208" s="115" t="s">
        <v>41</v>
      </c>
      <c r="H208" s="115" t="s">
        <v>976</v>
      </c>
      <c r="I208" s="115"/>
      <c r="J208" s="115"/>
      <c r="K208" s="116">
        <v>43492</v>
      </c>
      <c r="L208" s="5" t="s">
        <v>972</v>
      </c>
      <c r="M208" s="6" t="s">
        <v>953</v>
      </c>
      <c r="N208" s="5">
        <v>3</v>
      </c>
      <c r="O208" s="5">
        <v>2</v>
      </c>
      <c r="P208" s="117" t="s">
        <v>973</v>
      </c>
      <c r="Q208" s="5"/>
      <c r="R208" s="5"/>
      <c r="S208" s="117" t="s">
        <v>972</v>
      </c>
      <c r="T208" s="115">
        <v>1182</v>
      </c>
    </row>
    <row r="209" spans="1:20" x14ac:dyDescent="0.25">
      <c r="A209" s="6" t="s">
        <v>954</v>
      </c>
      <c r="B209" s="6"/>
      <c r="C209" s="115">
        <v>32.338020720000003</v>
      </c>
      <c r="D209" s="115">
        <v>-110.60352743999999</v>
      </c>
      <c r="E209" s="118">
        <v>3577775.9755545598</v>
      </c>
      <c r="F209" s="118">
        <v>537372.11955685902</v>
      </c>
      <c r="G209" s="115" t="s">
        <v>41</v>
      </c>
      <c r="H209" s="115" t="s">
        <v>976</v>
      </c>
      <c r="I209" s="115"/>
      <c r="J209" s="115"/>
      <c r="K209" s="116">
        <v>43492</v>
      </c>
      <c r="L209" s="5" t="s">
        <v>972</v>
      </c>
      <c r="M209" s="6" t="s">
        <v>954</v>
      </c>
      <c r="N209" s="5">
        <v>10</v>
      </c>
      <c r="O209" s="5">
        <v>11</v>
      </c>
      <c r="P209" s="117" t="s">
        <v>973</v>
      </c>
      <c r="Q209" s="5"/>
      <c r="R209" s="5"/>
      <c r="S209" s="117" t="s">
        <v>972</v>
      </c>
      <c r="T209" s="115">
        <v>1178</v>
      </c>
    </row>
    <row r="210" spans="1:20" x14ac:dyDescent="0.25">
      <c r="A210" s="6" t="s">
        <v>955</v>
      </c>
      <c r="B210" s="6"/>
      <c r="C210" s="115">
        <v>32.33853654</v>
      </c>
      <c r="D210" s="115">
        <v>-110.60335888</v>
      </c>
      <c r="E210" s="118">
        <v>3577833.2115377099</v>
      </c>
      <c r="F210" s="118">
        <v>537387.77234928205</v>
      </c>
      <c r="G210" s="115" t="s">
        <v>41</v>
      </c>
      <c r="H210" s="115" t="s">
        <v>976</v>
      </c>
      <c r="I210" s="115"/>
      <c r="J210" s="115"/>
      <c r="K210" s="116">
        <v>43492</v>
      </c>
      <c r="L210" s="5" t="s">
        <v>972</v>
      </c>
      <c r="M210" s="6" t="s">
        <v>955</v>
      </c>
      <c r="N210" s="5">
        <v>13</v>
      </c>
      <c r="O210" s="5">
        <v>12</v>
      </c>
      <c r="P210" s="117" t="s">
        <v>973</v>
      </c>
      <c r="Q210" s="5"/>
      <c r="R210" s="5"/>
      <c r="S210" s="117" t="s">
        <v>972</v>
      </c>
      <c r="T210" s="115">
        <v>1180</v>
      </c>
    </row>
    <row r="211" spans="1:20" x14ac:dyDescent="0.25">
      <c r="A211" s="6" t="s">
        <v>956</v>
      </c>
      <c r="B211" s="6"/>
      <c r="C211" s="115">
        <v>32.340235720000003</v>
      </c>
      <c r="D211" s="115">
        <v>-110.60260986999999</v>
      </c>
      <c r="E211" s="118">
        <v>3578021.8227479002</v>
      </c>
      <c r="F211" s="118">
        <v>537457.56641008798</v>
      </c>
      <c r="G211" s="115" t="s">
        <v>41</v>
      </c>
      <c r="H211" s="115" t="s">
        <v>976</v>
      </c>
      <c r="I211" s="115"/>
      <c r="J211" s="115"/>
      <c r="K211" s="116">
        <v>43492</v>
      </c>
      <c r="L211" s="5" t="s">
        <v>972</v>
      </c>
      <c r="M211" s="6" t="s">
        <v>956</v>
      </c>
      <c r="N211" s="5">
        <v>11</v>
      </c>
      <c r="O211" s="5">
        <v>6</v>
      </c>
      <c r="P211" s="117" t="s">
        <v>973</v>
      </c>
      <c r="Q211" s="5"/>
      <c r="R211" s="5"/>
      <c r="S211" s="117" t="s">
        <v>972</v>
      </c>
      <c r="T211" s="115">
        <v>1171</v>
      </c>
    </row>
    <row r="212" spans="1:20" x14ac:dyDescent="0.25">
      <c r="A212" s="6" t="s">
        <v>958</v>
      </c>
      <c r="B212" s="6"/>
      <c r="C212" s="115">
        <v>32.341558090000007</v>
      </c>
      <c r="D212" s="115">
        <v>-110.60056887499999</v>
      </c>
      <c r="E212" s="118">
        <v>3578175</v>
      </c>
      <c r="F212" s="118">
        <v>537612</v>
      </c>
      <c r="G212" s="115" t="s">
        <v>41</v>
      </c>
      <c r="H212" s="115" t="s">
        <v>976</v>
      </c>
      <c r="I212" s="115"/>
      <c r="J212" s="115"/>
      <c r="K212" s="116">
        <v>43492</v>
      </c>
      <c r="L212" s="5" t="s">
        <v>972</v>
      </c>
      <c r="M212" s="6" t="s">
        <v>958</v>
      </c>
      <c r="N212" s="5">
        <v>181</v>
      </c>
      <c r="O212" s="5">
        <v>3</v>
      </c>
      <c r="P212" s="117" t="s">
        <v>973</v>
      </c>
      <c r="Q212" s="5"/>
      <c r="R212" s="5" t="s">
        <v>802</v>
      </c>
      <c r="S212" s="117" t="s">
        <v>972</v>
      </c>
      <c r="T212" s="115"/>
    </row>
    <row r="213" spans="1:20" x14ac:dyDescent="0.25">
      <c r="A213" s="6" t="s">
        <v>957</v>
      </c>
      <c r="B213" s="6"/>
      <c r="C213" s="115">
        <v>32.342880460000003</v>
      </c>
      <c r="D213" s="115">
        <v>-110.59852788000001</v>
      </c>
      <c r="E213" s="118">
        <v>3578316.4241927001</v>
      </c>
      <c r="F213" s="118">
        <v>537840.61317966203</v>
      </c>
      <c r="G213" s="115" t="s">
        <v>41</v>
      </c>
      <c r="H213" s="115" t="s">
        <v>976</v>
      </c>
      <c r="I213" s="115"/>
      <c r="J213" s="115"/>
      <c r="K213" s="116">
        <v>43492</v>
      </c>
      <c r="L213" s="5" t="s">
        <v>972</v>
      </c>
      <c r="M213" s="6" t="s">
        <v>957</v>
      </c>
      <c r="N213" s="5">
        <v>5</v>
      </c>
      <c r="O213" s="5">
        <v>11</v>
      </c>
      <c r="P213" s="117" t="s">
        <v>973</v>
      </c>
      <c r="Q213" s="5"/>
      <c r="R213" s="5"/>
      <c r="S213" s="117" t="s">
        <v>972</v>
      </c>
      <c r="T213" s="115">
        <v>1160</v>
      </c>
    </row>
    <row r="214" spans="1:20" x14ac:dyDescent="0.25">
      <c r="A214" s="6" t="s">
        <v>959</v>
      </c>
      <c r="B214" s="6"/>
      <c r="C214" s="115">
        <v>32.34238886</v>
      </c>
      <c r="D214" s="115">
        <v>-110.60130782</v>
      </c>
      <c r="E214" s="118">
        <v>3578260.9492107299</v>
      </c>
      <c r="F214" s="118">
        <v>537579.214991102</v>
      </c>
      <c r="G214" s="115" t="s">
        <v>41</v>
      </c>
      <c r="H214" s="115" t="s">
        <v>976</v>
      </c>
      <c r="I214" s="115"/>
      <c r="J214" s="115"/>
      <c r="K214" s="116">
        <v>43492</v>
      </c>
      <c r="L214" s="5" t="s">
        <v>972</v>
      </c>
      <c r="M214" s="6" t="s">
        <v>959</v>
      </c>
      <c r="N214" s="5">
        <v>8</v>
      </c>
      <c r="O214" s="5">
        <v>10</v>
      </c>
      <c r="P214" s="117" t="s">
        <v>973</v>
      </c>
      <c r="Q214" s="5"/>
      <c r="R214" s="5"/>
      <c r="S214" s="117" t="s">
        <v>972</v>
      </c>
      <c r="T214" s="115">
        <v>1171</v>
      </c>
    </row>
    <row r="215" spans="1:20" x14ac:dyDescent="0.25">
      <c r="A215" s="6" t="s">
        <v>960</v>
      </c>
      <c r="B215" s="6"/>
      <c r="C215" s="115">
        <v>32.3424415</v>
      </c>
      <c r="D215" s="115">
        <v>-110.60399129</v>
      </c>
      <c r="E215" s="118">
        <v>3578265.8420309401</v>
      </c>
      <c r="F215" s="118">
        <v>537326.67093140294</v>
      </c>
      <c r="G215" s="115" t="s">
        <v>41</v>
      </c>
      <c r="H215" s="115" t="s">
        <v>976</v>
      </c>
      <c r="I215" s="115"/>
      <c r="J215" s="115"/>
      <c r="K215" s="116">
        <v>43492</v>
      </c>
      <c r="L215" s="5" t="s">
        <v>972</v>
      </c>
      <c r="M215" s="6" t="s">
        <v>960</v>
      </c>
      <c r="N215" s="5">
        <v>190</v>
      </c>
      <c r="O215" s="5">
        <v>2</v>
      </c>
      <c r="P215" s="117" t="s">
        <v>973</v>
      </c>
      <c r="Q215" s="5"/>
      <c r="R215" s="5"/>
      <c r="S215" s="117" t="s">
        <v>972</v>
      </c>
      <c r="T215" s="115">
        <v>1183</v>
      </c>
    </row>
    <row r="216" spans="1:20" x14ac:dyDescent="0.25">
      <c r="A216" s="6" t="s">
        <v>961</v>
      </c>
      <c r="B216" s="6"/>
      <c r="C216" s="115">
        <v>32.34147901</v>
      </c>
      <c r="D216" s="115">
        <v>-110.60532711</v>
      </c>
      <c r="E216" s="118">
        <v>3578158.6865385599</v>
      </c>
      <c r="F216" s="118">
        <v>537201.35618356999</v>
      </c>
      <c r="G216" s="115" t="s">
        <v>41</v>
      </c>
      <c r="H216" s="115" t="s">
        <v>976</v>
      </c>
      <c r="I216" s="115"/>
      <c r="J216" s="115"/>
      <c r="K216" s="116">
        <v>43492</v>
      </c>
      <c r="L216" s="5" t="s">
        <v>972</v>
      </c>
      <c r="M216" s="6" t="s">
        <v>961</v>
      </c>
      <c r="N216" s="5">
        <v>25</v>
      </c>
      <c r="O216" s="5">
        <v>5</v>
      </c>
      <c r="P216" s="117" t="s">
        <v>973</v>
      </c>
      <c r="Q216" s="5"/>
      <c r="R216" s="5"/>
      <c r="S216" s="117" t="s">
        <v>972</v>
      </c>
      <c r="T216" s="115">
        <v>1230</v>
      </c>
    </row>
    <row r="217" spans="1:20" x14ac:dyDescent="0.25">
      <c r="A217" s="6" t="s">
        <v>962</v>
      </c>
      <c r="B217" s="6"/>
      <c r="C217" s="115">
        <v>32.341036529999997</v>
      </c>
      <c r="D217" s="115">
        <v>-110.60712151</v>
      </c>
      <c r="E217" s="118">
        <v>3578109.0147508802</v>
      </c>
      <c r="F217" s="118">
        <v>537032.67443049198</v>
      </c>
      <c r="G217" s="115" t="s">
        <v>41</v>
      </c>
      <c r="H217" s="115" t="s">
        <v>976</v>
      </c>
      <c r="I217" s="115"/>
      <c r="J217" s="115"/>
      <c r="K217" s="116">
        <v>43492</v>
      </c>
      <c r="L217" s="5" t="s">
        <v>972</v>
      </c>
      <c r="M217" s="6" t="s">
        <v>962</v>
      </c>
      <c r="N217" s="5">
        <v>199</v>
      </c>
      <c r="O217" s="5">
        <v>11</v>
      </c>
      <c r="P217" s="117" t="s">
        <v>973</v>
      </c>
      <c r="Q217" s="5"/>
      <c r="R217" s="5"/>
      <c r="S217" s="117" t="s">
        <v>972</v>
      </c>
      <c r="T217" s="115">
        <v>1236</v>
      </c>
    </row>
    <row r="218" spans="1:20" x14ac:dyDescent="0.25">
      <c r="A218" s="6" t="s">
        <v>963</v>
      </c>
      <c r="B218" s="6"/>
      <c r="C218" s="115">
        <v>32.338156089999998</v>
      </c>
      <c r="D218" s="115">
        <v>-110.61142411</v>
      </c>
      <c r="E218" s="118">
        <v>3577788.2422546302</v>
      </c>
      <c r="F218" s="118">
        <v>536628.92913228902</v>
      </c>
      <c r="G218" s="115" t="s">
        <v>41</v>
      </c>
      <c r="H218" s="115" t="s">
        <v>976</v>
      </c>
      <c r="I218" s="115"/>
      <c r="J218" s="115"/>
      <c r="K218" s="116">
        <v>43492</v>
      </c>
      <c r="L218" s="5" t="s">
        <v>972</v>
      </c>
      <c r="M218" s="6" t="s">
        <v>963</v>
      </c>
      <c r="N218" s="5">
        <v>196</v>
      </c>
      <c r="O218" s="5">
        <v>11</v>
      </c>
      <c r="P218" s="117" t="s">
        <v>973</v>
      </c>
      <c r="Q218" s="5"/>
      <c r="R218" s="5"/>
      <c r="S218" s="117" t="s">
        <v>972</v>
      </c>
      <c r="T218" s="115">
        <v>1248</v>
      </c>
    </row>
    <row r="219" spans="1:20" x14ac:dyDescent="0.25">
      <c r="A219" s="6" t="s">
        <v>964</v>
      </c>
      <c r="B219" s="6"/>
      <c r="C219" s="115">
        <v>32.33673804</v>
      </c>
      <c r="D219" s="115">
        <v>-110.61171428999999</v>
      </c>
      <c r="E219" s="118">
        <v>3577630.9566987399</v>
      </c>
      <c r="F219" s="118">
        <v>536602.18591553997</v>
      </c>
      <c r="G219" s="115" t="s">
        <v>41</v>
      </c>
      <c r="H219" s="115" t="s">
        <v>976</v>
      </c>
      <c r="I219" s="115"/>
      <c r="J219" s="115"/>
      <c r="K219" s="116">
        <v>43492</v>
      </c>
      <c r="L219" s="5" t="s">
        <v>972</v>
      </c>
      <c r="M219" s="6" t="s">
        <v>964</v>
      </c>
      <c r="N219" s="5">
        <v>29</v>
      </c>
      <c r="O219" s="5">
        <v>6</v>
      </c>
      <c r="P219" s="117" t="s">
        <v>973</v>
      </c>
      <c r="Q219" s="5"/>
      <c r="R219" s="5"/>
      <c r="S219" s="117" t="s">
        <v>972</v>
      </c>
      <c r="T219" s="115">
        <v>1228</v>
      </c>
    </row>
    <row r="220" spans="1:20" x14ac:dyDescent="0.25">
      <c r="A220" s="6" t="s">
        <v>965</v>
      </c>
      <c r="B220" s="6"/>
      <c r="C220" s="115">
        <v>32.336661589999999</v>
      </c>
      <c r="D220" s="115">
        <v>-110.58742386999999</v>
      </c>
      <c r="E220" s="118">
        <v>3577631.07487565</v>
      </c>
      <c r="F220" s="118">
        <v>538888.16432285798</v>
      </c>
      <c r="G220" s="115" t="s">
        <v>41</v>
      </c>
      <c r="H220" s="115" t="s">
        <v>976</v>
      </c>
      <c r="I220" s="115"/>
      <c r="J220" s="115"/>
      <c r="K220" s="116">
        <v>43524</v>
      </c>
      <c r="L220" s="5" t="s">
        <v>972</v>
      </c>
      <c r="M220" s="6" t="s">
        <v>965</v>
      </c>
      <c r="N220" s="5">
        <v>12</v>
      </c>
      <c r="O220" s="5">
        <v>14</v>
      </c>
      <c r="P220" s="117" t="s">
        <v>973</v>
      </c>
      <c r="Q220" s="5"/>
      <c r="R220" s="5" t="s">
        <v>802</v>
      </c>
      <c r="S220" s="117" t="s">
        <v>972</v>
      </c>
      <c r="T220" s="115">
        <v>1185</v>
      </c>
    </row>
    <row r="221" spans="1:20" x14ac:dyDescent="0.25">
      <c r="A221" s="6" t="s">
        <v>966</v>
      </c>
      <c r="B221" s="6"/>
      <c r="C221" s="115">
        <v>32.344666060000002</v>
      </c>
      <c r="D221" s="115">
        <v>-110.58636616</v>
      </c>
      <c r="E221" s="118">
        <v>3578518.7315377598</v>
      </c>
      <c r="F221" s="118">
        <v>538984.30354428501</v>
      </c>
      <c r="G221" s="115" t="s">
        <v>41</v>
      </c>
      <c r="H221" s="115" t="s">
        <v>976</v>
      </c>
      <c r="I221" s="115"/>
      <c r="J221" s="115"/>
      <c r="K221" s="116">
        <v>43524</v>
      </c>
      <c r="L221" s="5" t="s">
        <v>972</v>
      </c>
      <c r="M221" s="6" t="s">
        <v>966</v>
      </c>
      <c r="N221" s="5">
        <v>193</v>
      </c>
      <c r="O221" s="5">
        <v>11</v>
      </c>
      <c r="P221" s="117" t="s">
        <v>973</v>
      </c>
      <c r="Q221" s="5"/>
      <c r="R221" s="5"/>
      <c r="S221" s="117" t="s">
        <v>972</v>
      </c>
      <c r="T221" s="115">
        <v>1187</v>
      </c>
    </row>
    <row r="222" spans="1:20" x14ac:dyDescent="0.25">
      <c r="A222" s="6" t="s">
        <v>967</v>
      </c>
      <c r="B222" s="6"/>
      <c r="C222" s="115">
        <v>32.34369049</v>
      </c>
      <c r="D222" s="115">
        <v>-110.58728197000001</v>
      </c>
      <c r="E222" s="118">
        <v>3578410.2582761999</v>
      </c>
      <c r="F222" s="118">
        <v>538898.53875831899</v>
      </c>
      <c r="G222" s="115" t="s">
        <v>41</v>
      </c>
      <c r="H222" s="115" t="s">
        <v>976</v>
      </c>
      <c r="I222" s="115"/>
      <c r="J222" s="115"/>
      <c r="K222" s="116">
        <v>43524</v>
      </c>
      <c r="L222" s="5" t="s">
        <v>972</v>
      </c>
      <c r="M222" s="6" t="s">
        <v>967</v>
      </c>
      <c r="N222" s="5">
        <v>9</v>
      </c>
      <c r="O222" s="5">
        <v>17</v>
      </c>
      <c r="P222" s="117" t="s">
        <v>973</v>
      </c>
      <c r="Q222" s="5"/>
      <c r="R222" s="5"/>
      <c r="S222" s="117" t="s">
        <v>972</v>
      </c>
      <c r="T222" s="115">
        <v>1215</v>
      </c>
    </row>
    <row r="223" spans="1:20" x14ac:dyDescent="0.25">
      <c r="A223" s="6" t="s">
        <v>968</v>
      </c>
      <c r="B223" s="6"/>
      <c r="C223" s="115">
        <v>32.342312759999999</v>
      </c>
      <c r="D223" s="115">
        <v>-110.58968900000001</v>
      </c>
      <c r="E223" s="118">
        <v>3578256.6660753898</v>
      </c>
      <c r="F223" s="118">
        <v>538672.61366103799</v>
      </c>
      <c r="G223" s="115" t="s">
        <v>41</v>
      </c>
      <c r="H223" s="115" t="s">
        <v>976</v>
      </c>
      <c r="I223" s="115"/>
      <c r="J223" s="115"/>
      <c r="K223" s="116">
        <v>43524</v>
      </c>
      <c r="L223" s="5" t="s">
        <v>972</v>
      </c>
      <c r="M223" s="6" t="s">
        <v>968</v>
      </c>
      <c r="N223" s="5">
        <v>11</v>
      </c>
      <c r="O223" s="5">
        <v>5</v>
      </c>
      <c r="P223" s="117" t="s">
        <v>973</v>
      </c>
      <c r="Q223" s="5"/>
      <c r="R223" s="5"/>
      <c r="S223" s="117" t="s">
        <v>972</v>
      </c>
      <c r="T223" s="115">
        <v>1223</v>
      </c>
    </row>
    <row r="224" spans="1:20" x14ac:dyDescent="0.25">
      <c r="A224" s="6" t="s">
        <v>969</v>
      </c>
      <c r="B224" s="6"/>
      <c r="C224" s="115">
        <v>32.340650369999999</v>
      </c>
      <c r="D224" s="115">
        <v>-110.59183787000001</v>
      </c>
      <c r="E224" s="118">
        <v>3578071.61847047</v>
      </c>
      <c r="F224" s="118">
        <v>538471.09499973105</v>
      </c>
      <c r="G224" s="115" t="s">
        <v>41</v>
      </c>
      <c r="H224" s="115" t="s">
        <v>976</v>
      </c>
      <c r="I224" s="115"/>
      <c r="J224" s="115"/>
      <c r="K224" s="116">
        <v>43524</v>
      </c>
      <c r="L224" s="5" t="s">
        <v>972</v>
      </c>
      <c r="M224" s="6" t="s">
        <v>969</v>
      </c>
      <c r="N224" s="5">
        <v>200</v>
      </c>
      <c r="O224" s="5">
        <v>4</v>
      </c>
      <c r="P224" s="117" t="s">
        <v>973</v>
      </c>
      <c r="Q224" s="5"/>
      <c r="R224" s="5"/>
      <c r="S224" s="117" t="s">
        <v>972</v>
      </c>
      <c r="T224" s="115">
        <v>1253</v>
      </c>
    </row>
    <row r="225" spans="1:20" x14ac:dyDescent="0.25">
      <c r="A225" s="6" t="s">
        <v>970</v>
      </c>
      <c r="B225" s="6"/>
      <c r="C225" s="115">
        <v>32.340347280000003</v>
      </c>
      <c r="D225" s="115">
        <v>-110.59210272999999</v>
      </c>
      <c r="E225" s="118">
        <v>3578037.9264317499</v>
      </c>
      <c r="F225" s="118">
        <v>538446.29733317695</v>
      </c>
      <c r="G225" s="115" t="s">
        <v>41</v>
      </c>
      <c r="H225" s="115" t="s">
        <v>976</v>
      </c>
      <c r="I225" s="115"/>
      <c r="J225" s="115"/>
      <c r="K225" s="116">
        <v>43524</v>
      </c>
      <c r="L225" s="5" t="s">
        <v>972</v>
      </c>
      <c r="M225" s="6" t="s">
        <v>970</v>
      </c>
      <c r="N225" s="5">
        <v>200</v>
      </c>
      <c r="O225" s="5">
        <v>5</v>
      </c>
      <c r="P225" s="117" t="s">
        <v>973</v>
      </c>
      <c r="Q225" s="5"/>
      <c r="R225" s="5" t="s">
        <v>804</v>
      </c>
      <c r="S225" s="117" t="s">
        <v>972</v>
      </c>
      <c r="T225" s="115">
        <v>1254</v>
      </c>
    </row>
    <row r="226" spans="1:20" x14ac:dyDescent="0.25">
      <c r="A226" t="s">
        <v>123</v>
      </c>
      <c r="B226"/>
      <c r="C226" s="14">
        <v>32.335935999999997</v>
      </c>
      <c r="D226" s="14">
        <v>-110.72446100000001</v>
      </c>
      <c r="E226" s="80">
        <v>3577706.0449319999</v>
      </c>
      <c r="F226" s="80">
        <v>525930.86430500005</v>
      </c>
      <c r="G226" s="8" t="s">
        <v>41</v>
      </c>
      <c r="H226" s="1" t="s">
        <v>26</v>
      </c>
      <c r="K226" s="12">
        <v>36035</v>
      </c>
      <c r="L226" s="30" t="s">
        <v>930</v>
      </c>
      <c r="M226" t="s">
        <v>123</v>
      </c>
      <c r="N226" s="8">
        <v>52</v>
      </c>
      <c r="O226" s="8">
        <v>12.124355652982141</v>
      </c>
      <c r="P226" s="1" t="s">
        <v>13</v>
      </c>
      <c r="Q226" s="1" t="s">
        <v>43</v>
      </c>
      <c r="S226" s="1" t="s">
        <v>814</v>
      </c>
    </row>
    <row r="227" spans="1:20" x14ac:dyDescent="0.25">
      <c r="A227" t="s">
        <v>124</v>
      </c>
      <c r="B227"/>
      <c r="C227" s="14">
        <v>32.339706999999997</v>
      </c>
      <c r="D227" s="14">
        <v>-110.728615</v>
      </c>
      <c r="E227" s="80">
        <v>3578123.0663749999</v>
      </c>
      <c r="F227" s="80">
        <v>525538.84444000002</v>
      </c>
      <c r="G227" s="8" t="s">
        <v>41</v>
      </c>
      <c r="H227" s="1" t="s">
        <v>26</v>
      </c>
      <c r="K227" s="12">
        <v>36035</v>
      </c>
      <c r="L227" s="30" t="s">
        <v>930</v>
      </c>
      <c r="M227" t="s">
        <v>124</v>
      </c>
      <c r="N227" s="8">
        <v>55</v>
      </c>
      <c r="O227" s="8">
        <v>17.931504565651419</v>
      </c>
      <c r="P227" s="1" t="s">
        <v>13</v>
      </c>
      <c r="Q227" s="1" t="s">
        <v>43</v>
      </c>
      <c r="S227" s="1" t="s">
        <v>814</v>
      </c>
    </row>
    <row r="228" spans="1:20" x14ac:dyDescent="0.25">
      <c r="A228" t="s">
        <v>125</v>
      </c>
      <c r="B228"/>
      <c r="C228" s="14">
        <v>32.340553</v>
      </c>
      <c r="D228" s="14">
        <v>-110.73172599999999</v>
      </c>
      <c r="E228" s="80">
        <v>3578216.0754530001</v>
      </c>
      <c r="F228" s="80">
        <v>525245.83868499997</v>
      </c>
      <c r="G228" s="8" t="s">
        <v>41</v>
      </c>
      <c r="H228" s="1" t="s">
        <v>26</v>
      </c>
      <c r="K228" s="12">
        <v>36035</v>
      </c>
      <c r="L228" s="30" t="s">
        <v>930</v>
      </c>
      <c r="M228" t="s">
        <v>125</v>
      </c>
      <c r="N228" s="8">
        <v>44</v>
      </c>
      <c r="O228" s="8">
        <v>17.669289302057951</v>
      </c>
      <c r="P228" s="1" t="s">
        <v>13</v>
      </c>
      <c r="Q228" s="1" t="s">
        <v>43</v>
      </c>
      <c r="S228" s="1" t="s">
        <v>814</v>
      </c>
    </row>
    <row r="229" spans="1:20" x14ac:dyDescent="0.25">
      <c r="A229" t="s">
        <v>126</v>
      </c>
      <c r="B229"/>
      <c r="C229" s="14">
        <v>32.341068</v>
      </c>
      <c r="D229" s="14">
        <v>-110.73218199999999</v>
      </c>
      <c r="E229" s="80">
        <v>3578273.078189</v>
      </c>
      <c r="F229" s="80">
        <v>525202.83599000005</v>
      </c>
      <c r="G229" s="8" t="s">
        <v>41</v>
      </c>
      <c r="H229" s="1" t="s">
        <v>26</v>
      </c>
      <c r="K229" s="12">
        <v>36035</v>
      </c>
      <c r="L229" s="30" t="s">
        <v>930</v>
      </c>
      <c r="M229" t="s">
        <v>126</v>
      </c>
      <c r="N229" s="8">
        <v>47</v>
      </c>
      <c r="O229" s="8">
        <v>31.297165017382969</v>
      </c>
      <c r="P229" s="1" t="s">
        <v>13</v>
      </c>
      <c r="Q229" s="1" t="s">
        <v>43</v>
      </c>
      <c r="S229" s="1" t="s">
        <v>814</v>
      </c>
    </row>
    <row r="230" spans="1:20" x14ac:dyDescent="0.25">
      <c r="A230" t="s">
        <v>127</v>
      </c>
      <c r="B230"/>
      <c r="C230" s="14">
        <v>32.350662</v>
      </c>
      <c r="D230" s="14">
        <v>-110.742558</v>
      </c>
      <c r="E230" s="80">
        <v>3579334.133409</v>
      </c>
      <c r="F230" s="80">
        <v>524223.78365499998</v>
      </c>
      <c r="G230" s="8" t="s">
        <v>41</v>
      </c>
      <c r="H230" s="1" t="s">
        <v>26</v>
      </c>
      <c r="K230" s="12">
        <v>36035</v>
      </c>
      <c r="L230" s="30" t="s">
        <v>930</v>
      </c>
      <c r="M230" t="s">
        <v>127</v>
      </c>
      <c r="N230" s="8">
        <v>54</v>
      </c>
      <c r="O230" s="8">
        <v>1</v>
      </c>
      <c r="P230" s="1" t="s">
        <v>13</v>
      </c>
      <c r="Q230" s="1" t="s">
        <v>43</v>
      </c>
      <c r="S230" s="1" t="s">
        <v>814</v>
      </c>
    </row>
    <row r="231" spans="1:20" x14ac:dyDescent="0.25">
      <c r="A231" t="s">
        <v>128</v>
      </c>
      <c r="B231"/>
      <c r="C231" s="14">
        <v>32.345028999999997</v>
      </c>
      <c r="D231" s="14">
        <v>-110.74089499999999</v>
      </c>
      <c r="E231" s="80">
        <v>3578710.109594</v>
      </c>
      <c r="F231" s="80">
        <v>524381.811873</v>
      </c>
      <c r="G231" s="8" t="s">
        <v>41</v>
      </c>
      <c r="H231" s="1" t="s">
        <v>26</v>
      </c>
      <c r="K231" s="12">
        <v>36035</v>
      </c>
      <c r="L231" s="30" t="s">
        <v>930</v>
      </c>
      <c r="M231" t="s">
        <v>128</v>
      </c>
      <c r="N231" s="8">
        <v>42</v>
      </c>
      <c r="O231" s="8">
        <v>32</v>
      </c>
      <c r="P231" s="1" t="s">
        <v>13</v>
      </c>
      <c r="Q231" s="1" t="s">
        <v>43</v>
      </c>
      <c r="S231" s="1" t="s">
        <v>814</v>
      </c>
    </row>
    <row r="232" spans="1:20" x14ac:dyDescent="0.25">
      <c r="A232" t="s">
        <v>129</v>
      </c>
      <c r="B232"/>
      <c r="C232" s="14">
        <v>32.343373</v>
      </c>
      <c r="D232" s="14">
        <v>-110.738562</v>
      </c>
      <c r="E232" s="80">
        <v>3578527.0989899999</v>
      </c>
      <c r="F232" s="80">
        <v>524601.82124800002</v>
      </c>
      <c r="G232" s="8" t="s">
        <v>41</v>
      </c>
      <c r="H232" s="1" t="s">
        <v>26</v>
      </c>
      <c r="K232" s="12">
        <v>36035</v>
      </c>
      <c r="L232" s="30" t="s">
        <v>930</v>
      </c>
      <c r="M232" t="s">
        <v>129</v>
      </c>
      <c r="N232" s="8">
        <v>40</v>
      </c>
      <c r="O232" s="8">
        <v>44</v>
      </c>
      <c r="P232" s="1" t="s">
        <v>13</v>
      </c>
      <c r="Q232" s="1" t="s">
        <v>43</v>
      </c>
      <c r="S232" s="1" t="s">
        <v>814</v>
      </c>
    </row>
    <row r="233" spans="1:20" x14ac:dyDescent="0.25">
      <c r="A233" t="s">
        <v>130</v>
      </c>
      <c r="B233"/>
      <c r="C233" s="14">
        <v>32.342084</v>
      </c>
      <c r="D233" s="14">
        <v>-110.734835</v>
      </c>
      <c r="E233" s="80">
        <v>3578385.0870269998</v>
      </c>
      <c r="F233" s="80">
        <v>524952.829623</v>
      </c>
      <c r="G233" s="8" t="s">
        <v>41</v>
      </c>
      <c r="H233" s="1" t="s">
        <v>26</v>
      </c>
      <c r="K233" s="12">
        <v>36035</v>
      </c>
      <c r="L233" s="30" t="s">
        <v>930</v>
      </c>
      <c r="M233" t="s">
        <v>130</v>
      </c>
      <c r="N233" s="8">
        <v>34</v>
      </c>
      <c r="O233" s="8">
        <v>26</v>
      </c>
      <c r="P233" s="1" t="s">
        <v>13</v>
      </c>
      <c r="Q233" s="1" t="s">
        <v>43</v>
      </c>
      <c r="S233" s="1" t="s">
        <v>814</v>
      </c>
    </row>
    <row r="234" spans="1:20" x14ac:dyDescent="0.25">
      <c r="A234" t="s">
        <v>131</v>
      </c>
      <c r="B234"/>
      <c r="C234" s="14">
        <v>32.341566</v>
      </c>
      <c r="D234" s="14">
        <v>-110.732935</v>
      </c>
      <c r="E234" s="80">
        <v>3578328.0814459999</v>
      </c>
      <c r="F234" s="80">
        <v>525131.83319799998</v>
      </c>
      <c r="G234" s="8" t="s">
        <v>41</v>
      </c>
      <c r="H234" s="1" t="s">
        <v>26</v>
      </c>
      <c r="K234" s="12">
        <v>36035</v>
      </c>
      <c r="L234" s="30" t="s">
        <v>930</v>
      </c>
      <c r="M234" t="s">
        <v>131</v>
      </c>
      <c r="N234" s="8">
        <v>30</v>
      </c>
      <c r="O234" s="8">
        <v>20</v>
      </c>
      <c r="P234" s="1" t="s">
        <v>13</v>
      </c>
      <c r="Q234" s="1" t="s">
        <v>43</v>
      </c>
      <c r="S234" s="1" t="s">
        <v>814</v>
      </c>
    </row>
    <row r="235" spans="1:20" ht="30" x14ac:dyDescent="0.25">
      <c r="A235" t="s">
        <v>325</v>
      </c>
      <c r="B235"/>
      <c r="C235" s="49">
        <v>32.339779636400003</v>
      </c>
      <c r="D235" s="49">
        <v>-110.7287228168</v>
      </c>
      <c r="E235" s="119">
        <v>3578131.0430000001</v>
      </c>
      <c r="F235" s="119">
        <v>525528.67700000003</v>
      </c>
      <c r="G235" t="s">
        <v>41</v>
      </c>
      <c r="H235" t="s">
        <v>281</v>
      </c>
      <c r="I235" s="89">
        <v>3577934.0531272301</v>
      </c>
      <c r="J235" s="89">
        <v>525589.82550660998</v>
      </c>
      <c r="K235" s="89"/>
      <c r="L235" t="s">
        <v>662</v>
      </c>
      <c r="M235" t="s">
        <v>325</v>
      </c>
      <c r="N235">
        <v>43</v>
      </c>
      <c r="O235">
        <v>5</v>
      </c>
      <c r="P235" t="s">
        <v>908</v>
      </c>
      <c r="Q235" s="107" t="s">
        <v>284</v>
      </c>
      <c r="R235"/>
    </row>
    <row r="236" spans="1:20" ht="30" x14ac:dyDescent="0.25">
      <c r="A236" t="s">
        <v>324</v>
      </c>
      <c r="B236"/>
      <c r="C236" s="49">
        <v>32.340551712100002</v>
      </c>
      <c r="D236" s="49">
        <v>-110.731175268</v>
      </c>
      <c r="E236" s="119">
        <v>3578216.0449999999</v>
      </c>
      <c r="F236" s="119">
        <v>525297.67200000002</v>
      </c>
      <c r="G236" t="s">
        <v>41</v>
      </c>
      <c r="H236" t="s">
        <v>281</v>
      </c>
      <c r="I236" s="89">
        <v>3578019.0937835099</v>
      </c>
      <c r="J236" s="89">
        <v>525359.41587411996</v>
      </c>
      <c r="K236" s="89"/>
      <c r="L236" t="s">
        <v>662</v>
      </c>
      <c r="M236" t="s">
        <v>324</v>
      </c>
      <c r="N236">
        <v>40</v>
      </c>
      <c r="O236">
        <v>10</v>
      </c>
      <c r="P236" t="s">
        <v>908</v>
      </c>
      <c r="Q236" s="107" t="s">
        <v>284</v>
      </c>
      <c r="R236"/>
    </row>
    <row r="237" spans="1:20" ht="30" x14ac:dyDescent="0.25">
      <c r="A237" t="s">
        <v>323</v>
      </c>
      <c r="B237"/>
      <c r="C237" s="49">
        <v>32.341819189399999</v>
      </c>
      <c r="D237" s="49">
        <v>-110.73328627239999</v>
      </c>
      <c r="E237" s="119">
        <v>3578356.0469999998</v>
      </c>
      <c r="F237" s="119">
        <v>525098.66599999997</v>
      </c>
      <c r="G237" t="s">
        <v>41</v>
      </c>
      <c r="H237" t="s">
        <v>281</v>
      </c>
      <c r="I237" s="89">
        <v>3578158.92135802</v>
      </c>
      <c r="J237" s="89">
        <v>525159.67077333003</v>
      </c>
      <c r="K237" s="89"/>
      <c r="L237" t="s">
        <v>662</v>
      </c>
      <c r="M237" t="s">
        <v>323</v>
      </c>
      <c r="N237">
        <v>45</v>
      </c>
      <c r="O237">
        <v>5</v>
      </c>
      <c r="P237" t="s">
        <v>908</v>
      </c>
      <c r="Q237" s="107" t="s">
        <v>284</v>
      </c>
      <c r="R237"/>
    </row>
    <row r="238" spans="1:20" ht="30" x14ac:dyDescent="0.25">
      <c r="A238" t="s">
        <v>322</v>
      </c>
      <c r="B238"/>
      <c r="C238" s="49">
        <v>32.341766995599997</v>
      </c>
      <c r="D238" s="49">
        <v>-110.7342003178</v>
      </c>
      <c r="E238" s="119">
        <v>3578350.0469999998</v>
      </c>
      <c r="F238" s="119">
        <v>525012.66500000004</v>
      </c>
      <c r="G238" t="s">
        <v>41</v>
      </c>
      <c r="H238" t="s">
        <v>281</v>
      </c>
      <c r="I238" s="89">
        <v>3578152.7604802102</v>
      </c>
      <c r="J238" s="89">
        <v>525073.86701915995</v>
      </c>
      <c r="K238" s="89"/>
      <c r="L238" t="s">
        <v>662</v>
      </c>
      <c r="M238" t="s">
        <v>322</v>
      </c>
      <c r="N238">
        <v>48</v>
      </c>
      <c r="O238">
        <v>11</v>
      </c>
      <c r="P238" t="s">
        <v>908</v>
      </c>
      <c r="Q238" s="107" t="s">
        <v>286</v>
      </c>
      <c r="R238" t="s">
        <v>804</v>
      </c>
    </row>
    <row r="239" spans="1:20" ht="30" x14ac:dyDescent="0.25">
      <c r="A239" t="s">
        <v>320</v>
      </c>
      <c r="B239"/>
      <c r="C239" s="49">
        <v>32.342156770099997</v>
      </c>
      <c r="D239" s="49">
        <v>-110.7350812091</v>
      </c>
      <c r="E239" s="119">
        <v>3578393.048</v>
      </c>
      <c r="F239" s="119">
        <v>524929.66299999994</v>
      </c>
      <c r="G239" t="s">
        <v>41</v>
      </c>
      <c r="H239" t="s">
        <v>281</v>
      </c>
      <c r="I239" s="89">
        <v>3578195.9619382001</v>
      </c>
      <c r="J239" s="89">
        <v>524991.47771208</v>
      </c>
      <c r="K239" s="89"/>
      <c r="L239" t="s">
        <v>662</v>
      </c>
      <c r="M239" t="s">
        <v>320</v>
      </c>
      <c r="N239">
        <v>26</v>
      </c>
      <c r="O239">
        <v>18</v>
      </c>
      <c r="P239" t="s">
        <v>908</v>
      </c>
      <c r="Q239" s="107" t="s">
        <v>284</v>
      </c>
      <c r="R239"/>
    </row>
    <row r="240" spans="1:20" ht="30" x14ac:dyDescent="0.25">
      <c r="A240" t="s">
        <v>319</v>
      </c>
      <c r="B240"/>
      <c r="C240" s="49">
        <v>32.342331053000002</v>
      </c>
      <c r="D240" s="49">
        <v>-110.7364515566</v>
      </c>
      <c r="E240" s="119">
        <v>3578412.0490000001</v>
      </c>
      <c r="F240" s="119">
        <v>524800.66099999996</v>
      </c>
      <c r="G240" t="s">
        <v>41</v>
      </c>
      <c r="H240" t="s">
        <v>281</v>
      </c>
      <c r="I240" s="89">
        <v>3578215.2609995999</v>
      </c>
      <c r="J240" s="89">
        <v>524861.69553625002</v>
      </c>
      <c r="K240" s="89"/>
      <c r="L240" t="s">
        <v>662</v>
      </c>
      <c r="M240" t="s">
        <v>319</v>
      </c>
      <c r="N240">
        <v>49</v>
      </c>
      <c r="O240">
        <v>10</v>
      </c>
      <c r="P240" t="s">
        <v>908</v>
      </c>
      <c r="Q240" s="107" t="s">
        <v>284</v>
      </c>
      <c r="R240"/>
    </row>
    <row r="241" spans="1:20" ht="30" x14ac:dyDescent="0.25">
      <c r="A241" t="s">
        <v>317</v>
      </c>
      <c r="B241"/>
      <c r="C241" s="49">
        <v>32.3440500349</v>
      </c>
      <c r="D241" s="49">
        <v>-110.73881643999999</v>
      </c>
      <c r="E241" s="119">
        <v>3578602.051</v>
      </c>
      <c r="F241" s="119">
        <v>524577.65399999998</v>
      </c>
      <c r="G241" t="s">
        <v>41</v>
      </c>
      <c r="H241" t="s">
        <v>281</v>
      </c>
      <c r="I241" s="89">
        <v>3578404.9915870298</v>
      </c>
      <c r="J241" s="89">
        <v>524639.12569338002</v>
      </c>
      <c r="K241" s="89"/>
      <c r="L241" t="s">
        <v>662</v>
      </c>
      <c r="M241" t="s">
        <v>317</v>
      </c>
      <c r="N241">
        <v>32</v>
      </c>
      <c r="O241">
        <v>23</v>
      </c>
      <c r="P241" t="s">
        <v>908</v>
      </c>
      <c r="Q241" s="107" t="s">
        <v>284</v>
      </c>
      <c r="R241"/>
    </row>
    <row r="242" spans="1:20" ht="30" x14ac:dyDescent="0.25">
      <c r="A242" t="s">
        <v>315</v>
      </c>
      <c r="B242"/>
      <c r="C242" s="49">
        <v>32.3449030186</v>
      </c>
      <c r="D242" s="49">
        <v>-110.7412263568</v>
      </c>
      <c r="E242" s="119">
        <v>3578696.0529999998</v>
      </c>
      <c r="F242" s="119">
        <v>524350.64899999998</v>
      </c>
      <c r="G242" t="s">
        <v>41</v>
      </c>
      <c r="H242" t="s">
        <v>281</v>
      </c>
      <c r="I242" s="89">
        <v>3578498.9810456801</v>
      </c>
      <c r="J242" s="89">
        <v>524412.24746907002</v>
      </c>
      <c r="K242" s="89"/>
      <c r="L242" t="s">
        <v>662</v>
      </c>
      <c r="M242" t="s">
        <v>315</v>
      </c>
      <c r="N242">
        <v>37</v>
      </c>
      <c r="O242">
        <v>27</v>
      </c>
      <c r="P242" t="s">
        <v>908</v>
      </c>
      <c r="Q242" s="107" t="s">
        <v>286</v>
      </c>
      <c r="R242"/>
    </row>
    <row r="243" spans="1:20" ht="30" x14ac:dyDescent="0.25">
      <c r="A243" t="s">
        <v>314</v>
      </c>
      <c r="B243"/>
      <c r="C243" s="49">
        <v>32.347397955600002</v>
      </c>
      <c r="D243" s="49">
        <v>-110.74369551060001</v>
      </c>
      <c r="E243" s="119">
        <v>3578972.0559999999</v>
      </c>
      <c r="F243" s="119">
        <v>524117.63799999998</v>
      </c>
      <c r="G243" t="s">
        <v>41</v>
      </c>
      <c r="H243" t="s">
        <v>281</v>
      </c>
      <c r="I243" s="89">
        <v>3578774.91471938</v>
      </c>
      <c r="J243" s="89">
        <v>524178.88883423002</v>
      </c>
      <c r="K243" s="89"/>
      <c r="L243" t="s">
        <v>662</v>
      </c>
      <c r="M243" t="s">
        <v>314</v>
      </c>
      <c r="N243">
        <v>38</v>
      </c>
      <c r="O243">
        <v>27</v>
      </c>
      <c r="P243" t="s">
        <v>908</v>
      </c>
      <c r="Q243" s="107" t="s">
        <v>284</v>
      </c>
      <c r="R243"/>
    </row>
    <row r="244" spans="1:20" ht="30" x14ac:dyDescent="0.25">
      <c r="A244" t="s">
        <v>312</v>
      </c>
      <c r="B244"/>
      <c r="C244" s="49">
        <v>32.348979224499999</v>
      </c>
      <c r="D244" s="49">
        <v>-110.7449451554</v>
      </c>
      <c r="E244" s="119">
        <v>3579147.057</v>
      </c>
      <c r="F244" s="119">
        <v>523999.63199999998</v>
      </c>
      <c r="G244" t="s">
        <v>41</v>
      </c>
      <c r="H244" t="s">
        <v>281</v>
      </c>
      <c r="I244" s="89">
        <v>3578950.0453359</v>
      </c>
      <c r="J244" s="89">
        <v>524060.86655750999</v>
      </c>
      <c r="K244" s="89"/>
      <c r="L244" t="s">
        <v>662</v>
      </c>
      <c r="M244" t="s">
        <v>312</v>
      </c>
      <c r="N244">
        <v>38</v>
      </c>
      <c r="O244">
        <v>5</v>
      </c>
      <c r="P244" t="s">
        <v>908</v>
      </c>
      <c r="Q244" s="107" t="s">
        <v>284</v>
      </c>
      <c r="R244"/>
    </row>
    <row r="245" spans="1:20" ht="30" x14ac:dyDescent="0.25">
      <c r="A245" t="s">
        <v>310</v>
      </c>
      <c r="B245"/>
      <c r="C245" s="49">
        <v>32.349665055400003</v>
      </c>
      <c r="D245" s="49">
        <v>-110.7450495317</v>
      </c>
      <c r="E245" s="119">
        <v>3579223.057</v>
      </c>
      <c r="F245" s="119">
        <v>523989.63</v>
      </c>
      <c r="G245" t="s">
        <v>41</v>
      </c>
      <c r="H245" t="s">
        <v>281</v>
      </c>
      <c r="I245" s="89">
        <v>3579025.99691277</v>
      </c>
      <c r="J245" s="89">
        <v>524050.72905689297</v>
      </c>
      <c r="K245" s="89"/>
      <c r="L245" t="s">
        <v>662</v>
      </c>
      <c r="M245" t="s">
        <v>310</v>
      </c>
      <c r="N245">
        <v>13</v>
      </c>
      <c r="O245">
        <v>35</v>
      </c>
      <c r="P245" t="s">
        <v>908</v>
      </c>
      <c r="Q245" s="107" t="s">
        <v>286</v>
      </c>
      <c r="R245" t="s">
        <v>802</v>
      </c>
    </row>
    <row r="246" spans="1:20" ht="30" x14ac:dyDescent="0.25">
      <c r="A246" s="144" t="s">
        <v>308</v>
      </c>
      <c r="B246" s="144"/>
      <c r="C246" s="147">
        <v>32.350360854000002</v>
      </c>
      <c r="D246" s="147">
        <v>-110.7456214999</v>
      </c>
      <c r="E246" s="161">
        <v>3579300.0580000002</v>
      </c>
      <c r="F246" s="161">
        <v>523935.62699999998</v>
      </c>
      <c r="G246" s="144" t="s">
        <v>41</v>
      </c>
      <c r="H246" s="144" t="s">
        <v>281</v>
      </c>
      <c r="I246" s="162">
        <v>3579103.2961745402</v>
      </c>
      <c r="J246" s="162">
        <v>523997.41210219002</v>
      </c>
      <c r="K246" s="162"/>
      <c r="L246" s="144" t="s">
        <v>662</v>
      </c>
      <c r="M246" s="144" t="s">
        <v>308</v>
      </c>
      <c r="N246" s="144">
        <v>44</v>
      </c>
      <c r="O246" s="144">
        <v>30</v>
      </c>
      <c r="P246" s="144" t="s">
        <v>908</v>
      </c>
      <c r="Q246" s="163" t="s">
        <v>284</v>
      </c>
      <c r="R246" s="144" t="s">
        <v>802</v>
      </c>
      <c r="S246" s="145"/>
      <c r="T246" s="145"/>
    </row>
    <row r="247" spans="1:20" ht="30" x14ac:dyDescent="0.25">
      <c r="A247" t="s">
        <v>306</v>
      </c>
      <c r="B247"/>
      <c r="C247" s="49">
        <v>32.348955554600003</v>
      </c>
      <c r="D247" s="49">
        <v>-110.74662436769999</v>
      </c>
      <c r="E247" s="119">
        <v>3579144.0580000002</v>
      </c>
      <c r="F247" s="119">
        <v>523841.63099999999</v>
      </c>
      <c r="G247" t="s">
        <v>41</v>
      </c>
      <c r="H247" t="s">
        <v>281</v>
      </c>
      <c r="I247" s="89">
        <v>3578946.6940194899</v>
      </c>
      <c r="J247" s="89">
        <v>523902.88041654998</v>
      </c>
      <c r="K247" s="89"/>
      <c r="L247" t="s">
        <v>662</v>
      </c>
      <c r="M247" t="s">
        <v>306</v>
      </c>
      <c r="N247">
        <v>43</v>
      </c>
      <c r="O247">
        <v>16</v>
      </c>
      <c r="P247" t="s">
        <v>908</v>
      </c>
      <c r="Q247" s="107" t="s">
        <v>284</v>
      </c>
      <c r="R247"/>
    </row>
    <row r="248" spans="1:20" ht="30" x14ac:dyDescent="0.25">
      <c r="A248" t="s">
        <v>305</v>
      </c>
      <c r="B248"/>
      <c r="C248" s="49">
        <v>32.3501403705</v>
      </c>
      <c r="D248" s="49">
        <v>-110.7481302341</v>
      </c>
      <c r="E248" s="119">
        <v>3579275.06</v>
      </c>
      <c r="F248" s="119">
        <v>523699.625</v>
      </c>
      <c r="G248" t="s">
        <v>41</v>
      </c>
      <c r="H248" t="s">
        <v>281</v>
      </c>
      <c r="I248" s="89">
        <v>3579077.76689428</v>
      </c>
      <c r="J248" s="89">
        <v>523760.73739601002</v>
      </c>
      <c r="K248" s="89"/>
      <c r="L248" t="s">
        <v>662</v>
      </c>
      <c r="M248" t="s">
        <v>305</v>
      </c>
      <c r="N248">
        <v>36</v>
      </c>
      <c r="O248">
        <v>12</v>
      </c>
      <c r="P248" t="s">
        <v>908</v>
      </c>
      <c r="Q248" s="107" t="s">
        <v>284</v>
      </c>
      <c r="R248"/>
    </row>
    <row r="249" spans="1:20" ht="30" x14ac:dyDescent="0.25">
      <c r="A249" t="s">
        <v>302</v>
      </c>
      <c r="B249"/>
      <c r="C249" s="49">
        <v>32.349319797900002</v>
      </c>
      <c r="D249" s="49">
        <v>-110.7483131462</v>
      </c>
      <c r="E249" s="119">
        <v>3579184.0589999999</v>
      </c>
      <c r="F249" s="119">
        <v>523682.62800000003</v>
      </c>
      <c r="G249" t="s">
        <v>41</v>
      </c>
      <c r="H249" t="s">
        <v>281</v>
      </c>
      <c r="I249" s="89">
        <v>3578987.34516297</v>
      </c>
      <c r="J249" s="89">
        <v>523744.28928818001</v>
      </c>
      <c r="K249" s="89"/>
      <c r="L249" t="s">
        <v>662</v>
      </c>
      <c r="M249" t="s">
        <v>302</v>
      </c>
      <c r="N249">
        <v>47</v>
      </c>
      <c r="O249">
        <v>8</v>
      </c>
      <c r="P249" t="s">
        <v>908</v>
      </c>
      <c r="Q249" s="107" t="s">
        <v>286</v>
      </c>
      <c r="R249" t="s">
        <v>802</v>
      </c>
    </row>
    <row r="250" spans="1:20" ht="30" x14ac:dyDescent="0.25">
      <c r="A250" t="s">
        <v>301</v>
      </c>
      <c r="B250"/>
      <c r="C250" s="49">
        <v>32.349249241800003</v>
      </c>
      <c r="D250" s="49">
        <v>-110.74912103219999</v>
      </c>
      <c r="E250" s="119">
        <v>3579176.06</v>
      </c>
      <c r="F250" s="119">
        <v>523606.62800000003</v>
      </c>
      <c r="G250" t="s">
        <v>41</v>
      </c>
      <c r="H250" t="s">
        <v>281</v>
      </c>
      <c r="I250" s="89">
        <v>3578979.4331236798</v>
      </c>
      <c r="J250" s="89">
        <v>523667.58183320001</v>
      </c>
      <c r="K250" s="89"/>
      <c r="L250" t="s">
        <v>662</v>
      </c>
      <c r="M250" t="s">
        <v>301</v>
      </c>
      <c r="N250">
        <v>45</v>
      </c>
      <c r="O250">
        <v>22</v>
      </c>
      <c r="P250" t="s">
        <v>908</v>
      </c>
      <c r="Q250" s="107" t="s">
        <v>284</v>
      </c>
      <c r="R250"/>
    </row>
    <row r="251" spans="1:20" ht="30" x14ac:dyDescent="0.25">
      <c r="A251" t="s">
        <v>292</v>
      </c>
      <c r="B251"/>
      <c r="C251" s="49">
        <v>32.350676090900002</v>
      </c>
      <c r="D251" s="49">
        <v>-110.7544416269</v>
      </c>
      <c r="E251" s="119">
        <v>3579333.0639999998</v>
      </c>
      <c r="F251" s="119">
        <v>523105.61900000001</v>
      </c>
      <c r="G251" t="s">
        <v>41</v>
      </c>
      <c r="H251" t="s">
        <v>281</v>
      </c>
      <c r="I251" s="89">
        <v>3579136.44001078</v>
      </c>
      <c r="J251" s="89">
        <v>523166.50006464001</v>
      </c>
      <c r="K251" s="89"/>
      <c r="L251" t="s">
        <v>662</v>
      </c>
      <c r="M251" t="s">
        <v>292</v>
      </c>
      <c r="N251">
        <v>43</v>
      </c>
      <c r="O251">
        <v>7</v>
      </c>
      <c r="P251" t="s">
        <v>908</v>
      </c>
      <c r="Q251" s="107" t="s">
        <v>284</v>
      </c>
      <c r="R251"/>
    </row>
    <row r="252" spans="1:20" ht="30" x14ac:dyDescent="0.25">
      <c r="A252" t="s">
        <v>288</v>
      </c>
      <c r="B252"/>
      <c r="C252" s="49">
        <v>32.348855061499997</v>
      </c>
      <c r="D252" s="49">
        <v>-110.7550947556</v>
      </c>
      <c r="E252" s="119">
        <v>3579131.0639999998</v>
      </c>
      <c r="F252" s="119">
        <v>523044.625</v>
      </c>
      <c r="G252" t="s">
        <v>41</v>
      </c>
      <c r="H252" t="s">
        <v>281</v>
      </c>
      <c r="I252" s="89">
        <v>3578933.5341913002</v>
      </c>
      <c r="J252" s="89">
        <v>523105.87988853001</v>
      </c>
      <c r="K252" s="89"/>
      <c r="L252" t="s">
        <v>662</v>
      </c>
      <c r="M252" t="s">
        <v>288</v>
      </c>
      <c r="N252">
        <v>53</v>
      </c>
      <c r="O252">
        <v>5</v>
      </c>
      <c r="P252" t="s">
        <v>908</v>
      </c>
      <c r="Q252" s="107" t="s">
        <v>284</v>
      </c>
      <c r="R252"/>
    </row>
    <row r="253" spans="1:20" ht="30" x14ac:dyDescent="0.25">
      <c r="A253" t="s">
        <v>287</v>
      </c>
      <c r="B253"/>
      <c r="C253" s="49">
        <v>32.349163293499998</v>
      </c>
      <c r="D253" s="49">
        <v>-110.7558697457</v>
      </c>
      <c r="E253" s="119">
        <v>3579165.0649999999</v>
      </c>
      <c r="F253" s="119">
        <v>522971.62300000002</v>
      </c>
      <c r="G253" t="s">
        <v>41</v>
      </c>
      <c r="H253" t="s">
        <v>281</v>
      </c>
      <c r="I253" s="89">
        <v>3578968.1795690702</v>
      </c>
      <c r="J253" s="89">
        <v>523032.68041885598</v>
      </c>
      <c r="K253" s="89"/>
      <c r="L253" t="s">
        <v>662</v>
      </c>
      <c r="M253" t="s">
        <v>287</v>
      </c>
      <c r="N253">
        <v>47</v>
      </c>
      <c r="O253">
        <v>20</v>
      </c>
      <c r="P253" t="s">
        <v>908</v>
      </c>
      <c r="Q253" s="107" t="s">
        <v>284</v>
      </c>
      <c r="R253"/>
    </row>
    <row r="254" spans="1:20" ht="30" x14ac:dyDescent="0.25">
      <c r="A254" t="s">
        <v>285</v>
      </c>
      <c r="B254"/>
      <c r="C254" s="49">
        <v>32.350659478799997</v>
      </c>
      <c r="D254" s="49">
        <v>-110.75517498249999</v>
      </c>
      <c r="E254" s="119">
        <v>3579331.0649999999</v>
      </c>
      <c r="F254" s="119">
        <v>523036.61800000002</v>
      </c>
      <c r="G254" t="s">
        <v>41</v>
      </c>
      <c r="H254" t="s">
        <v>281</v>
      </c>
      <c r="I254" s="89">
        <v>3579134.4995479202</v>
      </c>
      <c r="J254" s="89">
        <v>523098.36171721999</v>
      </c>
      <c r="K254" s="89"/>
      <c r="L254" t="s">
        <v>662</v>
      </c>
      <c r="M254" t="s">
        <v>285</v>
      </c>
      <c r="N254">
        <v>51</v>
      </c>
      <c r="O254">
        <v>12</v>
      </c>
      <c r="P254" t="s">
        <v>908</v>
      </c>
      <c r="Q254" s="107" t="s">
        <v>286</v>
      </c>
      <c r="R254" t="s">
        <v>802</v>
      </c>
    </row>
    <row r="255" spans="1:20" ht="30" x14ac:dyDescent="0.25">
      <c r="A255" t="s">
        <v>280</v>
      </c>
      <c r="B255"/>
      <c r="C255" s="49">
        <v>32.350822171899999</v>
      </c>
      <c r="D255" s="49">
        <v>-110.7553339661</v>
      </c>
      <c r="E255" s="119">
        <v>3579349.0649999999</v>
      </c>
      <c r="F255" s="119">
        <v>523021.61700000003</v>
      </c>
      <c r="G255" t="s">
        <v>41</v>
      </c>
      <c r="H255" t="s">
        <v>281</v>
      </c>
      <c r="I255" s="89">
        <v>3579151.70804343</v>
      </c>
      <c r="J255" s="89">
        <v>523082.67630101001</v>
      </c>
      <c r="K255" s="89"/>
      <c r="L255" t="s">
        <v>662</v>
      </c>
      <c r="M255" t="s">
        <v>280</v>
      </c>
      <c r="N255">
        <v>56</v>
      </c>
      <c r="O255">
        <v>14</v>
      </c>
      <c r="P255" t="s">
        <v>908</v>
      </c>
      <c r="Q255" s="107" t="s">
        <v>284</v>
      </c>
      <c r="R255"/>
    </row>
  </sheetData>
  <sheetProtection formatCells="0" formatColumns="0" formatRows="0" insertRows="0" deleteRows="0" selectLockedCells="1" sort="0" autoFilter="0"/>
  <sortState xmlns:xlrd2="http://schemas.microsoft.com/office/spreadsheetml/2017/richdata2" ref="A2:T255">
    <sortCondition ref="A2:A255"/>
  </sortState>
  <dataValidations count="13">
    <dataValidation type="custom" operator="greaterThan" allowBlank="1" showInputMessage="1" sqref="L10:L13" xr:uid="{08AAB7D5-FF19-4B8B-AC1B-5D530EFD4D8F}">
      <formula1>ISNUMBER(K10)=TRUE</formula1>
    </dataValidation>
    <dataValidation type="custom" operator="greaterThan" showInputMessage="1" sqref="C26" xr:uid="{E16AABB2-A752-4AD1-90CB-DE2B84E40789}">
      <formula1>IF(COUNT(#REF!)=1,IF(LEN(C26)&gt;0,1,2)=1,1)=1</formula1>
    </dataValidation>
    <dataValidation type="custom" allowBlank="1" showInputMessage="1" sqref="G10:G13 E26:F26" xr:uid="{9A0DBD3A-A654-42F5-A6F1-82F8DD79EEFA}">
      <formula1>ISNUMBER(E10)</formula1>
    </dataValidation>
    <dataValidation type="custom" allowBlank="1" showInputMessage="1" sqref="M26" xr:uid="{EB6918EE-E618-4E8A-A7F3-2B1508D91D8C}">
      <formula1>COUNTIF(N27:N83,M26)=1</formula1>
    </dataValidation>
    <dataValidation type="custom" allowBlank="1" showInputMessage="1" sqref="B10 M10 A10:A13" xr:uid="{381411B2-83F4-4622-A128-118D737502AB}">
      <formula1>COUNTIF(A10:A153,A10)=1</formula1>
    </dataValidation>
    <dataValidation type="custom" allowBlank="1" showInputMessage="1" sqref="B11:B13 M11:M12" xr:uid="{AE7E623C-0CA2-4AF9-9FDF-45C3EF48D53C}">
      <formula1>COUNTIF(B11:B153,B11)=1</formula1>
    </dataValidation>
    <dataValidation type="custom" allowBlank="1" showInputMessage="1" sqref="M13" xr:uid="{69827B5F-52F3-4FC0-A445-4D6A8EDB52B3}">
      <formula1>COUNTIF(M13:M153,M13)=1</formula1>
    </dataValidation>
    <dataValidation type="custom" operator="greaterThan" showInputMessage="1" sqref="J2:J26" xr:uid="{C272E5D5-0F72-4A17-942B-18316C7D168F}">
      <formula1>IF(COUNT(H2)=1,IF(LEN(J2)&gt;0,1,2)=1,1)=1</formula1>
    </dataValidation>
    <dataValidation type="custom" operator="greaterThan" showInputMessage="1" sqref="H2:I26" xr:uid="{24E6B14C-ACBE-450B-A4E3-C727BF25E29E}">
      <formula1>IF(COUNT(G2)=1,IF(LEN(H2)&gt;0,1,2)=1,1)=1</formula1>
    </dataValidation>
    <dataValidation type="whole" allowBlank="1" sqref="O2:O26" xr:uid="{341F753A-B37C-4BA5-91B0-2491379038AB}">
      <formula1>0</formula1>
      <formula2>90</formula2>
    </dataValidation>
    <dataValidation type="whole" allowBlank="1" sqref="N2:N26" xr:uid="{3661F74D-275C-456D-BDA4-F67DAF90B62F}">
      <formula1>0</formula1>
      <formula2>360</formula2>
    </dataValidation>
    <dataValidation allowBlank="1" sqref="P2:P26" xr:uid="{6E4AB47E-F31F-45B1-BFDC-84F2857C232D}"/>
    <dataValidation type="custom" allowBlank="1" showInputMessage="1" sqref="A26:B26" xr:uid="{6D1A7714-56ED-4139-98A7-49E7EACFC5D9}">
      <formula1>COUNTIF(C2:C153,A26)=1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83D07-06A9-44BA-AAA8-484024541932}">
  <sheetPr>
    <tabColor rgb="FF0070C0"/>
  </sheetPr>
  <dimension ref="A1:P234"/>
  <sheetViews>
    <sheetView workbookViewId="0">
      <pane ySplit="1245" topLeftCell="A2" activePane="bottomLeft"/>
      <selection activeCell="P1" sqref="P1:P1048576"/>
      <selection pane="bottomLeft" activeCell="I3" sqref="I3"/>
    </sheetView>
  </sheetViews>
  <sheetFormatPr defaultColWidth="9.140625" defaultRowHeight="15" x14ac:dyDescent="0.25"/>
  <cols>
    <col min="1" max="2" width="11.28515625" style="1" customWidth="1"/>
    <col min="3" max="3" width="13.140625" style="15" customWidth="1"/>
    <col min="4" max="4" width="14.140625" style="15" customWidth="1"/>
    <col min="5" max="5" width="10.140625" style="88" customWidth="1"/>
    <col min="6" max="6" width="9.7109375" style="88" customWidth="1"/>
    <col min="7" max="7" width="9.5703125" style="1" bestFit="1" customWidth="1"/>
    <col min="8" max="8" width="13.7109375" style="1" customWidth="1"/>
    <col min="9" max="9" width="31.7109375" style="31" customWidth="1"/>
    <col min="10" max="10" width="14.28515625" style="1" customWidth="1"/>
    <col min="11" max="11" width="13.28515625" style="1" customWidth="1"/>
    <col min="12" max="12" width="10.7109375" style="1" customWidth="1"/>
    <col min="13" max="13" width="34.7109375" style="1" customWidth="1"/>
    <col min="14" max="14" width="36.140625" style="1" customWidth="1"/>
    <col min="15" max="15" width="13.42578125" style="1" customWidth="1"/>
    <col min="16" max="16" width="13.140625" style="1" customWidth="1"/>
    <col min="17" max="16384" width="9.140625" style="1"/>
  </cols>
  <sheetData>
    <row r="1" spans="1:16" customFormat="1" ht="45.75" thickBot="1" x14ac:dyDescent="0.3">
      <c r="A1" s="2" t="s">
        <v>5</v>
      </c>
      <c r="B1" s="2" t="s">
        <v>877</v>
      </c>
      <c r="C1" s="48" t="s">
        <v>10</v>
      </c>
      <c r="D1" s="48" t="s">
        <v>11</v>
      </c>
      <c r="E1" s="76" t="s">
        <v>2</v>
      </c>
      <c r="F1" s="76" t="s">
        <v>3</v>
      </c>
      <c r="G1" s="2" t="s">
        <v>12</v>
      </c>
      <c r="H1" s="2" t="s">
        <v>0</v>
      </c>
      <c r="I1" s="29" t="s">
        <v>120</v>
      </c>
      <c r="J1" s="23" t="s">
        <v>265</v>
      </c>
      <c r="K1" s="23" t="s">
        <v>266</v>
      </c>
      <c r="L1" s="23" t="s">
        <v>267</v>
      </c>
      <c r="M1" s="23" t="s">
        <v>8</v>
      </c>
      <c r="N1" s="23" t="s">
        <v>268</v>
      </c>
      <c r="O1" s="23" t="s">
        <v>269</v>
      </c>
      <c r="P1" s="156" t="s">
        <v>1003</v>
      </c>
    </row>
    <row r="2" spans="1:16" ht="15.75" thickTop="1" x14ac:dyDescent="0.25">
      <c r="A2" t="s">
        <v>457</v>
      </c>
      <c r="B2" s="46" t="s">
        <v>457</v>
      </c>
      <c r="C2" s="49">
        <v>32.310131579699998</v>
      </c>
      <c r="D2" s="49">
        <v>-110.7187290593</v>
      </c>
      <c r="E2" s="77">
        <v>3574847.02</v>
      </c>
      <c r="F2" s="77">
        <v>526477.77399999998</v>
      </c>
      <c r="H2" s="12">
        <v>38377</v>
      </c>
      <c r="I2" s="30" t="s">
        <v>896</v>
      </c>
      <c r="J2" t="s">
        <v>457</v>
      </c>
      <c r="K2">
        <v>95</v>
      </c>
      <c r="L2">
        <v>17</v>
      </c>
      <c r="M2" t="s">
        <v>326</v>
      </c>
      <c r="O2"/>
      <c r="P2" s="155" t="e">
        <f>(E2-#REF!)-(#REF!-F2)*#REF!</f>
        <v>#REF!</v>
      </c>
    </row>
    <row r="3" spans="1:16" x14ac:dyDescent="0.25">
      <c r="A3" t="s">
        <v>455</v>
      </c>
      <c r="B3" s="46" t="s">
        <v>455</v>
      </c>
      <c r="C3" s="49">
        <v>32.3123843674</v>
      </c>
      <c r="D3" s="49">
        <v>-110.71758547890001</v>
      </c>
      <c r="E3" s="77">
        <v>3575097.0210000002</v>
      </c>
      <c r="F3" s="77">
        <v>526584.76899999997</v>
      </c>
      <c r="H3" s="12">
        <v>38377</v>
      </c>
      <c r="I3" s="30" t="s">
        <v>896</v>
      </c>
      <c r="J3" t="s">
        <v>455</v>
      </c>
      <c r="K3">
        <v>84</v>
      </c>
      <c r="L3">
        <v>17</v>
      </c>
      <c r="M3" t="s">
        <v>326</v>
      </c>
      <c r="O3"/>
      <c r="P3" s="155" t="e">
        <f>(E3-#REF!)-(#REF!-F3)*#REF!</f>
        <v>#REF!</v>
      </c>
    </row>
    <row r="4" spans="1:16" x14ac:dyDescent="0.25">
      <c r="A4" t="s">
        <v>454</v>
      </c>
      <c r="B4" s="46" t="s">
        <v>454</v>
      </c>
      <c r="C4" s="49">
        <v>32.314848479699997</v>
      </c>
      <c r="D4" s="49">
        <v>-110.718151572</v>
      </c>
      <c r="E4" s="77">
        <v>3575370.0240000002</v>
      </c>
      <c r="F4" s="77">
        <v>526530.76199999999</v>
      </c>
      <c r="H4" s="12">
        <v>38377</v>
      </c>
      <c r="I4" s="30" t="s">
        <v>896</v>
      </c>
      <c r="J4" t="s">
        <v>454</v>
      </c>
      <c r="K4">
        <v>83</v>
      </c>
      <c r="L4">
        <v>22</v>
      </c>
      <c r="M4" t="s">
        <v>326</v>
      </c>
      <c r="O4"/>
      <c r="P4" s="155" t="e">
        <f>(E4-#REF!)-(#REF!-F4)*#REF!</f>
        <v>#REF!</v>
      </c>
    </row>
    <row r="5" spans="1:16" s="5" customFormat="1" x14ac:dyDescent="0.25">
      <c r="A5" t="s">
        <v>451</v>
      </c>
      <c r="B5" s="46" t="s">
        <v>451</v>
      </c>
      <c r="C5" s="49">
        <v>32.317436566300003</v>
      </c>
      <c r="D5" s="49">
        <v>-110.713692259</v>
      </c>
      <c r="E5" s="77">
        <v>3575658.0219999999</v>
      </c>
      <c r="F5" s="77">
        <v>526949.75800000003</v>
      </c>
      <c r="G5" s="1"/>
      <c r="H5" s="12">
        <v>38377</v>
      </c>
      <c r="I5" s="30" t="s">
        <v>896</v>
      </c>
      <c r="J5" t="s">
        <v>451</v>
      </c>
      <c r="K5">
        <v>85</v>
      </c>
      <c r="L5">
        <v>14</v>
      </c>
      <c r="M5" t="s">
        <v>326</v>
      </c>
      <c r="N5" s="1"/>
      <c r="O5"/>
      <c r="P5" s="155" t="e">
        <f>(E5-#REF!)-(#REF!-F5)*#REF!</f>
        <v>#REF!</v>
      </c>
    </row>
    <row r="6" spans="1:16" x14ac:dyDescent="0.25">
      <c r="A6" t="s">
        <v>449</v>
      </c>
      <c r="B6" s="46" t="s">
        <v>449</v>
      </c>
      <c r="C6" s="49">
        <v>32.317637088399998</v>
      </c>
      <c r="D6" s="49">
        <v>-110.71459465869999</v>
      </c>
      <c r="E6" s="77">
        <v>3575680.023</v>
      </c>
      <c r="F6" s="77">
        <v>526864.75699999998</v>
      </c>
      <c r="H6" s="12">
        <v>38377</v>
      </c>
      <c r="I6" s="30" t="s">
        <v>896</v>
      </c>
      <c r="J6" t="s">
        <v>449</v>
      </c>
      <c r="K6">
        <v>88</v>
      </c>
      <c r="L6">
        <v>20</v>
      </c>
      <c r="M6" t="s">
        <v>326</v>
      </c>
      <c r="O6"/>
      <c r="P6" s="155" t="e">
        <f>(E6-#REF!)-(#REF!-F6)*#REF!</f>
        <v>#REF!</v>
      </c>
    </row>
    <row r="7" spans="1:16" x14ac:dyDescent="0.25">
      <c r="A7" t="s">
        <v>443</v>
      </c>
      <c r="B7" s="46" t="s">
        <v>443</v>
      </c>
      <c r="C7" s="49">
        <v>32.3219590446</v>
      </c>
      <c r="D7" s="49">
        <v>-110.7189159542</v>
      </c>
      <c r="E7" s="77">
        <v>3576158.031</v>
      </c>
      <c r="F7" s="77">
        <v>526456.74199999997</v>
      </c>
      <c r="H7" s="12">
        <v>38377</v>
      </c>
      <c r="I7" s="30" t="s">
        <v>896</v>
      </c>
      <c r="J7" t="s">
        <v>443</v>
      </c>
      <c r="K7">
        <v>105</v>
      </c>
      <c r="L7">
        <v>8</v>
      </c>
      <c r="M7" t="s">
        <v>326</v>
      </c>
      <c r="O7"/>
      <c r="P7" s="155" t="e">
        <f>(E7-#REF!)-(#REF!-F7)*#REF!</f>
        <v>#REF!</v>
      </c>
    </row>
    <row r="8" spans="1:16" x14ac:dyDescent="0.25">
      <c r="A8" t="s">
        <v>441</v>
      </c>
      <c r="B8" s="46" t="s">
        <v>441</v>
      </c>
      <c r="C8" s="49">
        <v>32.319799977700001</v>
      </c>
      <c r="D8" s="49">
        <v>-110.72164232599999</v>
      </c>
      <c r="E8" s="77">
        <v>3575918.0320000001</v>
      </c>
      <c r="F8" s="77">
        <v>526200.74600000004</v>
      </c>
      <c r="H8" s="12">
        <v>38377</v>
      </c>
      <c r="I8" s="30" t="s">
        <v>896</v>
      </c>
      <c r="J8" t="s">
        <v>441</v>
      </c>
      <c r="K8">
        <v>108</v>
      </c>
      <c r="L8">
        <v>11</v>
      </c>
      <c r="M8" t="s">
        <v>326</v>
      </c>
      <c r="O8"/>
      <c r="P8" s="155" t="e">
        <f>(E8-#REF!)-(#REF!-F8)*#REF!</f>
        <v>#REF!</v>
      </c>
    </row>
    <row r="9" spans="1:16" x14ac:dyDescent="0.25">
      <c r="A9" s="144" t="s">
        <v>439</v>
      </c>
      <c r="B9" s="146" t="s">
        <v>439</v>
      </c>
      <c r="C9" s="147">
        <v>32.317286545499996</v>
      </c>
      <c r="D9" s="147">
        <v>-110.7232435091</v>
      </c>
      <c r="E9" s="148">
        <v>3575639.031</v>
      </c>
      <c r="F9" s="148">
        <v>526050.75199999998</v>
      </c>
      <c r="G9" s="145"/>
      <c r="H9" s="150">
        <v>38377</v>
      </c>
      <c r="I9" s="30" t="s">
        <v>896</v>
      </c>
      <c r="J9" s="144" t="s">
        <v>439</v>
      </c>
      <c r="K9" s="144">
        <v>72</v>
      </c>
      <c r="L9" s="144">
        <v>16</v>
      </c>
      <c r="M9" s="144" t="s">
        <v>326</v>
      </c>
      <c r="N9" s="145"/>
      <c r="O9" s="144"/>
      <c r="P9" s="155" t="e">
        <f>(E9-#REF!)-(#REF!-F9)*#REF!</f>
        <v>#REF!</v>
      </c>
    </row>
    <row r="10" spans="1:16" x14ac:dyDescent="0.25">
      <c r="A10" t="s">
        <v>437</v>
      </c>
      <c r="B10" s="46" t="s">
        <v>437</v>
      </c>
      <c r="C10" s="49">
        <v>32.313393538299998</v>
      </c>
      <c r="D10" s="49">
        <v>-110.7210774512</v>
      </c>
      <c r="E10" s="77">
        <v>3575208.0249999999</v>
      </c>
      <c r="F10" s="77">
        <v>526255.76399999997</v>
      </c>
      <c r="H10" s="12">
        <v>38377</v>
      </c>
      <c r="I10" s="30" t="s">
        <v>896</v>
      </c>
      <c r="J10" t="s">
        <v>437</v>
      </c>
      <c r="K10">
        <v>92</v>
      </c>
      <c r="L10">
        <v>12</v>
      </c>
      <c r="M10" t="s">
        <v>326</v>
      </c>
      <c r="O10"/>
      <c r="P10" s="155" t="e">
        <f>(E10-#REF!)-(#REF!-F10)*#REF!</f>
        <v>#REF!</v>
      </c>
    </row>
    <row r="11" spans="1:16" x14ac:dyDescent="0.25">
      <c r="A11" t="s">
        <v>436</v>
      </c>
      <c r="B11" s="46" t="s">
        <v>436</v>
      </c>
      <c r="C11" s="49">
        <v>32.312447451399997</v>
      </c>
      <c r="D11" s="49">
        <v>-110.7216008609</v>
      </c>
      <c r="E11" s="77">
        <v>3575103.0249999999</v>
      </c>
      <c r="F11" s="77">
        <v>526206.76599999995</v>
      </c>
      <c r="H11" s="12">
        <v>38377</v>
      </c>
      <c r="I11" s="30" t="s">
        <v>896</v>
      </c>
      <c r="J11" t="s">
        <v>436</v>
      </c>
      <c r="K11">
        <v>84</v>
      </c>
      <c r="L11">
        <v>20</v>
      </c>
      <c r="M11" t="s">
        <v>326</v>
      </c>
      <c r="O11"/>
      <c r="P11" s="155" t="e">
        <f>(E11-#REF!)-(#REF!-F11)*#REF!</f>
        <v>#REF!</v>
      </c>
    </row>
    <row r="12" spans="1:16" x14ac:dyDescent="0.25">
      <c r="A12" t="s">
        <v>534</v>
      </c>
      <c r="B12" s="46" t="s">
        <v>534</v>
      </c>
      <c r="C12" s="49">
        <v>32.335322750899998</v>
      </c>
      <c r="D12" s="49">
        <v>-110.7244005356</v>
      </c>
      <c r="E12" s="77">
        <v>3577638.0410000002</v>
      </c>
      <c r="F12" s="77">
        <v>525936.69999999995</v>
      </c>
      <c r="H12" s="12">
        <v>38341</v>
      </c>
      <c r="I12" s="30" t="s">
        <v>924</v>
      </c>
      <c r="J12" t="s">
        <v>534</v>
      </c>
      <c r="K12">
        <v>269</v>
      </c>
      <c r="L12">
        <v>26</v>
      </c>
      <c r="M12" t="s">
        <v>326</v>
      </c>
      <c r="O12"/>
      <c r="P12" s="155" t="e">
        <f>(E12-#REF!)-(#REF!-F12)*#REF!</f>
        <v>#REF!</v>
      </c>
    </row>
    <row r="13" spans="1:16" x14ac:dyDescent="0.25">
      <c r="A13" t="s">
        <v>528</v>
      </c>
      <c r="B13" s="46" t="s">
        <v>528</v>
      </c>
      <c r="C13" s="49">
        <v>32.335552835999998</v>
      </c>
      <c r="D13" s="49">
        <v>-110.7306798364</v>
      </c>
      <c r="E13" s="77">
        <v>3577662.0419999999</v>
      </c>
      <c r="F13" s="77">
        <v>525345.68799999997</v>
      </c>
      <c r="H13" s="12">
        <v>38341</v>
      </c>
      <c r="I13" s="30" t="s">
        <v>924</v>
      </c>
      <c r="J13" t="s">
        <v>528</v>
      </c>
      <c r="K13">
        <v>299</v>
      </c>
      <c r="L13">
        <v>9</v>
      </c>
      <c r="M13" t="s">
        <v>326</v>
      </c>
      <c r="O13"/>
      <c r="P13" s="155" t="e">
        <f>(E13-#REF!)-(#REF!-F13)*#REF!</f>
        <v>#REF!</v>
      </c>
    </row>
    <row r="14" spans="1:16" x14ac:dyDescent="0.25">
      <c r="A14" t="s">
        <v>527</v>
      </c>
      <c r="B14" s="46" t="s">
        <v>527</v>
      </c>
      <c r="C14" s="49">
        <v>32.335755429000002</v>
      </c>
      <c r="D14" s="49">
        <v>-110.7326131687</v>
      </c>
      <c r="E14" s="77">
        <v>3577684.0440000002</v>
      </c>
      <c r="F14" s="77">
        <v>525163.68500000006</v>
      </c>
      <c r="H14" s="12">
        <v>38341</v>
      </c>
      <c r="I14" s="30" t="s">
        <v>924</v>
      </c>
      <c r="J14" t="s">
        <v>527</v>
      </c>
      <c r="K14">
        <v>278</v>
      </c>
      <c r="L14">
        <v>12</v>
      </c>
      <c r="M14" t="s">
        <v>326</v>
      </c>
      <c r="O14"/>
      <c r="P14" s="155" t="e">
        <f>(E14-#REF!)-(#REF!-F14)*#REF!</f>
        <v>#REF!</v>
      </c>
    </row>
    <row r="15" spans="1:16" x14ac:dyDescent="0.25">
      <c r="A15" t="s">
        <v>526</v>
      </c>
      <c r="B15" s="46" t="s">
        <v>526</v>
      </c>
      <c r="C15" s="49">
        <v>32.3353509827</v>
      </c>
      <c r="D15" s="49">
        <v>-110.73332628110001</v>
      </c>
      <c r="E15" s="77">
        <v>3577639.0440000002</v>
      </c>
      <c r="F15" s="77">
        <v>525096.68599999999</v>
      </c>
      <c r="H15" s="12">
        <v>38341</v>
      </c>
      <c r="I15" s="30" t="s">
        <v>924</v>
      </c>
      <c r="J15" t="s">
        <v>526</v>
      </c>
      <c r="K15">
        <v>251</v>
      </c>
      <c r="L15">
        <v>10</v>
      </c>
      <c r="M15" t="s">
        <v>326</v>
      </c>
      <c r="O15"/>
      <c r="P15" s="155" t="e">
        <f>(E15-#REF!)-(#REF!-F15)*#REF!</f>
        <v>#REF!</v>
      </c>
    </row>
    <row r="16" spans="1:16" x14ac:dyDescent="0.25">
      <c r="A16" t="s">
        <v>520</v>
      </c>
      <c r="B16" s="46" t="s">
        <v>520</v>
      </c>
      <c r="C16" s="49">
        <v>32.332813743899997</v>
      </c>
      <c r="D16" s="49">
        <v>-110.73654257370001</v>
      </c>
      <c r="E16" s="77">
        <v>3577357.0449999999</v>
      </c>
      <c r="F16" s="77">
        <v>524794.69099999999</v>
      </c>
      <c r="H16" s="12">
        <v>38341</v>
      </c>
      <c r="I16" s="30" t="s">
        <v>924</v>
      </c>
      <c r="J16" t="s">
        <v>520</v>
      </c>
      <c r="K16">
        <v>240</v>
      </c>
      <c r="L16">
        <v>11</v>
      </c>
      <c r="M16" t="s">
        <v>326</v>
      </c>
      <c r="O16"/>
      <c r="P16" s="155" t="e">
        <f>(E16-#REF!)-(#REF!-F16)*#REF!</f>
        <v>#REF!</v>
      </c>
    </row>
    <row r="17" spans="1:16" x14ac:dyDescent="0.25">
      <c r="A17" t="s">
        <v>512</v>
      </c>
      <c r="B17" s="46" t="s">
        <v>512</v>
      </c>
      <c r="C17" s="49">
        <v>32.3389545498</v>
      </c>
      <c r="D17" s="49">
        <v>-110.74396342199999</v>
      </c>
      <c r="E17" s="77">
        <v>3578036.0529999998</v>
      </c>
      <c r="F17" s="77">
        <v>524094.66600000003</v>
      </c>
      <c r="H17" s="12">
        <v>38341</v>
      </c>
      <c r="I17" s="30" t="s">
        <v>924</v>
      </c>
      <c r="J17" t="s">
        <v>512</v>
      </c>
      <c r="K17">
        <v>36</v>
      </c>
      <c r="L17">
        <v>12</v>
      </c>
      <c r="M17" t="s">
        <v>326</v>
      </c>
      <c r="O17"/>
      <c r="P17" s="155" t="e">
        <f>(E17-#REF!)-(#REF!-F17)*#REF!</f>
        <v>#REF!</v>
      </c>
    </row>
    <row r="18" spans="1:16" x14ac:dyDescent="0.25">
      <c r="A18" t="s">
        <v>509</v>
      </c>
      <c r="B18" s="46" t="s">
        <v>509</v>
      </c>
      <c r="C18" s="49">
        <v>32.337041568099998</v>
      </c>
      <c r="D18" s="49">
        <v>-110.7265950458</v>
      </c>
      <c r="E18" s="77">
        <v>3577828.04</v>
      </c>
      <c r="F18" s="77">
        <v>525729.68700000003</v>
      </c>
      <c r="H18" s="12">
        <v>38341</v>
      </c>
      <c r="I18" s="30" t="s">
        <v>924</v>
      </c>
      <c r="J18" t="s">
        <v>509</v>
      </c>
      <c r="K18">
        <v>285</v>
      </c>
      <c r="L18">
        <v>26</v>
      </c>
      <c r="M18" t="s">
        <v>326</v>
      </c>
      <c r="O18"/>
      <c r="P18" s="155" t="e">
        <f>(E18-#REF!)-(#REF!-F18)*#REF!</f>
        <v>#REF!</v>
      </c>
    </row>
    <row r="19" spans="1:16" x14ac:dyDescent="0.25">
      <c r="A19" t="s">
        <v>508</v>
      </c>
      <c r="B19" s="46" t="s">
        <v>508</v>
      </c>
      <c r="C19" s="49">
        <v>32.337748068300002</v>
      </c>
      <c r="D19" s="49">
        <v>-110.7321079436</v>
      </c>
      <c r="E19" s="77">
        <v>3577905.0440000002</v>
      </c>
      <c r="F19" s="77">
        <v>525210.68000000005</v>
      </c>
      <c r="H19" s="12">
        <v>38348</v>
      </c>
      <c r="I19" s="30" t="s">
        <v>923</v>
      </c>
      <c r="J19" t="s">
        <v>508</v>
      </c>
      <c r="K19">
        <v>261</v>
      </c>
      <c r="L19">
        <v>20</v>
      </c>
      <c r="M19" t="s">
        <v>326</v>
      </c>
      <c r="O19"/>
      <c r="P19" s="155" t="e">
        <f>(E19-#REF!)-(#REF!-F19)*#REF!</f>
        <v>#REF!</v>
      </c>
    </row>
    <row r="20" spans="1:16" x14ac:dyDescent="0.25">
      <c r="A20" t="s">
        <v>507</v>
      </c>
      <c r="B20" s="46" t="s">
        <v>507</v>
      </c>
      <c r="C20" s="49">
        <v>32.333687126100003</v>
      </c>
      <c r="D20" s="49">
        <v>-110.7400678101</v>
      </c>
      <c r="E20" s="77">
        <v>3577453.048</v>
      </c>
      <c r="F20" s="77">
        <v>524462.68599999999</v>
      </c>
      <c r="H20" s="12">
        <v>38348</v>
      </c>
      <c r="I20" s="30" t="s">
        <v>923</v>
      </c>
      <c r="J20" t="s">
        <v>507</v>
      </c>
      <c r="K20">
        <v>249</v>
      </c>
      <c r="L20">
        <v>18</v>
      </c>
      <c r="M20" t="s">
        <v>326</v>
      </c>
      <c r="O20"/>
      <c r="P20" s="155" t="e">
        <f>(E20-#REF!)-(#REF!-F20)*#REF!</f>
        <v>#REF!</v>
      </c>
    </row>
    <row r="21" spans="1:16" x14ac:dyDescent="0.25">
      <c r="A21" t="s">
        <v>506</v>
      </c>
      <c r="B21" s="46" t="s">
        <v>506</v>
      </c>
      <c r="C21" s="49">
        <v>32.333187852499996</v>
      </c>
      <c r="D21" s="49">
        <v>-110.7429487727</v>
      </c>
      <c r="E21" s="77">
        <v>3577397.05</v>
      </c>
      <c r="F21" s="77">
        <v>524191.685</v>
      </c>
      <c r="H21" s="12">
        <v>38348</v>
      </c>
      <c r="I21" s="30" t="s">
        <v>923</v>
      </c>
      <c r="J21" t="s">
        <v>506</v>
      </c>
      <c r="K21">
        <v>250</v>
      </c>
      <c r="L21">
        <v>10</v>
      </c>
      <c r="M21" t="s">
        <v>326</v>
      </c>
      <c r="O21"/>
      <c r="P21" s="155" t="e">
        <f>(E21-#REF!)-(#REF!-F21)*#REF!</f>
        <v>#REF!</v>
      </c>
    </row>
    <row r="22" spans="1:16" x14ac:dyDescent="0.25">
      <c r="A22" t="s">
        <v>505</v>
      </c>
      <c r="B22" s="46" t="s">
        <v>505</v>
      </c>
      <c r="C22" s="49">
        <v>32.331756716299999</v>
      </c>
      <c r="D22" s="49">
        <v>-110.74454659209999</v>
      </c>
      <c r="E22" s="77">
        <v>3577238.05</v>
      </c>
      <c r="F22" s="77">
        <v>524041.68900000001</v>
      </c>
      <c r="H22" s="12">
        <v>38348</v>
      </c>
      <c r="I22" s="30" t="s">
        <v>923</v>
      </c>
      <c r="J22" t="s">
        <v>505</v>
      </c>
      <c r="K22">
        <v>237</v>
      </c>
      <c r="L22">
        <v>18</v>
      </c>
      <c r="M22" t="s">
        <v>326</v>
      </c>
      <c r="O22"/>
      <c r="P22" s="155" t="e">
        <f>(E22-#REF!)-(#REF!-F22)*#REF!</f>
        <v>#REF!</v>
      </c>
    </row>
    <row r="23" spans="1:16" x14ac:dyDescent="0.25">
      <c r="A23" t="s">
        <v>504</v>
      </c>
      <c r="B23" s="46" t="s">
        <v>504</v>
      </c>
      <c r="C23" s="49">
        <v>32.330421328900002</v>
      </c>
      <c r="D23" s="49">
        <v>-110.7444334195</v>
      </c>
      <c r="E23" s="77">
        <v>3577090.05</v>
      </c>
      <c r="F23" s="77">
        <v>524052.69300000003</v>
      </c>
      <c r="H23" s="12">
        <v>38348</v>
      </c>
      <c r="I23" s="30" t="s">
        <v>923</v>
      </c>
      <c r="J23" t="s">
        <v>504</v>
      </c>
      <c r="K23">
        <v>30</v>
      </c>
      <c r="L23">
        <v>2</v>
      </c>
      <c r="M23" t="s">
        <v>326</v>
      </c>
      <c r="O23"/>
      <c r="P23" s="155" t="e">
        <f>(E23-#REF!)-(#REF!-F23)*#REF!</f>
        <v>#REF!</v>
      </c>
    </row>
    <row r="24" spans="1:16" x14ac:dyDescent="0.25">
      <c r="A24" t="s">
        <v>503</v>
      </c>
      <c r="B24" s="46" t="s">
        <v>503</v>
      </c>
      <c r="C24" s="49">
        <v>32.328484551800003</v>
      </c>
      <c r="D24" s="49">
        <v>-110.74582005960001</v>
      </c>
      <c r="E24" s="77">
        <v>3576875.05</v>
      </c>
      <c r="F24" s="77">
        <v>523922.69799999997</v>
      </c>
      <c r="H24" s="12">
        <v>38348</v>
      </c>
      <c r="I24" s="30" t="s">
        <v>923</v>
      </c>
      <c r="J24" t="s">
        <v>503</v>
      </c>
      <c r="K24">
        <v>210</v>
      </c>
      <c r="L24">
        <v>7</v>
      </c>
      <c r="M24" t="s">
        <v>326</v>
      </c>
      <c r="O24"/>
      <c r="P24" s="155" t="e">
        <f>(E24-#REF!)-(#REF!-F24)*#REF!</f>
        <v>#REF!</v>
      </c>
    </row>
    <row r="25" spans="1:16" x14ac:dyDescent="0.25">
      <c r="A25" t="s">
        <v>502</v>
      </c>
      <c r="B25" s="46" t="s">
        <v>502</v>
      </c>
      <c r="C25" s="49">
        <v>32.326175380800002</v>
      </c>
      <c r="D25" s="49">
        <v>-110.7459645584</v>
      </c>
      <c r="E25" s="77">
        <v>3576619.0490000001</v>
      </c>
      <c r="F25" s="77">
        <v>523909.70500000002</v>
      </c>
      <c r="H25" s="12">
        <v>38348</v>
      </c>
      <c r="I25" s="30" t="s">
        <v>923</v>
      </c>
      <c r="J25" t="s">
        <v>502</v>
      </c>
      <c r="K25">
        <v>42</v>
      </c>
      <c r="L25">
        <v>8</v>
      </c>
      <c r="M25" t="s">
        <v>326</v>
      </c>
      <c r="O25"/>
      <c r="P25" s="155" t="e">
        <f>(E25-#REF!)-(#REF!-F25)*#REF!</f>
        <v>#REF!</v>
      </c>
    </row>
    <row r="26" spans="1:16" x14ac:dyDescent="0.25">
      <c r="A26" t="s">
        <v>501</v>
      </c>
      <c r="B26" s="46" t="s">
        <v>501</v>
      </c>
      <c r="C26" s="49">
        <v>32.324813048499998</v>
      </c>
      <c r="D26" s="49">
        <v>-110.74588331530001</v>
      </c>
      <c r="E26" s="77">
        <v>3576468.0550000002</v>
      </c>
      <c r="F26" s="77">
        <v>523917.71</v>
      </c>
      <c r="H26" s="12">
        <v>38348</v>
      </c>
      <c r="I26" s="30" t="s">
        <v>923</v>
      </c>
      <c r="J26" t="s">
        <v>501</v>
      </c>
      <c r="K26">
        <v>212</v>
      </c>
      <c r="L26">
        <v>8</v>
      </c>
      <c r="M26" t="s">
        <v>326</v>
      </c>
      <c r="O26"/>
      <c r="P26" s="155" t="e">
        <f>(E26-#REF!)-(#REF!-F26)*#REF!</f>
        <v>#REF!</v>
      </c>
    </row>
    <row r="27" spans="1:16" x14ac:dyDescent="0.25">
      <c r="A27" s="144" t="s">
        <v>500</v>
      </c>
      <c r="B27" s="146" t="s">
        <v>500</v>
      </c>
      <c r="C27" s="147">
        <v>32.323698235999998</v>
      </c>
      <c r="D27" s="147">
        <v>-110.7477881837</v>
      </c>
      <c r="E27" s="148">
        <v>3576344.0559999999</v>
      </c>
      <c r="F27" s="148">
        <v>523738.712</v>
      </c>
      <c r="G27" s="145"/>
      <c r="H27" s="150">
        <v>38348</v>
      </c>
      <c r="I27" s="152" t="s">
        <v>923</v>
      </c>
      <c r="J27" s="144" t="s">
        <v>500</v>
      </c>
      <c r="K27" s="144">
        <v>112</v>
      </c>
      <c r="L27" s="144">
        <v>12</v>
      </c>
      <c r="M27" s="144" t="s">
        <v>326</v>
      </c>
      <c r="N27" s="145"/>
      <c r="O27" s="144"/>
      <c r="P27" s="155" t="e">
        <f>(E27-#REF!)-(#REF!-F27)*#REF!</f>
        <v>#REF!</v>
      </c>
    </row>
    <row r="28" spans="1:16" x14ac:dyDescent="0.25">
      <c r="A28" t="s">
        <v>497</v>
      </c>
      <c r="B28" s="46" t="s">
        <v>497</v>
      </c>
      <c r="C28" s="49">
        <v>32.328881381099997</v>
      </c>
      <c r="D28" s="49">
        <v>-110.7457658381</v>
      </c>
      <c r="E28" s="77">
        <v>3576919.05</v>
      </c>
      <c r="F28" s="77">
        <v>523927.69699999999</v>
      </c>
      <c r="H28" s="12">
        <v>38348</v>
      </c>
      <c r="I28" s="30" t="s">
        <v>923</v>
      </c>
      <c r="J28" t="s">
        <v>497</v>
      </c>
      <c r="K28">
        <v>0</v>
      </c>
      <c r="L28">
        <v>0</v>
      </c>
      <c r="M28" t="s">
        <v>326</v>
      </c>
      <c r="O28"/>
      <c r="P28" s="155" t="e">
        <f>(E28-#REF!)-(#REF!-F28)*#REF!</f>
        <v>#REF!</v>
      </c>
    </row>
    <row r="29" spans="1:16" x14ac:dyDescent="0.25">
      <c r="A29" t="s">
        <v>495</v>
      </c>
      <c r="B29" s="46" t="s">
        <v>495</v>
      </c>
      <c r="C29" s="49">
        <v>32.332540357699997</v>
      </c>
      <c r="D29" s="49">
        <v>-110.7439493852</v>
      </c>
      <c r="E29" s="77">
        <v>3577325.05</v>
      </c>
      <c r="F29" s="77">
        <v>524097.68699999998</v>
      </c>
      <c r="H29" s="12">
        <v>38348</v>
      </c>
      <c r="I29" s="30" t="s">
        <v>923</v>
      </c>
      <c r="J29" t="s">
        <v>495</v>
      </c>
      <c r="K29">
        <v>245</v>
      </c>
      <c r="L29">
        <v>17</v>
      </c>
      <c r="M29" t="s">
        <v>326</v>
      </c>
      <c r="O29"/>
      <c r="P29" s="155" t="e">
        <f>(E29-#REF!)-(#REF!-F29)*#REF!</f>
        <v>#REF!</v>
      </c>
    </row>
    <row r="30" spans="1:16" x14ac:dyDescent="0.25">
      <c r="A30" t="s">
        <v>494</v>
      </c>
      <c r="B30" s="46" t="s">
        <v>494</v>
      </c>
      <c r="C30" s="49">
        <v>32.3342555678</v>
      </c>
      <c r="D30" s="49">
        <v>-110.7445184059</v>
      </c>
      <c r="E30" s="77">
        <v>3577515.051</v>
      </c>
      <c r="F30" s="77">
        <v>524043.68099999998</v>
      </c>
      <c r="H30" s="12">
        <v>38348</v>
      </c>
      <c r="I30" s="30" t="s">
        <v>923</v>
      </c>
      <c r="J30" t="s">
        <v>494</v>
      </c>
      <c r="K30">
        <v>270</v>
      </c>
      <c r="L30">
        <v>17</v>
      </c>
      <c r="M30" t="s">
        <v>326</v>
      </c>
      <c r="O30"/>
      <c r="P30" s="155" t="e">
        <f>(E30-#REF!)-(#REF!-F30)*#REF!</f>
        <v>#REF!</v>
      </c>
    </row>
    <row r="31" spans="1:16" x14ac:dyDescent="0.25">
      <c r="A31" t="s">
        <v>493</v>
      </c>
      <c r="B31" s="46" t="s">
        <v>493</v>
      </c>
      <c r="C31" s="49">
        <v>32.334893351700003</v>
      </c>
      <c r="D31" s="49">
        <v>-110.74317777829999</v>
      </c>
      <c r="E31" s="77">
        <v>3577586.051</v>
      </c>
      <c r="F31" s="77">
        <v>524169.68</v>
      </c>
      <c r="H31" s="12">
        <v>38348</v>
      </c>
      <c r="I31" s="30" t="s">
        <v>923</v>
      </c>
      <c r="J31" t="s">
        <v>493</v>
      </c>
      <c r="K31">
        <v>236</v>
      </c>
      <c r="L31">
        <v>13</v>
      </c>
      <c r="M31" t="s">
        <v>326</v>
      </c>
      <c r="O31"/>
      <c r="P31" s="155" t="e">
        <f>(E31-#REF!)-(#REF!-F31)*#REF!</f>
        <v>#REF!</v>
      </c>
    </row>
    <row r="32" spans="1:16" x14ac:dyDescent="0.25">
      <c r="A32" t="s">
        <v>481</v>
      </c>
      <c r="B32" s="46" t="s">
        <v>481</v>
      </c>
      <c r="C32" s="49">
        <v>32.334160654199998</v>
      </c>
      <c r="D32" s="49">
        <v>-110.74665444830001</v>
      </c>
      <c r="E32" s="77">
        <v>3577504.0529999998</v>
      </c>
      <c r="F32" s="77">
        <v>523842.68</v>
      </c>
      <c r="H32" s="12">
        <v>38372</v>
      </c>
      <c r="I32" s="30" t="s">
        <v>922</v>
      </c>
      <c r="J32" t="s">
        <v>481</v>
      </c>
      <c r="K32">
        <v>355</v>
      </c>
      <c r="L32">
        <v>3</v>
      </c>
      <c r="M32" t="s">
        <v>326</v>
      </c>
      <c r="O32"/>
      <c r="P32" s="155" t="e">
        <f>(E32-#REF!)-(#REF!-F32)*#REF!</f>
        <v>#REF!</v>
      </c>
    </row>
    <row r="33" spans="1:16" x14ac:dyDescent="0.25">
      <c r="A33" t="s">
        <v>479</v>
      </c>
      <c r="B33" s="46" t="s">
        <v>479</v>
      </c>
      <c r="C33" s="49">
        <v>32.334047831900001</v>
      </c>
      <c r="D33" s="49">
        <v>-110.74887554049999</v>
      </c>
      <c r="E33" s="77">
        <v>3577491.054</v>
      </c>
      <c r="F33" s="77">
        <v>523633.67800000001</v>
      </c>
      <c r="H33" s="12">
        <v>38372</v>
      </c>
      <c r="I33" s="30" t="s">
        <v>922</v>
      </c>
      <c r="J33" t="s">
        <v>479</v>
      </c>
      <c r="K33">
        <v>275</v>
      </c>
      <c r="L33">
        <v>10</v>
      </c>
      <c r="M33" t="s">
        <v>326</v>
      </c>
      <c r="O33"/>
      <c r="P33" s="155" t="e">
        <f>(E33-#REF!)-(#REF!-F33)*#REF!</f>
        <v>#REF!</v>
      </c>
    </row>
    <row r="34" spans="1:16" x14ac:dyDescent="0.25">
      <c r="A34" t="s">
        <v>478</v>
      </c>
      <c r="B34" s="46" t="s">
        <v>478</v>
      </c>
      <c r="C34" s="49">
        <v>32.333473495200003</v>
      </c>
      <c r="D34" s="49">
        <v>-110.7503965792</v>
      </c>
      <c r="E34" s="77">
        <v>3577427.0550000002</v>
      </c>
      <c r="F34" s="77">
        <v>523490.679</v>
      </c>
      <c r="H34" s="12">
        <v>38372</v>
      </c>
      <c r="I34" s="30" t="s">
        <v>922</v>
      </c>
      <c r="J34" t="s">
        <v>478</v>
      </c>
      <c r="K34">
        <v>273</v>
      </c>
      <c r="L34">
        <v>4</v>
      </c>
      <c r="M34" t="s">
        <v>326</v>
      </c>
      <c r="O34"/>
      <c r="P34" s="155" t="e">
        <f>(E34-#REF!)-(#REF!-F34)*#REF!</f>
        <v>#REF!</v>
      </c>
    </row>
    <row r="35" spans="1:16" x14ac:dyDescent="0.25">
      <c r="A35" t="s">
        <v>477</v>
      </c>
      <c r="B35" s="46" t="s">
        <v>477</v>
      </c>
      <c r="C35" s="49">
        <v>32.3331871918</v>
      </c>
      <c r="D35" s="49">
        <v>-110.7515980532</v>
      </c>
      <c r="E35" s="77">
        <v>3577395.0559999999</v>
      </c>
      <c r="F35" s="77">
        <v>523377.679</v>
      </c>
      <c r="H35" s="12">
        <v>38372</v>
      </c>
      <c r="I35" s="30" t="s">
        <v>922</v>
      </c>
      <c r="J35" t="s">
        <v>477</v>
      </c>
      <c r="K35">
        <v>271</v>
      </c>
      <c r="L35">
        <v>11</v>
      </c>
      <c r="M35" t="s">
        <v>326</v>
      </c>
      <c r="O35"/>
      <c r="P35" s="155" t="e">
        <f>(E35-#REF!)-(#REF!-F35)*#REF!</f>
        <v>#REF!</v>
      </c>
    </row>
    <row r="36" spans="1:16" x14ac:dyDescent="0.25">
      <c r="A36" t="s">
        <v>472</v>
      </c>
      <c r="B36" s="46" t="s">
        <v>472</v>
      </c>
      <c r="C36" s="49">
        <v>32.329342765600003</v>
      </c>
      <c r="D36" s="49">
        <v>-110.7555184922</v>
      </c>
      <c r="E36" s="77">
        <v>3576968.0580000002</v>
      </c>
      <c r="F36" s="77">
        <v>523009.68900000001</v>
      </c>
      <c r="H36" s="12">
        <v>38372</v>
      </c>
      <c r="I36" s="30" t="s">
        <v>922</v>
      </c>
      <c r="J36" t="s">
        <v>472</v>
      </c>
      <c r="K36">
        <v>250</v>
      </c>
      <c r="L36">
        <v>4</v>
      </c>
      <c r="M36" t="s">
        <v>326</v>
      </c>
      <c r="O36"/>
      <c r="P36" s="155" t="e">
        <f>(E36-#REF!)-(#REF!-F36)*#REF!</f>
        <v>#REF!</v>
      </c>
    </row>
    <row r="37" spans="1:16" x14ac:dyDescent="0.25">
      <c r="A37" t="s">
        <v>470</v>
      </c>
      <c r="B37" s="46" t="s">
        <v>470</v>
      </c>
      <c r="C37" s="49">
        <v>32.327526845400001</v>
      </c>
      <c r="D37" s="49">
        <v>-110.7588276787</v>
      </c>
      <c r="E37" s="77">
        <v>3576766.0589999999</v>
      </c>
      <c r="F37" s="77">
        <v>522698.69300000003</v>
      </c>
      <c r="H37" s="12">
        <v>38372</v>
      </c>
      <c r="I37" s="30" t="s">
        <v>922</v>
      </c>
      <c r="J37" t="s">
        <v>470</v>
      </c>
      <c r="K37">
        <v>108</v>
      </c>
      <c r="L37">
        <v>3</v>
      </c>
      <c r="M37" t="s">
        <v>326</v>
      </c>
      <c r="O37"/>
      <c r="P37" s="155" t="e">
        <f>(E37-#REF!)-(#REF!-F37)*#REF!</f>
        <v>#REF!</v>
      </c>
    </row>
    <row r="38" spans="1:16" x14ac:dyDescent="0.25">
      <c r="A38" t="s">
        <v>469</v>
      </c>
      <c r="B38" s="46" t="s">
        <v>469</v>
      </c>
      <c r="C38" s="49">
        <v>32.325732156800001</v>
      </c>
      <c r="D38" s="49">
        <v>-110.7591192446</v>
      </c>
      <c r="E38" s="77">
        <v>3576567.0589999999</v>
      </c>
      <c r="F38" s="77">
        <v>522671.69900000002</v>
      </c>
      <c r="H38" s="12">
        <v>38372</v>
      </c>
      <c r="I38" s="30" t="s">
        <v>922</v>
      </c>
      <c r="J38" t="s">
        <v>469</v>
      </c>
      <c r="K38">
        <v>95</v>
      </c>
      <c r="L38">
        <v>11</v>
      </c>
      <c r="M38" t="s">
        <v>326</v>
      </c>
      <c r="O38"/>
      <c r="P38" s="155" t="e">
        <f>(E38-#REF!)-(#REF!-F38)*#REF!</f>
        <v>#REF!</v>
      </c>
    </row>
    <row r="39" spans="1:16" x14ac:dyDescent="0.25">
      <c r="A39" t="s">
        <v>468</v>
      </c>
      <c r="B39" s="46" t="s">
        <v>468</v>
      </c>
      <c r="C39" s="49">
        <v>32.325651819100003</v>
      </c>
      <c r="D39" s="49">
        <v>-110.75956569420001</v>
      </c>
      <c r="E39" s="77">
        <v>3576558.0589999999</v>
      </c>
      <c r="F39" s="77">
        <v>522629.69900000002</v>
      </c>
      <c r="H39" s="12">
        <v>38372</v>
      </c>
      <c r="I39" s="30" t="s">
        <v>922</v>
      </c>
      <c r="J39" t="s">
        <v>468</v>
      </c>
      <c r="K39">
        <v>143</v>
      </c>
      <c r="L39">
        <v>8</v>
      </c>
      <c r="M39" t="s">
        <v>326</v>
      </c>
      <c r="O39"/>
      <c r="P39" s="155" t="e">
        <f>(E39-#REF!)-(#REF!-F39)*#REF!</f>
        <v>#REF!</v>
      </c>
    </row>
    <row r="40" spans="1:16" x14ac:dyDescent="0.25">
      <c r="A40" t="s">
        <v>466</v>
      </c>
      <c r="B40" s="46" t="s">
        <v>466</v>
      </c>
      <c r="C40" s="49">
        <v>32.3252006321</v>
      </c>
      <c r="D40" s="49">
        <v>-110.75950312320001</v>
      </c>
      <c r="E40" s="77">
        <v>3576508.0589999999</v>
      </c>
      <c r="F40" s="77">
        <v>522635.7</v>
      </c>
      <c r="H40" s="12">
        <v>38372</v>
      </c>
      <c r="I40" s="30" t="s">
        <v>922</v>
      </c>
      <c r="J40" t="s">
        <v>466</v>
      </c>
      <c r="K40">
        <v>125</v>
      </c>
      <c r="L40">
        <v>4</v>
      </c>
      <c r="M40" t="s">
        <v>326</v>
      </c>
      <c r="O40"/>
      <c r="P40" s="155" t="e">
        <f>(E40-#REF!)-(#REF!-F40)*#REF!</f>
        <v>#REF!</v>
      </c>
    </row>
    <row r="41" spans="1:16" x14ac:dyDescent="0.25">
      <c r="A41" t="s">
        <v>463</v>
      </c>
      <c r="B41" s="46" t="s">
        <v>463</v>
      </c>
      <c r="C41" s="49">
        <v>32.331416515999997</v>
      </c>
      <c r="D41" s="49">
        <v>-110.7503384015</v>
      </c>
      <c r="E41" s="77">
        <v>3577199.0550000002</v>
      </c>
      <c r="F41" s="77">
        <v>523496.68599999999</v>
      </c>
      <c r="H41" s="12">
        <v>38372</v>
      </c>
      <c r="I41" s="30" t="s">
        <v>922</v>
      </c>
      <c r="J41" t="s">
        <v>463</v>
      </c>
      <c r="K41">
        <v>275</v>
      </c>
      <c r="L41">
        <v>10</v>
      </c>
      <c r="M41" t="s">
        <v>326</v>
      </c>
      <c r="O41"/>
      <c r="P41" s="155" t="e">
        <f>(E41-#REF!)-(#REF!-F41)*#REF!</f>
        <v>#REF!</v>
      </c>
    </row>
    <row r="42" spans="1:16" x14ac:dyDescent="0.25">
      <c r="A42" t="s">
        <v>462</v>
      </c>
      <c r="B42" s="46" t="s">
        <v>462</v>
      </c>
      <c r="C42" s="49">
        <v>32.332325572899997</v>
      </c>
      <c r="D42" s="49">
        <v>-110.749284008</v>
      </c>
      <c r="E42" s="77">
        <v>3577300.054</v>
      </c>
      <c r="F42" s="77">
        <v>523595.68400000001</v>
      </c>
      <c r="H42" s="12">
        <v>38372</v>
      </c>
      <c r="I42" s="30" t="s">
        <v>922</v>
      </c>
      <c r="J42" t="s">
        <v>462</v>
      </c>
      <c r="K42">
        <v>38</v>
      </c>
      <c r="L42">
        <v>10</v>
      </c>
      <c r="M42" t="s">
        <v>326</v>
      </c>
      <c r="O42"/>
      <c r="P42" s="155" t="e">
        <f>(E42-#REF!)-(#REF!-F42)*#REF!</f>
        <v>#REF!</v>
      </c>
    </row>
    <row r="43" spans="1:16" x14ac:dyDescent="0.25">
      <c r="A43" s="144" t="s">
        <v>461</v>
      </c>
      <c r="B43" s="146" t="s">
        <v>461</v>
      </c>
      <c r="C43" s="147">
        <v>32.332828301200003</v>
      </c>
      <c r="D43" s="147">
        <v>-110.748050069</v>
      </c>
      <c r="E43" s="148">
        <v>3577356.0529999998</v>
      </c>
      <c r="F43" s="148">
        <v>523711.68300000002</v>
      </c>
      <c r="G43" s="145"/>
      <c r="H43" s="150">
        <v>38372</v>
      </c>
      <c r="I43" s="152" t="s">
        <v>922</v>
      </c>
      <c r="J43" s="144" t="s">
        <v>461</v>
      </c>
      <c r="K43" s="144">
        <v>200</v>
      </c>
      <c r="L43" s="144">
        <v>9</v>
      </c>
      <c r="M43" s="144" t="s">
        <v>326</v>
      </c>
      <c r="N43" s="145"/>
      <c r="O43" s="144"/>
      <c r="P43" s="155" t="e">
        <f>(E43-#REF!)-(#REF!-F43)*#REF!</f>
        <v>#REF!</v>
      </c>
    </row>
    <row r="44" spans="1:16" x14ac:dyDescent="0.25">
      <c r="A44" t="s">
        <v>459</v>
      </c>
      <c r="B44" s="46" t="s">
        <v>459</v>
      </c>
      <c r="C44" s="49">
        <v>32.333102266700003</v>
      </c>
      <c r="D44" s="49">
        <v>-110.7452228991</v>
      </c>
      <c r="E44" s="77">
        <v>3577387.051</v>
      </c>
      <c r="F44" s="77">
        <v>523977.68400000001</v>
      </c>
      <c r="H44" s="12">
        <v>38372</v>
      </c>
      <c r="I44" s="30" t="s">
        <v>922</v>
      </c>
      <c r="J44" t="s">
        <v>459</v>
      </c>
      <c r="K44">
        <v>12</v>
      </c>
      <c r="L44">
        <v>7</v>
      </c>
      <c r="M44" t="s">
        <v>326</v>
      </c>
      <c r="O44"/>
      <c r="P44" s="155" t="e">
        <f>(E44-#REF!)-(#REF!-F44)*#REF!</f>
        <v>#REF!</v>
      </c>
    </row>
    <row r="45" spans="1:16" x14ac:dyDescent="0.25">
      <c r="A45" t="s">
        <v>582</v>
      </c>
      <c r="B45" s="46" t="s">
        <v>582</v>
      </c>
      <c r="C45" s="49">
        <v>32.308169439300002</v>
      </c>
      <c r="D45" s="49">
        <v>-110.7167273737</v>
      </c>
      <c r="E45" s="77">
        <v>3574630.0150000001</v>
      </c>
      <c r="F45" s="77">
        <v>526666.78099999996</v>
      </c>
      <c r="H45" s="12">
        <v>38301</v>
      </c>
      <c r="I45" s="30" t="s">
        <v>657</v>
      </c>
      <c r="J45" t="s">
        <v>582</v>
      </c>
      <c r="K45">
        <v>95</v>
      </c>
      <c r="L45">
        <v>14</v>
      </c>
      <c r="M45" t="s">
        <v>326</v>
      </c>
      <c r="O45"/>
      <c r="P45" s="155" t="e">
        <f>(E45-#REF!)-(#REF!-F45)*#REF!</f>
        <v>#REF!</v>
      </c>
    </row>
    <row r="46" spans="1:16" x14ac:dyDescent="0.25">
      <c r="A46" t="s">
        <v>581</v>
      </c>
      <c r="B46" s="46" t="s">
        <v>581</v>
      </c>
      <c r="C46" s="49">
        <v>32.306663256500002</v>
      </c>
      <c r="D46" s="49">
        <v>-110.71690197860001</v>
      </c>
      <c r="E46" s="77">
        <v>3574463.014</v>
      </c>
      <c r="F46" s="77">
        <v>526650.78500000003</v>
      </c>
      <c r="H46" s="12">
        <v>38301</v>
      </c>
      <c r="I46" s="30" t="s">
        <v>657</v>
      </c>
      <c r="J46" t="s">
        <v>581</v>
      </c>
      <c r="K46">
        <v>54</v>
      </c>
      <c r="L46">
        <v>17</v>
      </c>
      <c r="M46" t="s">
        <v>326</v>
      </c>
      <c r="O46"/>
      <c r="P46" s="155" t="e">
        <f>(E46-#REF!)-(#REF!-F46)*#REF!</f>
        <v>#REF!</v>
      </c>
    </row>
    <row r="47" spans="1:16" x14ac:dyDescent="0.25">
      <c r="A47" t="s">
        <v>578</v>
      </c>
      <c r="B47" s="46" t="s">
        <v>578</v>
      </c>
      <c r="C47" s="49">
        <v>32.306033082600003</v>
      </c>
      <c r="D47" s="49">
        <v>-110.71350473379999</v>
      </c>
      <c r="E47" s="77">
        <v>3574394.01</v>
      </c>
      <c r="F47" s="77">
        <v>526970.78799999994</v>
      </c>
      <c r="H47" s="12">
        <v>38301</v>
      </c>
      <c r="I47" s="30" t="s">
        <v>657</v>
      </c>
      <c r="J47" t="s">
        <v>578</v>
      </c>
      <c r="K47">
        <v>170</v>
      </c>
      <c r="L47">
        <v>6</v>
      </c>
      <c r="M47" t="s">
        <v>326</v>
      </c>
      <c r="O47"/>
      <c r="P47" s="155" t="e">
        <f>(E47-#REF!)-(#REF!-F47)*#REF!</f>
        <v>#REF!</v>
      </c>
    </row>
    <row r="48" spans="1:16" x14ac:dyDescent="0.25">
      <c r="A48" t="s">
        <v>577</v>
      </c>
      <c r="B48" s="46" t="s">
        <v>577</v>
      </c>
      <c r="C48" s="49">
        <v>32.306987794900003</v>
      </c>
      <c r="D48" s="49">
        <v>-110.7128219116</v>
      </c>
      <c r="E48" s="77">
        <v>3574500.01</v>
      </c>
      <c r="F48" s="77">
        <v>527034.78599999996</v>
      </c>
      <c r="H48" s="12">
        <v>38301</v>
      </c>
      <c r="I48" s="30" t="s">
        <v>657</v>
      </c>
      <c r="J48" t="s">
        <v>577</v>
      </c>
      <c r="K48">
        <v>102</v>
      </c>
      <c r="L48">
        <v>11</v>
      </c>
      <c r="M48" t="s">
        <v>326</v>
      </c>
      <c r="O48"/>
      <c r="P48" s="155" t="e">
        <f>(E48-#REF!)-(#REF!-F48)*#REF!</f>
        <v>#REF!</v>
      </c>
    </row>
    <row r="49" spans="1:16" x14ac:dyDescent="0.25">
      <c r="A49" t="s">
        <v>575</v>
      </c>
      <c r="B49" s="46" t="s">
        <v>575</v>
      </c>
      <c r="C49" s="49">
        <v>32.308308793599998</v>
      </c>
      <c r="D49" s="49">
        <v>-110.710576387</v>
      </c>
      <c r="E49" s="77">
        <v>3574647.0090000001</v>
      </c>
      <c r="F49" s="77">
        <v>527245.78399999999</v>
      </c>
      <c r="H49" s="12">
        <v>38301</v>
      </c>
      <c r="I49" s="30" t="s">
        <v>657</v>
      </c>
      <c r="J49" t="s">
        <v>575</v>
      </c>
      <c r="K49">
        <v>136</v>
      </c>
      <c r="L49">
        <v>7</v>
      </c>
      <c r="M49" t="s">
        <v>326</v>
      </c>
      <c r="O49"/>
      <c r="P49" s="155" t="e">
        <f>(E49-#REF!)-(#REF!-F49)*#REF!</f>
        <v>#REF!</v>
      </c>
    </row>
    <row r="50" spans="1:16" x14ac:dyDescent="0.25">
      <c r="A50" t="s">
        <v>574</v>
      </c>
      <c r="B50" s="46" t="s">
        <v>574</v>
      </c>
      <c r="C50" s="49">
        <v>32.308209509900003</v>
      </c>
      <c r="D50" s="49">
        <v>-110.71055545439999</v>
      </c>
      <c r="E50" s="77">
        <v>3574636.0090000001</v>
      </c>
      <c r="F50" s="77">
        <v>527247.78500000003</v>
      </c>
      <c r="H50" s="12">
        <v>38301</v>
      </c>
      <c r="I50" s="30" t="s">
        <v>657</v>
      </c>
      <c r="J50" t="s">
        <v>574</v>
      </c>
      <c r="K50">
        <v>112</v>
      </c>
      <c r="L50">
        <v>10</v>
      </c>
      <c r="M50" t="s">
        <v>326</v>
      </c>
      <c r="O50"/>
      <c r="P50" s="155" t="e">
        <f>(E50-#REF!)-(#REF!-F50)*#REF!</f>
        <v>#REF!</v>
      </c>
    </row>
    <row r="51" spans="1:16" x14ac:dyDescent="0.25">
      <c r="A51" t="s">
        <v>572</v>
      </c>
      <c r="B51" s="46" t="s">
        <v>572</v>
      </c>
      <c r="C51" s="49">
        <v>32.3085419043</v>
      </c>
      <c r="D51" s="49">
        <v>-110.7099489102</v>
      </c>
      <c r="E51" s="77">
        <v>3574673.0090000001</v>
      </c>
      <c r="F51" s="77">
        <v>527304.78399999999</v>
      </c>
      <c r="H51" s="12">
        <v>38301</v>
      </c>
      <c r="I51" s="30" t="s">
        <v>657</v>
      </c>
      <c r="J51" t="s">
        <v>572</v>
      </c>
      <c r="K51">
        <v>105</v>
      </c>
      <c r="L51">
        <v>15</v>
      </c>
      <c r="M51" t="s">
        <v>326</v>
      </c>
      <c r="O51"/>
      <c r="P51" s="155" t="e">
        <f>(E51-#REF!)-(#REF!-F51)*#REF!</f>
        <v>#REF!</v>
      </c>
    </row>
    <row r="52" spans="1:16" x14ac:dyDescent="0.25">
      <c r="A52" t="s">
        <v>570</v>
      </c>
      <c r="B52" s="46" t="s">
        <v>570</v>
      </c>
      <c r="C52" s="49">
        <v>32.309840217999998</v>
      </c>
      <c r="D52" s="49">
        <v>-110.7096154994</v>
      </c>
      <c r="E52" s="77">
        <v>3574817.01</v>
      </c>
      <c r="F52" s="77">
        <v>527335.78099999996</v>
      </c>
      <c r="H52" s="12">
        <v>38301</v>
      </c>
      <c r="I52" s="30" t="s">
        <v>657</v>
      </c>
      <c r="J52" t="s">
        <v>570</v>
      </c>
      <c r="K52">
        <v>67</v>
      </c>
      <c r="L52">
        <v>40</v>
      </c>
      <c r="M52" t="s">
        <v>326</v>
      </c>
      <c r="O52"/>
      <c r="P52" s="155" t="e">
        <f>(E52-#REF!)-(#REF!-F52)*#REF!</f>
        <v>#REF!</v>
      </c>
    </row>
    <row r="53" spans="1:16" x14ac:dyDescent="0.25">
      <c r="A53" t="s">
        <v>568</v>
      </c>
      <c r="B53" s="46" t="s">
        <v>568</v>
      </c>
      <c r="C53" s="49">
        <v>32.310823323599998</v>
      </c>
      <c r="D53" s="49">
        <v>-110.7095167833</v>
      </c>
      <c r="E53" s="77">
        <v>3574926.0109999999</v>
      </c>
      <c r="F53" s="77">
        <v>527344.77800000005</v>
      </c>
      <c r="H53" s="12">
        <v>38301</v>
      </c>
      <c r="I53" s="30" t="s">
        <v>657</v>
      </c>
      <c r="J53" t="s">
        <v>568</v>
      </c>
      <c r="K53">
        <v>98</v>
      </c>
      <c r="L53">
        <v>15</v>
      </c>
      <c r="M53" t="s">
        <v>326</v>
      </c>
      <c r="O53"/>
      <c r="P53" s="155" t="e">
        <f>(E53-#REF!)-(#REF!-F53)*#REF!</f>
        <v>#REF!</v>
      </c>
    </row>
    <row r="54" spans="1:16" x14ac:dyDescent="0.25">
      <c r="A54" t="s">
        <v>566</v>
      </c>
      <c r="B54" s="46" t="s">
        <v>566</v>
      </c>
      <c r="C54" s="49">
        <v>32.312148257200001</v>
      </c>
      <c r="D54" s="49">
        <v>-110.7089920566</v>
      </c>
      <c r="E54" s="77">
        <v>3575073.0120000001</v>
      </c>
      <c r="F54" s="77">
        <v>527393.77500000002</v>
      </c>
      <c r="H54" s="12">
        <v>38301</v>
      </c>
      <c r="I54" s="30" t="s">
        <v>657</v>
      </c>
      <c r="J54" t="s">
        <v>566</v>
      </c>
      <c r="K54">
        <v>116</v>
      </c>
      <c r="L54">
        <v>18</v>
      </c>
      <c r="M54" t="s">
        <v>326</v>
      </c>
      <c r="O54"/>
      <c r="P54" s="155" t="e">
        <f>(E54-#REF!)-(#REF!-F54)*#REF!</f>
        <v>#REF!</v>
      </c>
    </row>
    <row r="55" spans="1:16" x14ac:dyDescent="0.25">
      <c r="A55" t="s">
        <v>564</v>
      </c>
      <c r="B55" s="46" t="s">
        <v>564</v>
      </c>
      <c r="C55" s="49">
        <v>32.312653452200003</v>
      </c>
      <c r="D55" s="49">
        <v>-110.7089904553</v>
      </c>
      <c r="E55" s="77">
        <v>3575129.0129999998</v>
      </c>
      <c r="F55" s="77">
        <v>527393.77399999998</v>
      </c>
      <c r="H55" s="12">
        <v>38301</v>
      </c>
      <c r="I55" s="30" t="s">
        <v>657</v>
      </c>
      <c r="J55" t="s">
        <v>564</v>
      </c>
      <c r="K55">
        <v>79</v>
      </c>
      <c r="L55">
        <v>17</v>
      </c>
      <c r="M55" t="s">
        <v>326</v>
      </c>
      <c r="O55"/>
      <c r="P55" s="155" t="e">
        <f>(E55-#REF!)-(#REF!-F55)*#REF!</f>
        <v>#REF!</v>
      </c>
    </row>
    <row r="56" spans="1:16" x14ac:dyDescent="0.25">
      <c r="A56" t="s">
        <v>563</v>
      </c>
      <c r="B56" s="46" t="s">
        <v>563</v>
      </c>
      <c r="C56" s="49">
        <v>32.3136734777</v>
      </c>
      <c r="D56" s="49">
        <v>-110.7092528061</v>
      </c>
      <c r="E56" s="77">
        <v>3575242.014</v>
      </c>
      <c r="F56" s="77">
        <v>527368.77099999995</v>
      </c>
      <c r="H56" s="12">
        <v>38301</v>
      </c>
      <c r="I56" s="30" t="s">
        <v>657</v>
      </c>
      <c r="J56" t="s">
        <v>563</v>
      </c>
      <c r="K56">
        <v>50</v>
      </c>
      <c r="L56">
        <v>8</v>
      </c>
      <c r="M56" t="s">
        <v>326</v>
      </c>
      <c r="O56"/>
      <c r="P56" s="155" t="e">
        <f>(E56-#REF!)-(#REF!-F56)*#REF!</f>
        <v>#REF!</v>
      </c>
    </row>
    <row r="57" spans="1:16" x14ac:dyDescent="0.25">
      <c r="A57" t="s">
        <v>562</v>
      </c>
      <c r="B57" s="46" t="s">
        <v>562</v>
      </c>
      <c r="C57" s="49">
        <v>32.313790386400001</v>
      </c>
      <c r="D57" s="49">
        <v>-110.7090930855</v>
      </c>
      <c r="E57" s="77">
        <v>3575255.014</v>
      </c>
      <c r="F57" s="77">
        <v>527383.77099999995</v>
      </c>
      <c r="H57" s="12">
        <v>38301</v>
      </c>
      <c r="I57" s="30" t="s">
        <v>657</v>
      </c>
      <c r="J57" t="s">
        <v>562</v>
      </c>
      <c r="K57">
        <v>20</v>
      </c>
      <c r="L57">
        <v>9</v>
      </c>
      <c r="M57" t="s">
        <v>326</v>
      </c>
      <c r="O57"/>
      <c r="P57" s="155" t="e">
        <f>(E57-#REF!)-(#REF!-F57)*#REF!</f>
        <v>#REF!</v>
      </c>
    </row>
    <row r="58" spans="1:16" x14ac:dyDescent="0.25">
      <c r="A58" t="s">
        <v>561</v>
      </c>
      <c r="B58" s="46" t="s">
        <v>561</v>
      </c>
      <c r="C58" s="49">
        <v>32.314890694399999</v>
      </c>
      <c r="D58" s="49">
        <v>-110.7089621173</v>
      </c>
      <c r="E58" s="77">
        <v>3575377.0150000001</v>
      </c>
      <c r="F58" s="77">
        <v>527395.76800000004</v>
      </c>
      <c r="H58" s="12">
        <v>38301</v>
      </c>
      <c r="I58" s="30" t="s">
        <v>657</v>
      </c>
      <c r="J58" t="s">
        <v>561</v>
      </c>
      <c r="K58">
        <v>75</v>
      </c>
      <c r="L58">
        <v>10</v>
      </c>
      <c r="M58" t="s">
        <v>326</v>
      </c>
      <c r="O58"/>
      <c r="P58" s="155" t="e">
        <f>(E58-#REF!)-(#REF!-F58)*#REF!</f>
        <v>#REF!</v>
      </c>
    </row>
    <row r="59" spans="1:16" x14ac:dyDescent="0.25">
      <c r="A59" t="s">
        <v>559</v>
      </c>
      <c r="B59" s="46" t="s">
        <v>559</v>
      </c>
      <c r="C59" s="49">
        <v>32.313590569299997</v>
      </c>
      <c r="D59" s="49">
        <v>-110.71242944780001</v>
      </c>
      <c r="E59" s="77">
        <v>3575232.017</v>
      </c>
      <c r="F59" s="77">
        <v>527069.76899999997</v>
      </c>
      <c r="H59" s="12">
        <v>38301</v>
      </c>
      <c r="I59" s="30" t="s">
        <v>657</v>
      </c>
      <c r="J59" t="s">
        <v>559</v>
      </c>
      <c r="K59">
        <v>122</v>
      </c>
      <c r="L59">
        <v>18</v>
      </c>
      <c r="M59" t="s">
        <v>326</v>
      </c>
      <c r="O59"/>
      <c r="P59" s="155" t="e">
        <f>(E59-#REF!)-(#REF!-F59)*#REF!</f>
        <v>#REF!</v>
      </c>
    </row>
    <row r="60" spans="1:16" x14ac:dyDescent="0.25">
      <c r="A60" t="s">
        <v>558</v>
      </c>
      <c r="B60" s="46" t="s">
        <v>558</v>
      </c>
      <c r="C60" s="49">
        <v>32.3131335112</v>
      </c>
      <c r="D60" s="49">
        <v>-110.71375879030001</v>
      </c>
      <c r="E60" s="77">
        <v>3575181.0180000002</v>
      </c>
      <c r="F60" s="77">
        <v>526944.77</v>
      </c>
      <c r="H60" s="12">
        <v>38301</v>
      </c>
      <c r="I60" s="30" t="s">
        <v>657</v>
      </c>
      <c r="J60" t="s">
        <v>558</v>
      </c>
      <c r="K60">
        <v>159</v>
      </c>
      <c r="L60">
        <v>9</v>
      </c>
      <c r="M60" t="s">
        <v>326</v>
      </c>
      <c r="O60"/>
      <c r="P60" s="155" t="e">
        <f>(E60-#REF!)-(#REF!-F60)*#REF!</f>
        <v>#REF!</v>
      </c>
    </row>
    <row r="61" spans="1:16" x14ac:dyDescent="0.25">
      <c r="A61" t="s">
        <v>556</v>
      </c>
      <c r="B61" s="46" t="s">
        <v>556</v>
      </c>
      <c r="C61" s="49">
        <v>32.313174751699997</v>
      </c>
      <c r="D61" s="49">
        <v>-110.7160320473</v>
      </c>
      <c r="E61" s="77">
        <v>3575185.02</v>
      </c>
      <c r="F61" s="77">
        <v>526730.76800000004</v>
      </c>
      <c r="H61" s="12">
        <v>38301</v>
      </c>
      <c r="I61" s="30" t="s">
        <v>657</v>
      </c>
      <c r="J61" t="s">
        <v>556</v>
      </c>
      <c r="K61">
        <v>83</v>
      </c>
      <c r="L61">
        <v>17</v>
      </c>
      <c r="M61" t="s">
        <v>326</v>
      </c>
      <c r="O61"/>
      <c r="P61" s="155" t="e">
        <f>(E61-#REF!)-(#REF!-F61)*#REF!</f>
        <v>#REF!</v>
      </c>
    </row>
    <row r="62" spans="1:16" x14ac:dyDescent="0.25">
      <c r="A62" t="s">
        <v>555</v>
      </c>
      <c r="B62" s="46" t="s">
        <v>555</v>
      </c>
      <c r="C62" s="49">
        <v>32.312582669800001</v>
      </c>
      <c r="D62" s="49">
        <v>-110.71751050669999</v>
      </c>
      <c r="E62" s="77">
        <v>3575119.0210000002</v>
      </c>
      <c r="F62" s="77">
        <v>526591.76899999997</v>
      </c>
      <c r="H62" s="12">
        <v>38301</v>
      </c>
      <c r="I62" s="30" t="s">
        <v>657</v>
      </c>
      <c r="J62" t="s">
        <v>555</v>
      </c>
      <c r="K62">
        <v>120</v>
      </c>
      <c r="L62">
        <v>14</v>
      </c>
      <c r="M62" t="s">
        <v>326</v>
      </c>
      <c r="O62"/>
      <c r="P62" s="155" t="e">
        <f>(E62-#REF!)-(#REF!-F62)*#REF!</f>
        <v>#REF!</v>
      </c>
    </row>
    <row r="63" spans="1:16" x14ac:dyDescent="0.25">
      <c r="A63" t="s">
        <v>554</v>
      </c>
      <c r="B63" s="46" t="s">
        <v>554</v>
      </c>
      <c r="C63" s="49">
        <v>32.311326862800001</v>
      </c>
      <c r="D63" s="49">
        <v>-110.716696391</v>
      </c>
      <c r="E63" s="77">
        <v>3574980.0189999999</v>
      </c>
      <c r="F63" s="77">
        <v>526668.77300000004</v>
      </c>
      <c r="H63" s="12">
        <v>38301</v>
      </c>
      <c r="I63" s="30" t="s">
        <v>657</v>
      </c>
      <c r="J63" t="s">
        <v>554</v>
      </c>
      <c r="K63">
        <v>125</v>
      </c>
      <c r="L63">
        <v>14</v>
      </c>
      <c r="M63" t="s">
        <v>326</v>
      </c>
      <c r="O63"/>
      <c r="P63" s="155" t="e">
        <f>(E63-#REF!)-(#REF!-F63)*#REF!</f>
        <v>#REF!</v>
      </c>
    </row>
    <row r="64" spans="1:16" x14ac:dyDescent="0.25">
      <c r="A64" t="s">
        <v>490</v>
      </c>
      <c r="B64" s="46" t="s">
        <v>490</v>
      </c>
      <c r="C64" s="49">
        <v>32.317396568900001</v>
      </c>
      <c r="D64" s="49">
        <v>-110.74542572039999</v>
      </c>
      <c r="E64" s="77">
        <v>3575646.051</v>
      </c>
      <c r="F64" s="77">
        <v>523962.73200000002</v>
      </c>
      <c r="H64" s="12">
        <v>38351</v>
      </c>
      <c r="I64" s="30" t="s">
        <v>661</v>
      </c>
      <c r="J64" t="s">
        <v>490</v>
      </c>
      <c r="K64">
        <v>240</v>
      </c>
      <c r="L64">
        <v>8</v>
      </c>
      <c r="M64" t="s">
        <v>326</v>
      </c>
      <c r="O64"/>
      <c r="P64" s="155" t="e">
        <f>(E64-#REF!)-(#REF!-F64)*#REF!</f>
        <v>#REF!</v>
      </c>
    </row>
    <row r="65" spans="1:16" x14ac:dyDescent="0.25">
      <c r="A65" t="s">
        <v>488</v>
      </c>
      <c r="B65" s="46" t="s">
        <v>488</v>
      </c>
      <c r="C65" s="49">
        <v>32.317622531700003</v>
      </c>
      <c r="D65" s="49">
        <v>-110.7456375716</v>
      </c>
      <c r="E65" s="77">
        <v>3575671.051</v>
      </c>
      <c r="F65" s="77">
        <v>523942.73100000003</v>
      </c>
      <c r="H65" s="12">
        <v>38351</v>
      </c>
      <c r="I65" s="30" t="s">
        <v>661</v>
      </c>
      <c r="J65" t="s">
        <v>488</v>
      </c>
      <c r="K65"/>
      <c r="L65">
        <v>0</v>
      </c>
      <c r="M65" t="s">
        <v>326</v>
      </c>
      <c r="O65"/>
      <c r="P65" s="155" t="e">
        <f>(E65-#REF!)-(#REF!-F65)*#REF!</f>
        <v>#REF!</v>
      </c>
    </row>
    <row r="66" spans="1:16" x14ac:dyDescent="0.25">
      <c r="A66" t="s">
        <v>487</v>
      </c>
      <c r="B66" s="46" t="s">
        <v>487</v>
      </c>
      <c r="C66" s="49">
        <v>32.3166924975</v>
      </c>
      <c r="D66" s="49">
        <v>-110.7452258176</v>
      </c>
      <c r="E66" s="77">
        <v>3575568.05</v>
      </c>
      <c r="F66" s="77">
        <v>523981.734</v>
      </c>
      <c r="H66" s="12">
        <v>38351</v>
      </c>
      <c r="I66" s="30" t="s">
        <v>661</v>
      </c>
      <c r="J66" t="s">
        <v>487</v>
      </c>
      <c r="K66">
        <v>94</v>
      </c>
      <c r="L66">
        <v>9</v>
      </c>
      <c r="M66" t="s">
        <v>326</v>
      </c>
      <c r="O66"/>
      <c r="P66" s="155" t="e">
        <f>(E66-#REF!)-(#REF!-F66)*#REF!</f>
        <v>#REF!</v>
      </c>
    </row>
    <row r="67" spans="1:16" x14ac:dyDescent="0.25">
      <c r="A67" t="s">
        <v>486</v>
      </c>
      <c r="B67" s="46" t="s">
        <v>486</v>
      </c>
      <c r="C67" s="49">
        <v>32.317898028999998</v>
      </c>
      <c r="D67" s="49">
        <v>-110.7435864073</v>
      </c>
      <c r="E67" s="77">
        <v>3575702.05</v>
      </c>
      <c r="F67" s="77">
        <v>524135.73200000002</v>
      </c>
      <c r="H67" s="12">
        <v>38351</v>
      </c>
      <c r="I67" s="30" t="s">
        <v>661</v>
      </c>
      <c r="J67" t="s">
        <v>486</v>
      </c>
      <c r="K67">
        <v>306</v>
      </c>
      <c r="L67">
        <v>4</v>
      </c>
      <c r="M67" t="s">
        <v>326</v>
      </c>
      <c r="O67"/>
      <c r="P67" s="155" t="e">
        <f>(E67-#REF!)-(#REF!-F67)*#REF!</f>
        <v>#REF!</v>
      </c>
    </row>
    <row r="68" spans="1:16" x14ac:dyDescent="0.25">
      <c r="A68" t="s">
        <v>484</v>
      </c>
      <c r="B68" s="46" t="s">
        <v>484</v>
      </c>
      <c r="C68" s="49">
        <v>32.3158046283</v>
      </c>
      <c r="D68" s="49">
        <v>-110.7433691451</v>
      </c>
      <c r="E68" s="77">
        <v>3575470.048</v>
      </c>
      <c r="F68" s="77">
        <v>524156.73800000001</v>
      </c>
      <c r="H68" s="12">
        <v>38351</v>
      </c>
      <c r="I68" s="30" t="s">
        <v>661</v>
      </c>
      <c r="J68" t="s">
        <v>484</v>
      </c>
      <c r="K68">
        <v>70</v>
      </c>
      <c r="L68">
        <v>8</v>
      </c>
      <c r="M68" t="s">
        <v>326</v>
      </c>
      <c r="O68"/>
      <c r="P68" s="155" t="e">
        <f>(E68-#REF!)-(#REF!-F68)*#REF!</f>
        <v>#REF!</v>
      </c>
    </row>
    <row r="69" spans="1:16" x14ac:dyDescent="0.25">
      <c r="A69" s="144" t="s">
        <v>483</v>
      </c>
      <c r="B69" s="146" t="s">
        <v>483</v>
      </c>
      <c r="C69" s="147">
        <v>32.314540061300001</v>
      </c>
      <c r="D69" s="147">
        <v>-110.71739825260001</v>
      </c>
      <c r="E69" s="148">
        <v>3575336.023</v>
      </c>
      <c r="F69" s="148">
        <v>526601.76399999997</v>
      </c>
      <c r="G69" s="145"/>
      <c r="H69" s="150">
        <v>38352</v>
      </c>
      <c r="I69" s="30" t="s">
        <v>661</v>
      </c>
      <c r="J69" s="144" t="s">
        <v>483</v>
      </c>
      <c r="K69" s="144">
        <v>86</v>
      </c>
      <c r="L69" s="144">
        <v>23</v>
      </c>
      <c r="M69" s="144" t="s">
        <v>326</v>
      </c>
      <c r="N69" s="145"/>
      <c r="O69" s="144"/>
      <c r="P69" s="155" t="e">
        <f>(E69-#REF!)-(#REF!-F69)*#REF!</f>
        <v>#REF!</v>
      </c>
    </row>
    <row r="70" spans="1:16" x14ac:dyDescent="0.25">
      <c r="A70" t="s">
        <v>552</v>
      </c>
      <c r="B70" s="46" t="s">
        <v>552</v>
      </c>
      <c r="C70" s="49">
        <v>32.3321542459</v>
      </c>
      <c r="D70" s="49">
        <v>-110.723485618</v>
      </c>
      <c r="E70" s="77">
        <v>3577287.037</v>
      </c>
      <c r="F70" s="77">
        <v>526023.70900000003</v>
      </c>
      <c r="H70" s="12">
        <v>38315</v>
      </c>
      <c r="I70" s="30" t="s">
        <v>925</v>
      </c>
      <c r="J70" t="s">
        <v>552</v>
      </c>
      <c r="K70">
        <v>313</v>
      </c>
      <c r="L70">
        <v>19</v>
      </c>
      <c r="M70" t="s">
        <v>326</v>
      </c>
      <c r="O70"/>
      <c r="P70" s="155" t="e">
        <f>(E70-#REF!)-(#REF!-F70)*#REF!</f>
        <v>#REF!</v>
      </c>
    </row>
    <row r="71" spans="1:16" x14ac:dyDescent="0.25">
      <c r="A71" t="s">
        <v>551</v>
      </c>
      <c r="B71" s="46" t="s">
        <v>551</v>
      </c>
      <c r="C71" s="49">
        <v>32.332446310000002</v>
      </c>
      <c r="D71" s="49">
        <v>-110.7250361282</v>
      </c>
      <c r="E71" s="77">
        <v>3577319.037</v>
      </c>
      <c r="F71" s="77">
        <v>525877.70200000005</v>
      </c>
      <c r="H71" s="12">
        <v>38334</v>
      </c>
      <c r="I71" s="30" t="s">
        <v>925</v>
      </c>
      <c r="J71" t="s">
        <v>551</v>
      </c>
      <c r="K71">
        <v>294</v>
      </c>
      <c r="L71">
        <v>10</v>
      </c>
      <c r="M71" t="s">
        <v>326</v>
      </c>
      <c r="O71"/>
      <c r="P71" s="155" t="e">
        <f>(E71-#REF!)-(#REF!-F71)*#REF!</f>
        <v>#REF!</v>
      </c>
    </row>
    <row r="72" spans="1:16" x14ac:dyDescent="0.25">
      <c r="A72" t="s">
        <v>549</v>
      </c>
      <c r="B72" s="46" t="s">
        <v>549</v>
      </c>
      <c r="C72" s="49">
        <v>32.331021132799997</v>
      </c>
      <c r="D72" s="49">
        <v>-110.7251253953</v>
      </c>
      <c r="E72" s="77">
        <v>3577161.0359999998</v>
      </c>
      <c r="F72" s="77">
        <v>525869.70600000001</v>
      </c>
      <c r="H72" s="12">
        <v>38334</v>
      </c>
      <c r="I72" s="30" t="s">
        <v>925</v>
      </c>
      <c r="J72" t="s">
        <v>549</v>
      </c>
      <c r="K72">
        <v>5</v>
      </c>
      <c r="L72">
        <v>10</v>
      </c>
      <c r="M72" t="s">
        <v>326</v>
      </c>
      <c r="O72"/>
      <c r="P72" s="155" t="e">
        <f>(E72-#REF!)-(#REF!-F72)*#REF!</f>
        <v>#REF!</v>
      </c>
    </row>
    <row r="73" spans="1:16" x14ac:dyDescent="0.25">
      <c r="A73" t="s">
        <v>543</v>
      </c>
      <c r="B73" s="46" t="s">
        <v>543</v>
      </c>
      <c r="C73" s="49">
        <v>32.330786429900002</v>
      </c>
      <c r="D73" s="49">
        <v>-110.7292168693</v>
      </c>
      <c r="E73" s="77">
        <v>3577134.0389999999</v>
      </c>
      <c r="F73" s="77">
        <v>525484.70299999998</v>
      </c>
      <c r="H73" s="12">
        <v>38334</v>
      </c>
      <c r="I73" s="30" t="s">
        <v>925</v>
      </c>
      <c r="J73" t="s">
        <v>543</v>
      </c>
      <c r="K73">
        <v>310</v>
      </c>
      <c r="L73">
        <v>11</v>
      </c>
      <c r="M73" t="s">
        <v>326</v>
      </c>
      <c r="O73"/>
      <c r="P73" s="155" t="e">
        <f>(E73-#REF!)-(#REF!-F73)*#REF!</f>
        <v>#REF!</v>
      </c>
    </row>
    <row r="74" spans="1:16" x14ac:dyDescent="0.25">
      <c r="A74" t="s">
        <v>542</v>
      </c>
      <c r="B74" s="46" t="s">
        <v>542</v>
      </c>
      <c r="C74" s="49">
        <v>32.328353261700002</v>
      </c>
      <c r="D74" s="49">
        <v>-110.7304246713</v>
      </c>
      <c r="E74" s="77">
        <v>3576864.0380000002</v>
      </c>
      <c r="F74" s="77">
        <v>525371.71</v>
      </c>
      <c r="H74" s="12">
        <v>38334</v>
      </c>
      <c r="I74" s="30" t="s">
        <v>925</v>
      </c>
      <c r="J74" t="s">
        <v>542</v>
      </c>
      <c r="K74">
        <v>340</v>
      </c>
      <c r="L74">
        <v>8</v>
      </c>
      <c r="M74" t="s">
        <v>326</v>
      </c>
      <c r="O74"/>
      <c r="P74" s="155" t="e">
        <f>(E74-#REF!)-(#REF!-F74)*#REF!</f>
        <v>#REF!</v>
      </c>
    </row>
    <row r="75" spans="1:16" x14ac:dyDescent="0.25">
      <c r="A75" t="s">
        <v>540</v>
      </c>
      <c r="B75" s="46" t="s">
        <v>540</v>
      </c>
      <c r="C75" s="49">
        <v>32.326679273499998</v>
      </c>
      <c r="D75" s="49">
        <v>-110.7322889358</v>
      </c>
      <c r="E75" s="77">
        <v>3576678.0389999999</v>
      </c>
      <c r="F75" s="77">
        <v>525196.71299999999</v>
      </c>
      <c r="H75" s="12">
        <v>38334</v>
      </c>
      <c r="I75" s="30" t="s">
        <v>925</v>
      </c>
      <c r="J75" t="s">
        <v>540</v>
      </c>
      <c r="K75">
        <v>285</v>
      </c>
      <c r="L75">
        <v>8</v>
      </c>
      <c r="M75" t="s">
        <v>326</v>
      </c>
      <c r="O75"/>
      <c r="P75" s="155" t="e">
        <f>(E75-#REF!)-(#REF!-F75)*#REF!</f>
        <v>#REF!</v>
      </c>
    </row>
    <row r="76" spans="1:16" x14ac:dyDescent="0.25">
      <c r="A76" t="s">
        <v>539</v>
      </c>
      <c r="B76" s="46" t="s">
        <v>539</v>
      </c>
      <c r="C76" s="49">
        <v>32.327437649399997</v>
      </c>
      <c r="D76" s="49">
        <v>-110.7325629775</v>
      </c>
      <c r="E76" s="77">
        <v>3576762.04</v>
      </c>
      <c r="F76" s="77">
        <v>525170.71100000001</v>
      </c>
      <c r="H76" s="12">
        <v>38334</v>
      </c>
      <c r="I76" s="30" t="s">
        <v>925</v>
      </c>
      <c r="J76" t="s">
        <v>539</v>
      </c>
      <c r="K76">
        <v>325</v>
      </c>
      <c r="L76">
        <v>8</v>
      </c>
      <c r="M76" t="s">
        <v>326</v>
      </c>
      <c r="O76"/>
      <c r="P76" s="155" t="e">
        <f>(E76-#REF!)-(#REF!-F76)*#REF!</f>
        <v>#REF!</v>
      </c>
    </row>
    <row r="77" spans="1:16" x14ac:dyDescent="0.25">
      <c r="A77" t="s">
        <v>538</v>
      </c>
      <c r="B77" s="46" t="s">
        <v>538</v>
      </c>
      <c r="C77" s="49">
        <v>32.328117386099997</v>
      </c>
      <c r="D77" s="49">
        <v>-110.7298091091</v>
      </c>
      <c r="E77" s="77">
        <v>3576838.0380000002</v>
      </c>
      <c r="F77" s="77">
        <v>525429.71100000001</v>
      </c>
      <c r="H77" s="12">
        <v>38334</v>
      </c>
      <c r="I77" s="30" t="s">
        <v>925</v>
      </c>
      <c r="J77" t="s">
        <v>538</v>
      </c>
      <c r="K77">
        <v>287</v>
      </c>
      <c r="L77">
        <v>10</v>
      </c>
      <c r="M77" t="s">
        <v>326</v>
      </c>
      <c r="O77"/>
      <c r="P77" s="155" t="e">
        <f>(E77-#REF!)-(#REF!-F77)*#REF!</f>
        <v>#REF!</v>
      </c>
    </row>
    <row r="78" spans="1:16" x14ac:dyDescent="0.25">
      <c r="A78" s="144" t="s">
        <v>537</v>
      </c>
      <c r="B78" s="146" t="s">
        <v>537</v>
      </c>
      <c r="C78" s="147">
        <v>32.328546308200004</v>
      </c>
      <c r="D78" s="147">
        <v>-110.7279059527</v>
      </c>
      <c r="E78" s="148">
        <v>3576886.037</v>
      </c>
      <c r="F78" s="148">
        <v>525608.71100000001</v>
      </c>
      <c r="G78" s="145"/>
      <c r="H78" s="150">
        <v>38334</v>
      </c>
      <c r="I78" s="152" t="s">
        <v>925</v>
      </c>
      <c r="J78" s="144" t="s">
        <v>537</v>
      </c>
      <c r="K78" s="144">
        <v>288</v>
      </c>
      <c r="L78" s="144">
        <v>16</v>
      </c>
      <c r="M78" s="144" t="s">
        <v>326</v>
      </c>
      <c r="N78" s="145"/>
      <c r="O78" s="144"/>
      <c r="P78" s="155" t="e">
        <f>(E78-#REF!)-(#REF!-F78)*#REF!</f>
        <v>#REF!</v>
      </c>
    </row>
    <row r="79" spans="1:16" x14ac:dyDescent="0.25">
      <c r="A79" t="s">
        <v>655</v>
      </c>
      <c r="B79" s="46" t="s">
        <v>655</v>
      </c>
      <c r="C79" s="49">
        <v>32.335206294700001</v>
      </c>
      <c r="D79" s="49">
        <v>-110.7206818188</v>
      </c>
      <c r="E79" s="77">
        <v>3577626.0380000002</v>
      </c>
      <c r="F79" s="77">
        <v>526286.70299999998</v>
      </c>
      <c r="H79" s="12">
        <v>38280</v>
      </c>
      <c r="I79" s="30" t="s">
        <v>931</v>
      </c>
      <c r="J79" t="s">
        <v>655</v>
      </c>
      <c r="K79">
        <v>260</v>
      </c>
      <c r="L79">
        <v>36</v>
      </c>
      <c r="M79" t="s">
        <v>326</v>
      </c>
      <c r="O79"/>
      <c r="P79" s="155" t="e">
        <f>(E79-#REF!)-(#REF!-F79)*#REF!</f>
        <v>#REF!</v>
      </c>
    </row>
    <row r="80" spans="1:16" x14ac:dyDescent="0.25">
      <c r="A80" t="s">
        <v>645</v>
      </c>
      <c r="B80" s="46" t="s">
        <v>645</v>
      </c>
      <c r="C80" s="49">
        <v>32.334763967699999</v>
      </c>
      <c r="D80" s="49">
        <v>-110.72055565380001</v>
      </c>
      <c r="E80" s="77">
        <v>3577577.0380000002</v>
      </c>
      <c r="F80" s="77">
        <v>526298.70499999996</v>
      </c>
      <c r="H80" s="12">
        <v>38280</v>
      </c>
      <c r="I80" s="30" t="s">
        <v>931</v>
      </c>
      <c r="J80" t="s">
        <v>645</v>
      </c>
      <c r="K80">
        <v>316</v>
      </c>
      <c r="L80">
        <v>14</v>
      </c>
      <c r="M80" t="s">
        <v>326</v>
      </c>
      <c r="O80"/>
      <c r="P80" s="155" t="e">
        <f>(E80-#REF!)-(#REF!-F80)*#REF!</f>
        <v>#REF!</v>
      </c>
    </row>
    <row r="81" spans="1:16" x14ac:dyDescent="0.25">
      <c r="A81" t="s">
        <v>615</v>
      </c>
      <c r="B81" s="46" t="s">
        <v>615</v>
      </c>
      <c r="C81" s="49">
        <v>32.334410884999997</v>
      </c>
      <c r="D81" s="49">
        <v>-110.7199935605</v>
      </c>
      <c r="E81" s="77">
        <v>3577538.037</v>
      </c>
      <c r="F81" s="77">
        <v>526351.70600000001</v>
      </c>
      <c r="H81" s="12">
        <v>38280</v>
      </c>
      <c r="I81" s="30" t="s">
        <v>931</v>
      </c>
      <c r="J81" t="s">
        <v>615</v>
      </c>
      <c r="K81">
        <v>338</v>
      </c>
      <c r="L81">
        <v>14</v>
      </c>
      <c r="M81" t="s">
        <v>326</v>
      </c>
      <c r="O81"/>
      <c r="P81" s="155" t="e">
        <f>(E81-#REF!)-(#REF!-F81)*#REF!</f>
        <v>#REF!</v>
      </c>
    </row>
    <row r="82" spans="1:16" x14ac:dyDescent="0.25">
      <c r="A82" t="s">
        <v>649</v>
      </c>
      <c r="B82" s="46" t="s">
        <v>649</v>
      </c>
      <c r="C82" s="49">
        <v>32.3380140051</v>
      </c>
      <c r="D82" s="49">
        <v>-110.7135749582</v>
      </c>
      <c r="E82" s="77">
        <v>3577939.0359999998</v>
      </c>
      <c r="F82" s="77">
        <v>526954.70200000005</v>
      </c>
      <c r="H82" s="12">
        <v>38280</v>
      </c>
      <c r="I82" s="30" t="s">
        <v>931</v>
      </c>
      <c r="J82" t="s">
        <v>649</v>
      </c>
      <c r="K82">
        <v>0</v>
      </c>
      <c r="L82">
        <v>12</v>
      </c>
      <c r="M82" t="s">
        <v>326</v>
      </c>
      <c r="O82"/>
      <c r="P82" s="155" t="e">
        <f>(E82-#REF!)-(#REF!-F82)*#REF!</f>
        <v>#REF!</v>
      </c>
    </row>
    <row r="83" spans="1:16" x14ac:dyDescent="0.25">
      <c r="A83" t="s">
        <v>647</v>
      </c>
      <c r="B83" s="46" t="s">
        <v>647</v>
      </c>
      <c r="C83" s="49">
        <v>32.338208512000001</v>
      </c>
      <c r="D83" s="49">
        <v>-110.7158058636</v>
      </c>
      <c r="E83" s="77">
        <v>3577960.0380000002</v>
      </c>
      <c r="F83" s="77">
        <v>526744.69900000002</v>
      </c>
      <c r="H83" s="12">
        <v>38280</v>
      </c>
      <c r="I83" s="30" t="s">
        <v>931</v>
      </c>
      <c r="J83" t="s">
        <v>647</v>
      </c>
      <c r="K83">
        <v>355</v>
      </c>
      <c r="L83">
        <v>14</v>
      </c>
      <c r="M83" t="s">
        <v>326</v>
      </c>
      <c r="O83"/>
      <c r="P83" s="155" t="e">
        <f>(E83-#REF!)-(#REF!-F83)*#REF!</f>
        <v>#REF!</v>
      </c>
    </row>
    <row r="84" spans="1:16" x14ac:dyDescent="0.25">
      <c r="A84" t="s">
        <v>646</v>
      </c>
      <c r="B84" s="46" t="s">
        <v>646</v>
      </c>
      <c r="C84" s="49">
        <v>32.334499364000003</v>
      </c>
      <c r="D84" s="49">
        <v>-110.7232872944</v>
      </c>
      <c r="E84" s="77">
        <v>3577547.0389999999</v>
      </c>
      <c r="F84" s="77">
        <v>526041.70299999998</v>
      </c>
      <c r="H84" s="12">
        <v>38282</v>
      </c>
      <c r="I84" s="30" t="s">
        <v>926</v>
      </c>
      <c r="J84" t="s">
        <v>646</v>
      </c>
      <c r="K84">
        <v>333</v>
      </c>
      <c r="L84">
        <v>14</v>
      </c>
      <c r="M84" t="s">
        <v>326</v>
      </c>
      <c r="O84"/>
      <c r="P84" s="155" t="e">
        <f>(E84-#REF!)-(#REF!-F84)*#REF!</f>
        <v>#REF!</v>
      </c>
    </row>
    <row r="85" spans="1:16" x14ac:dyDescent="0.25">
      <c r="A85" t="s">
        <v>644</v>
      </c>
      <c r="B85" s="46" t="s">
        <v>644</v>
      </c>
      <c r="C85" s="49">
        <v>32.333833094900001</v>
      </c>
      <c r="D85" s="49">
        <v>-110.72388434290001</v>
      </c>
      <c r="E85" s="77">
        <v>3577473.0389999999</v>
      </c>
      <c r="F85" s="77">
        <v>525985.70400000003</v>
      </c>
      <c r="H85" s="12">
        <v>38282</v>
      </c>
      <c r="I85" s="30" t="s">
        <v>926</v>
      </c>
      <c r="J85" t="s">
        <v>644</v>
      </c>
      <c r="K85">
        <v>357</v>
      </c>
      <c r="L85">
        <v>12</v>
      </c>
      <c r="M85" t="s">
        <v>326</v>
      </c>
      <c r="O85"/>
      <c r="P85" s="155" t="e">
        <f>(E85-#REF!)-(#REF!-F85)*#REF!</f>
        <v>#REF!</v>
      </c>
    </row>
    <row r="86" spans="1:16" x14ac:dyDescent="0.25">
      <c r="A86" t="s">
        <v>641</v>
      </c>
      <c r="B86" s="46" t="s">
        <v>641</v>
      </c>
      <c r="C86" s="49">
        <v>32.332846171299998</v>
      </c>
      <c r="D86" s="49">
        <v>-110.72225096299999</v>
      </c>
      <c r="E86" s="77">
        <v>3577364.037</v>
      </c>
      <c r="F86" s="77">
        <v>526139.70900000003</v>
      </c>
      <c r="H86" s="12">
        <v>38282</v>
      </c>
      <c r="I86" s="30" t="s">
        <v>926</v>
      </c>
      <c r="J86" t="s">
        <v>641</v>
      </c>
      <c r="K86">
        <v>270</v>
      </c>
      <c r="L86">
        <v>8</v>
      </c>
      <c r="M86" t="s">
        <v>326</v>
      </c>
      <c r="O86"/>
      <c r="P86" s="155" t="e">
        <f>(E86-#REF!)-(#REF!-F86)*#REF!</f>
        <v>#REF!</v>
      </c>
    </row>
    <row r="87" spans="1:16" x14ac:dyDescent="0.25">
      <c r="A87" t="s">
        <v>634</v>
      </c>
      <c r="B87" s="46" t="s">
        <v>634</v>
      </c>
      <c r="C87" s="49">
        <v>32.332170044500003</v>
      </c>
      <c r="D87" s="49">
        <v>-110.7184065612</v>
      </c>
      <c r="E87" s="77">
        <v>3577290.034</v>
      </c>
      <c r="F87" s="77">
        <v>526501.71400000004</v>
      </c>
      <c r="H87" s="12">
        <v>38282</v>
      </c>
      <c r="I87" s="30" t="s">
        <v>926</v>
      </c>
      <c r="J87" t="s">
        <v>634</v>
      </c>
      <c r="K87">
        <v>295</v>
      </c>
      <c r="L87">
        <v>6</v>
      </c>
      <c r="M87" t="s">
        <v>326</v>
      </c>
      <c r="O87"/>
      <c r="P87" s="155" t="e">
        <f>(E87-#REF!)-(#REF!-F87)*#REF!</f>
        <v>#REF!</v>
      </c>
    </row>
    <row r="88" spans="1:16" x14ac:dyDescent="0.25">
      <c r="A88" t="s">
        <v>630</v>
      </c>
      <c r="B88" s="46" t="s">
        <v>630</v>
      </c>
      <c r="C88" s="49">
        <v>32.327870384500002</v>
      </c>
      <c r="D88" s="49">
        <v>-110.7159653626</v>
      </c>
      <c r="E88" s="77">
        <v>3576814.0279999999</v>
      </c>
      <c r="F88" s="77">
        <v>526732.728</v>
      </c>
      <c r="H88" s="12">
        <v>38282</v>
      </c>
      <c r="I88" s="30" t="s">
        <v>926</v>
      </c>
      <c r="J88" t="s">
        <v>630</v>
      </c>
      <c r="K88">
        <v>47</v>
      </c>
      <c r="L88">
        <v>13</v>
      </c>
      <c r="M88" t="s">
        <v>326</v>
      </c>
      <c r="O88" t="s">
        <v>804</v>
      </c>
      <c r="P88" s="155" t="e">
        <f>(E88-#REF!)-(#REF!-F88)*#REF!</f>
        <v>#REF!</v>
      </c>
    </row>
    <row r="89" spans="1:16" x14ac:dyDescent="0.25">
      <c r="A89" t="s">
        <v>593</v>
      </c>
      <c r="B89" s="46" t="s">
        <v>593</v>
      </c>
      <c r="C89" s="49">
        <v>32.323640655699997</v>
      </c>
      <c r="D89" s="49">
        <v>-110.7205469866</v>
      </c>
      <c r="E89" s="77">
        <v>3576344.034</v>
      </c>
      <c r="F89" s="77">
        <v>526302.73699999996</v>
      </c>
      <c r="H89" s="12">
        <v>38296</v>
      </c>
      <c r="I89" s="30" t="s">
        <v>932</v>
      </c>
      <c r="J89" t="s">
        <v>593</v>
      </c>
      <c r="K89">
        <v>245</v>
      </c>
      <c r="L89">
        <v>15</v>
      </c>
      <c r="M89" t="s">
        <v>326</v>
      </c>
      <c r="O89"/>
      <c r="P89" s="155" t="e">
        <f>(E89-#REF!)-(#REF!-F89)*#REF!</f>
        <v>#REF!</v>
      </c>
    </row>
    <row r="90" spans="1:16" x14ac:dyDescent="0.25">
      <c r="A90" t="s">
        <v>591</v>
      </c>
      <c r="B90" s="46" t="s">
        <v>591</v>
      </c>
      <c r="C90" s="49">
        <v>32.324916403000003</v>
      </c>
      <c r="D90" s="49">
        <v>-110.72223243080001</v>
      </c>
      <c r="E90" s="77">
        <v>3576485.0359999998</v>
      </c>
      <c r="F90" s="77">
        <v>526143.73199999996</v>
      </c>
      <c r="H90" s="12">
        <v>38296</v>
      </c>
      <c r="I90" s="30" t="s">
        <v>932</v>
      </c>
      <c r="J90" t="s">
        <v>591</v>
      </c>
      <c r="K90">
        <v>265</v>
      </c>
      <c r="L90">
        <v>27</v>
      </c>
      <c r="M90" t="s">
        <v>326</v>
      </c>
      <c r="O90"/>
      <c r="P90" s="155" t="e">
        <f>(E90-#REF!)-(#REF!-F90)*#REF!</f>
        <v>#REF!</v>
      </c>
    </row>
    <row r="91" spans="1:16" x14ac:dyDescent="0.25">
      <c r="A91" t="s">
        <v>590</v>
      </c>
      <c r="B91" s="46" t="s">
        <v>590</v>
      </c>
      <c r="C91" s="49">
        <v>32.325098626200003</v>
      </c>
      <c r="D91" s="49">
        <v>-110.7230712394</v>
      </c>
      <c r="E91" s="77">
        <v>3576505.031</v>
      </c>
      <c r="F91" s="77">
        <v>526064.73</v>
      </c>
      <c r="H91" s="12">
        <v>38296</v>
      </c>
      <c r="I91" s="30" t="s">
        <v>932</v>
      </c>
      <c r="J91" t="s">
        <v>590</v>
      </c>
      <c r="K91">
        <v>265</v>
      </c>
      <c r="L91">
        <v>20</v>
      </c>
      <c r="M91" t="s">
        <v>326</v>
      </c>
      <c r="O91"/>
      <c r="P91" s="155" t="e">
        <f>(E91-#REF!)-(#REF!-F91)*#REF!</f>
        <v>#REF!</v>
      </c>
    </row>
    <row r="92" spans="1:16" x14ac:dyDescent="0.25">
      <c r="A92" t="s">
        <v>405</v>
      </c>
      <c r="B92" s="46" t="s">
        <v>405</v>
      </c>
      <c r="C92" s="49">
        <v>32.343993971700002</v>
      </c>
      <c r="D92" s="49">
        <v>-110.7802296232</v>
      </c>
      <c r="E92" s="77">
        <v>3578587.0860000001</v>
      </c>
      <c r="F92" s="77">
        <v>520680.63199999998</v>
      </c>
      <c r="H92" s="12">
        <v>38386</v>
      </c>
      <c r="I92" s="30" t="s">
        <v>921</v>
      </c>
      <c r="J92" t="s">
        <v>405</v>
      </c>
      <c r="K92">
        <v>265</v>
      </c>
      <c r="L92">
        <v>18</v>
      </c>
      <c r="M92" t="s">
        <v>326</v>
      </c>
      <c r="O92"/>
      <c r="P92" s="155" t="e">
        <f>(E92-#REF!)-(#REF!-F92)*#REF!</f>
        <v>#REF!</v>
      </c>
    </row>
    <row r="93" spans="1:16" x14ac:dyDescent="0.25">
      <c r="A93" t="s">
        <v>404</v>
      </c>
      <c r="B93" s="46" t="s">
        <v>404</v>
      </c>
      <c r="C93" s="49">
        <v>32.3441375118</v>
      </c>
      <c r="D93" s="49">
        <v>-110.7797723243</v>
      </c>
      <c r="E93" s="77">
        <v>3578603.0860000001</v>
      </c>
      <c r="F93" s="77">
        <v>520723.63199999998</v>
      </c>
      <c r="H93" s="12">
        <v>38386</v>
      </c>
      <c r="I93" s="30" t="s">
        <v>921</v>
      </c>
      <c r="J93" t="s">
        <v>404</v>
      </c>
      <c r="K93">
        <v>232</v>
      </c>
      <c r="L93">
        <v>9</v>
      </c>
      <c r="M93" t="s">
        <v>326</v>
      </c>
      <c r="O93"/>
      <c r="P93" s="155" t="e">
        <f>(E93-#REF!)-(#REF!-F93)*#REF!</f>
        <v>#REF!</v>
      </c>
    </row>
    <row r="94" spans="1:16" x14ac:dyDescent="0.25">
      <c r="A94" t="s">
        <v>403</v>
      </c>
      <c r="B94" s="46" t="s">
        <v>403</v>
      </c>
      <c r="C94" s="49">
        <v>32.344272309300003</v>
      </c>
      <c r="D94" s="49">
        <v>-110.7794744488</v>
      </c>
      <c r="E94" s="77">
        <v>3578618.0860000001</v>
      </c>
      <c r="F94" s="77">
        <v>520751.63199999998</v>
      </c>
      <c r="H94" s="12">
        <v>38386</v>
      </c>
      <c r="I94" s="30" t="s">
        <v>921</v>
      </c>
      <c r="J94" t="s">
        <v>403</v>
      </c>
      <c r="K94">
        <v>253</v>
      </c>
      <c r="L94">
        <v>20</v>
      </c>
      <c r="M94" t="s">
        <v>326</v>
      </c>
      <c r="O94"/>
      <c r="P94" s="155" t="e">
        <f>(E94-#REF!)-(#REF!-F94)*#REF!</f>
        <v>#REF!</v>
      </c>
    </row>
    <row r="95" spans="1:16" x14ac:dyDescent="0.25">
      <c r="A95" t="s">
        <v>402</v>
      </c>
      <c r="B95" s="46" t="s">
        <v>402</v>
      </c>
      <c r="C95" s="49">
        <v>32.344361381900001</v>
      </c>
      <c r="D95" s="49">
        <v>-110.7788259929</v>
      </c>
      <c r="E95" s="77">
        <v>3578628.085</v>
      </c>
      <c r="F95" s="77">
        <v>520812.63199999998</v>
      </c>
      <c r="H95" s="12">
        <v>38386</v>
      </c>
      <c r="I95" s="30" t="s">
        <v>921</v>
      </c>
      <c r="J95" t="s">
        <v>402</v>
      </c>
      <c r="K95">
        <v>235</v>
      </c>
      <c r="L95">
        <v>17</v>
      </c>
      <c r="M95" t="s">
        <v>326</v>
      </c>
      <c r="O95"/>
      <c r="P95" s="155" t="e">
        <f>(E95-#REF!)-(#REF!-F95)*#REF!</f>
        <v>#REF!</v>
      </c>
    </row>
    <row r="96" spans="1:16" x14ac:dyDescent="0.25">
      <c r="A96" t="s">
        <v>400</v>
      </c>
      <c r="B96" s="46" t="s">
        <v>400</v>
      </c>
      <c r="C96" s="49">
        <v>32.344206443799997</v>
      </c>
      <c r="D96" s="49">
        <v>-110.777933703</v>
      </c>
      <c r="E96" s="77">
        <v>3578611.0839999998</v>
      </c>
      <c r="F96" s="77">
        <v>520896.63299999997</v>
      </c>
      <c r="H96" s="12">
        <v>38386</v>
      </c>
      <c r="I96" s="30" t="s">
        <v>921</v>
      </c>
      <c r="J96" t="s">
        <v>400</v>
      </c>
      <c r="K96">
        <v>236</v>
      </c>
      <c r="L96">
        <v>15</v>
      </c>
      <c r="M96" t="s">
        <v>326</v>
      </c>
      <c r="O96"/>
      <c r="P96" s="155" t="e">
        <f>(E96-#REF!)-(#REF!-F96)*#REF!</f>
        <v>#REF!</v>
      </c>
    </row>
    <row r="97" spans="1:16" x14ac:dyDescent="0.25">
      <c r="A97" t="s">
        <v>399</v>
      </c>
      <c r="B97" s="46" t="s">
        <v>399</v>
      </c>
      <c r="C97" s="49">
        <v>32.3428104455</v>
      </c>
      <c r="D97" s="49">
        <v>-110.7792441525</v>
      </c>
      <c r="E97" s="77">
        <v>3578456.0839999998</v>
      </c>
      <c r="F97" s="77">
        <v>520773.63699999999</v>
      </c>
      <c r="H97" s="12">
        <v>38386</v>
      </c>
      <c r="I97" s="30" t="s">
        <v>921</v>
      </c>
      <c r="J97" t="s">
        <v>399</v>
      </c>
      <c r="K97">
        <v>256</v>
      </c>
      <c r="L97">
        <v>21</v>
      </c>
      <c r="M97" t="s">
        <v>326</v>
      </c>
      <c r="O97"/>
      <c r="P97" s="155" t="e">
        <f>(E97-#REF!)-(#REF!-F97)*#REF!</f>
        <v>#REF!</v>
      </c>
    </row>
    <row r="98" spans="1:16" s="33" customFormat="1" x14ac:dyDescent="0.25">
      <c r="A98" s="27" t="s">
        <v>397</v>
      </c>
      <c r="B98" s="54" t="s">
        <v>397</v>
      </c>
      <c r="C98" s="55">
        <v>32.340889707700001</v>
      </c>
      <c r="D98" s="55">
        <v>-110.7797056867</v>
      </c>
      <c r="E98" s="79">
        <v>3578243.0830000001</v>
      </c>
      <c r="F98" s="79">
        <v>520730.64299999998</v>
      </c>
      <c r="H98" s="60">
        <v>38386</v>
      </c>
      <c r="I98" s="63" t="s">
        <v>921</v>
      </c>
      <c r="J98" s="27" t="s">
        <v>397</v>
      </c>
      <c r="K98" s="27">
        <v>85</v>
      </c>
      <c r="L98" s="27">
        <v>22</v>
      </c>
      <c r="M98" s="27" t="s">
        <v>326</v>
      </c>
      <c r="O98" s="27"/>
      <c r="P98" s="155" t="e">
        <f>(E98-#REF!)-(#REF!-F98)*#REF!</f>
        <v>#REF!</v>
      </c>
    </row>
    <row r="99" spans="1:16" x14ac:dyDescent="0.25">
      <c r="A99" t="s">
        <v>394</v>
      </c>
      <c r="B99" s="46" t="s">
        <v>394</v>
      </c>
      <c r="C99" s="49">
        <v>32.337394011400001</v>
      </c>
      <c r="D99" s="49">
        <v>-110.7823386811</v>
      </c>
      <c r="E99" s="77">
        <v>3577855.0830000001</v>
      </c>
      <c r="F99" s="77">
        <v>520483.65399999998</v>
      </c>
      <c r="H99" s="12">
        <v>38386</v>
      </c>
      <c r="I99" s="30" t="s">
        <v>921</v>
      </c>
      <c r="J99" t="s">
        <v>394</v>
      </c>
      <c r="K99">
        <v>270</v>
      </c>
      <c r="L99">
        <v>9</v>
      </c>
      <c r="M99" t="s">
        <v>326</v>
      </c>
      <c r="O99"/>
      <c r="P99" s="155" t="e">
        <f>(E99-#REF!)-(#REF!-F99)*#REF!</f>
        <v>#REF!</v>
      </c>
    </row>
    <row r="100" spans="1:16" x14ac:dyDescent="0.25">
      <c r="A100" t="s">
        <v>393</v>
      </c>
      <c r="B100" s="46" t="s">
        <v>393</v>
      </c>
      <c r="C100" s="49">
        <v>32.336673224899997</v>
      </c>
      <c r="D100" s="49">
        <v>-110.7828716823</v>
      </c>
      <c r="E100" s="77">
        <v>3577775.0830000001</v>
      </c>
      <c r="F100" s="77">
        <v>520433.65600000002</v>
      </c>
      <c r="H100" s="12">
        <v>38386</v>
      </c>
      <c r="I100" s="30" t="s">
        <v>921</v>
      </c>
      <c r="J100" t="s">
        <v>393</v>
      </c>
      <c r="K100">
        <v>258</v>
      </c>
      <c r="L100">
        <v>13</v>
      </c>
      <c r="M100" t="s">
        <v>326</v>
      </c>
      <c r="O100"/>
      <c r="P100" s="155" t="e">
        <f>(E100-#REF!)-(#REF!-F100)*#REF!</f>
        <v>#REF!</v>
      </c>
    </row>
    <row r="101" spans="1:16" x14ac:dyDescent="0.25">
      <c r="A101" t="s">
        <v>392</v>
      </c>
      <c r="B101" s="46" t="s">
        <v>392</v>
      </c>
      <c r="C101" s="49">
        <v>32.335896341999998</v>
      </c>
      <c r="D101" s="49">
        <v>-110.7822678302</v>
      </c>
      <c r="E101" s="77">
        <v>3577689.0819999999</v>
      </c>
      <c r="F101" s="77">
        <v>520490.65899999999</v>
      </c>
      <c r="H101" s="12">
        <v>38386</v>
      </c>
      <c r="I101" s="30" t="s">
        <v>921</v>
      </c>
      <c r="J101" t="s">
        <v>392</v>
      </c>
      <c r="K101">
        <v>235</v>
      </c>
      <c r="L101">
        <v>10</v>
      </c>
      <c r="M101" t="s">
        <v>326</v>
      </c>
      <c r="O101"/>
      <c r="P101" s="155" t="e">
        <f>(E101-#REF!)-(#REF!-F101)*#REF!</f>
        <v>#REF!</v>
      </c>
    </row>
    <row r="102" spans="1:16" x14ac:dyDescent="0.25">
      <c r="A102" t="s">
        <v>390</v>
      </c>
      <c r="B102" s="46" t="s">
        <v>390</v>
      </c>
      <c r="C102" s="49">
        <v>32.330716729800002</v>
      </c>
      <c r="D102" s="49">
        <v>-110.7867426886</v>
      </c>
      <c r="E102" s="77">
        <v>3577114.0819999999</v>
      </c>
      <c r="F102" s="77">
        <v>520070.67499999999</v>
      </c>
      <c r="H102" s="12">
        <v>38386</v>
      </c>
      <c r="I102" s="30" t="s">
        <v>921</v>
      </c>
      <c r="J102" t="s">
        <v>390</v>
      </c>
      <c r="K102">
        <v>254</v>
      </c>
      <c r="L102">
        <v>13</v>
      </c>
      <c r="M102" t="s">
        <v>326</v>
      </c>
      <c r="O102"/>
      <c r="P102" s="155" t="e">
        <f>(E102-#REF!)-(#REF!-F102)*#REF!</f>
        <v>#REF!</v>
      </c>
    </row>
    <row r="103" spans="1:16" x14ac:dyDescent="0.25">
      <c r="A103" t="s">
        <v>344</v>
      </c>
      <c r="B103" s="46" t="s">
        <v>344</v>
      </c>
      <c r="C103" s="49">
        <v>32.307325902499997</v>
      </c>
      <c r="D103" s="49">
        <v>-110.8102938939</v>
      </c>
      <c r="E103" s="77">
        <v>3574517.08</v>
      </c>
      <c r="F103" s="77">
        <v>517858.74300000002</v>
      </c>
      <c r="H103" s="12">
        <v>38415</v>
      </c>
      <c r="I103" s="30" t="s">
        <v>663</v>
      </c>
      <c r="J103" t="s">
        <v>344</v>
      </c>
      <c r="K103">
        <v>119</v>
      </c>
      <c r="L103">
        <v>22</v>
      </c>
      <c r="M103" t="s">
        <v>326</v>
      </c>
      <c r="O103"/>
      <c r="P103" s="155" t="e">
        <f>(E103-#REF!)-(#REF!-F103)*#REF!</f>
        <v>#REF!</v>
      </c>
    </row>
    <row r="104" spans="1:16" x14ac:dyDescent="0.25">
      <c r="A104" t="s">
        <v>343</v>
      </c>
      <c r="B104" s="46" t="s">
        <v>343</v>
      </c>
      <c r="C104" s="49">
        <v>32.307831566600001</v>
      </c>
      <c r="D104" s="49">
        <v>-110.8106009138</v>
      </c>
      <c r="E104" s="77">
        <v>3574573.08</v>
      </c>
      <c r="F104" s="77">
        <v>517829.74200000003</v>
      </c>
      <c r="H104" s="12">
        <v>38415</v>
      </c>
      <c r="I104" s="30" t="s">
        <v>663</v>
      </c>
      <c r="J104" t="s">
        <v>343</v>
      </c>
      <c r="K104">
        <v>129</v>
      </c>
      <c r="L104">
        <v>22</v>
      </c>
      <c r="M104" t="s">
        <v>326</v>
      </c>
      <c r="O104"/>
      <c r="P104" s="155" t="e">
        <f>(E104-#REF!)-(#REF!-F104)*#REF!</f>
        <v>#REF!</v>
      </c>
    </row>
    <row r="105" spans="1:16" x14ac:dyDescent="0.25">
      <c r="A105" t="s">
        <v>335</v>
      </c>
      <c r="B105" s="46" t="s">
        <v>335</v>
      </c>
      <c r="C105" s="49">
        <v>32.321701739200002</v>
      </c>
      <c r="D105" s="49">
        <v>-110.8016480924</v>
      </c>
      <c r="E105" s="77">
        <v>3576112.0890000002</v>
      </c>
      <c r="F105" s="77">
        <v>518669.70299999998</v>
      </c>
      <c r="H105" s="12">
        <v>38415</v>
      </c>
      <c r="I105" s="30" t="s">
        <v>663</v>
      </c>
      <c r="J105" t="s">
        <v>335</v>
      </c>
      <c r="K105">
        <v>156</v>
      </c>
      <c r="L105">
        <v>15</v>
      </c>
      <c r="M105" t="s">
        <v>326</v>
      </c>
      <c r="O105"/>
      <c r="P105" s="155" t="e">
        <f>(E105-#REF!)-(#REF!-F105)*#REF!</f>
        <v>#REF!</v>
      </c>
    </row>
    <row r="106" spans="1:16" x14ac:dyDescent="0.25">
      <c r="A106" t="s">
        <v>334</v>
      </c>
      <c r="B106" s="46" t="s">
        <v>334</v>
      </c>
      <c r="C106" s="49">
        <v>32.322304844000001</v>
      </c>
      <c r="D106" s="49">
        <v>-110.8008074736</v>
      </c>
      <c r="E106" s="77">
        <v>3576179.0890000002</v>
      </c>
      <c r="F106" s="77">
        <v>518748.701</v>
      </c>
      <c r="H106" s="12">
        <v>38415</v>
      </c>
      <c r="I106" s="30" t="s">
        <v>663</v>
      </c>
      <c r="J106" t="s">
        <v>334</v>
      </c>
      <c r="K106">
        <v>162</v>
      </c>
      <c r="L106">
        <v>17</v>
      </c>
      <c r="M106" t="s">
        <v>326</v>
      </c>
      <c r="O106"/>
      <c r="P106" s="155" t="e">
        <f>(E106-#REF!)-(#REF!-F106)*#REF!</f>
        <v>#REF!</v>
      </c>
    </row>
    <row r="107" spans="1:16" x14ac:dyDescent="0.25">
      <c r="A107" t="s">
        <v>332</v>
      </c>
      <c r="B107" s="46" t="s">
        <v>332</v>
      </c>
      <c r="C107" s="49">
        <v>32.3242811864</v>
      </c>
      <c r="D107" s="49">
        <v>-110.79559716439999</v>
      </c>
      <c r="E107" s="77">
        <v>3576399.0869999998</v>
      </c>
      <c r="F107" s="77">
        <v>519238.69699999999</v>
      </c>
      <c r="H107" s="12">
        <v>38415</v>
      </c>
      <c r="I107" s="30" t="s">
        <v>663</v>
      </c>
      <c r="J107" t="s">
        <v>332</v>
      </c>
      <c r="K107">
        <v>133</v>
      </c>
      <c r="L107">
        <v>10</v>
      </c>
      <c r="M107" t="s">
        <v>326</v>
      </c>
      <c r="O107"/>
      <c r="P107" s="155" t="e">
        <f>(E107-#REF!)-(#REF!-F107)*#REF!</f>
        <v>#REF!</v>
      </c>
    </row>
    <row r="108" spans="1:16" x14ac:dyDescent="0.25">
      <c r="A108" t="s">
        <v>331</v>
      </c>
      <c r="B108" s="46" t="s">
        <v>331</v>
      </c>
      <c r="C108" s="49">
        <v>32.324430883799998</v>
      </c>
      <c r="D108" s="49">
        <v>-110.793355041</v>
      </c>
      <c r="E108" s="77">
        <v>3576416.0860000001</v>
      </c>
      <c r="F108" s="77">
        <v>519449.69699999999</v>
      </c>
      <c r="H108" s="12">
        <v>38415</v>
      </c>
      <c r="I108" s="30" t="s">
        <v>663</v>
      </c>
      <c r="J108" t="s">
        <v>331</v>
      </c>
      <c r="K108">
        <v>170</v>
      </c>
      <c r="L108">
        <v>11</v>
      </c>
      <c r="M108" t="s">
        <v>326</v>
      </c>
      <c r="O108"/>
      <c r="P108" s="155" t="e">
        <f>(E108-#REF!)-(#REF!-F108)*#REF!</f>
        <v>#REF!</v>
      </c>
    </row>
    <row r="109" spans="1:16" x14ac:dyDescent="0.25">
      <c r="A109" t="s">
        <v>388</v>
      </c>
      <c r="B109" s="46" t="s">
        <v>388</v>
      </c>
      <c r="C109" s="49">
        <v>32.328270295700001</v>
      </c>
      <c r="D109" s="49">
        <v>-110.79113648640001</v>
      </c>
      <c r="E109" s="77">
        <v>3576842.0839999998</v>
      </c>
      <c r="F109" s="77">
        <v>519657.68099999998</v>
      </c>
      <c r="H109" s="12">
        <v>38386</v>
      </c>
      <c r="I109" s="30" t="s">
        <v>659</v>
      </c>
      <c r="J109" t="s">
        <v>388</v>
      </c>
      <c r="K109">
        <v>173</v>
      </c>
      <c r="L109">
        <v>12</v>
      </c>
      <c r="M109" t="s">
        <v>326</v>
      </c>
      <c r="O109"/>
      <c r="P109" s="155" t="e">
        <f>(E109-#REF!)-(#REF!-F109)*#REF!</f>
        <v>#REF!</v>
      </c>
    </row>
    <row r="110" spans="1:16" x14ac:dyDescent="0.25">
      <c r="A110" t="s">
        <v>387</v>
      </c>
      <c r="B110" s="46" t="s">
        <v>387</v>
      </c>
      <c r="C110" s="49">
        <v>32.328209487700001</v>
      </c>
      <c r="D110" s="49">
        <v>-110.7925497559</v>
      </c>
      <c r="E110" s="77">
        <v>3576835.085</v>
      </c>
      <c r="F110" s="77">
        <v>519524.68099999998</v>
      </c>
      <c r="H110" s="12">
        <v>38386</v>
      </c>
      <c r="I110" s="30" t="s">
        <v>659</v>
      </c>
      <c r="J110" t="s">
        <v>387</v>
      </c>
      <c r="K110">
        <v>142</v>
      </c>
      <c r="L110">
        <v>7</v>
      </c>
      <c r="M110" t="s">
        <v>326</v>
      </c>
      <c r="O110"/>
      <c r="P110" s="155" t="e">
        <f>(E110-#REF!)-(#REF!-F110)*#REF!</f>
        <v>#REF!</v>
      </c>
    </row>
    <row r="111" spans="1:16" s="33" customFormat="1" x14ac:dyDescent="0.25">
      <c r="A111" s="27" t="s">
        <v>385</v>
      </c>
      <c r="B111" s="54" t="s">
        <v>385</v>
      </c>
      <c r="C111" s="55">
        <v>32.326538031799998</v>
      </c>
      <c r="D111" s="55">
        <v>-110.7965378305</v>
      </c>
      <c r="E111" s="79">
        <v>3576649.0860000001</v>
      </c>
      <c r="F111" s="79">
        <v>519149.685</v>
      </c>
      <c r="H111" s="60">
        <v>38386</v>
      </c>
      <c r="I111" s="30" t="s">
        <v>659</v>
      </c>
      <c r="J111" s="27" t="s">
        <v>385</v>
      </c>
      <c r="K111" s="160">
        <v>82</v>
      </c>
      <c r="L111" s="160">
        <v>20</v>
      </c>
      <c r="M111" s="27" t="s">
        <v>326</v>
      </c>
      <c r="O111" s="27"/>
      <c r="P111" s="155" t="e">
        <f>(E111-#REF!)-(#REF!-F111)*#REF!</f>
        <v>#REF!</v>
      </c>
    </row>
    <row r="112" spans="1:16" s="18" customFormat="1" x14ac:dyDescent="0.25">
      <c r="A112" t="s">
        <v>384</v>
      </c>
      <c r="B112" s="46" t="s">
        <v>384</v>
      </c>
      <c r="C112" s="49">
        <v>32.325737787100003</v>
      </c>
      <c r="D112" s="49">
        <v>-110.7981864308</v>
      </c>
      <c r="E112" s="77">
        <v>3576560.0869999998</v>
      </c>
      <c r="F112" s="77">
        <v>518994.68699999998</v>
      </c>
      <c r="G112" s="1"/>
      <c r="H112" s="12">
        <v>38386</v>
      </c>
      <c r="I112" s="30" t="s">
        <v>659</v>
      </c>
      <c r="J112" t="s">
        <v>384</v>
      </c>
      <c r="K112">
        <v>127</v>
      </c>
      <c r="L112">
        <v>8</v>
      </c>
      <c r="M112" t="s">
        <v>326</v>
      </c>
      <c r="N112" s="1"/>
      <c r="O112"/>
      <c r="P112" s="155" t="e">
        <f>(E112-#REF!)-(#REF!-F112)*#REF!</f>
        <v>#REF!</v>
      </c>
    </row>
    <row r="113" spans="1:16" x14ac:dyDescent="0.25">
      <c r="A113" t="s">
        <v>383</v>
      </c>
      <c r="B113" s="46" t="s">
        <v>383</v>
      </c>
      <c r="C113" s="49">
        <v>32.325522823900002</v>
      </c>
      <c r="D113" s="49">
        <v>-110.7991537517</v>
      </c>
      <c r="E113" s="77">
        <v>3576536.088</v>
      </c>
      <c r="F113" s="77">
        <v>518903.68699999998</v>
      </c>
      <c r="H113" s="12">
        <v>38386</v>
      </c>
      <c r="I113" s="30" t="s">
        <v>659</v>
      </c>
      <c r="J113" t="s">
        <v>383</v>
      </c>
      <c r="K113">
        <v>110</v>
      </c>
      <c r="L113">
        <v>26</v>
      </c>
      <c r="M113" t="s">
        <v>326</v>
      </c>
      <c r="O113"/>
      <c r="P113" s="155" t="e">
        <f>(E113-#REF!)-(#REF!-F113)*#REF!</f>
        <v>#REF!</v>
      </c>
    </row>
    <row r="114" spans="1:16" x14ac:dyDescent="0.25">
      <c r="A114" t="s">
        <v>381</v>
      </c>
      <c r="B114" s="46" t="s">
        <v>381</v>
      </c>
      <c r="C114" s="49">
        <v>32.323022528499997</v>
      </c>
      <c r="D114" s="49">
        <v>-110.8039826382</v>
      </c>
      <c r="E114" s="77">
        <v>3576258.0920000002</v>
      </c>
      <c r="F114" s="77">
        <v>518449.69699999999</v>
      </c>
      <c r="H114" s="12">
        <v>38386</v>
      </c>
      <c r="I114" s="30" t="s">
        <v>659</v>
      </c>
      <c r="J114" t="s">
        <v>381</v>
      </c>
      <c r="K114">
        <v>195</v>
      </c>
      <c r="L114">
        <v>10</v>
      </c>
      <c r="M114" t="s">
        <v>326</v>
      </c>
      <c r="O114"/>
      <c r="P114" s="155" t="e">
        <f>(E114-#REF!)-(#REF!-F114)*#REF!</f>
        <v>#REF!</v>
      </c>
    </row>
    <row r="115" spans="1:16" x14ac:dyDescent="0.25">
      <c r="A115" t="s">
        <v>380</v>
      </c>
      <c r="B115" s="46" t="s">
        <v>380</v>
      </c>
      <c r="C115" s="49">
        <v>32.3215199423</v>
      </c>
      <c r="D115" s="49">
        <v>-110.8065568984</v>
      </c>
      <c r="E115" s="77">
        <v>3576091.0929999999</v>
      </c>
      <c r="F115" s="77">
        <v>518207.701</v>
      </c>
      <c r="H115" s="12">
        <v>38386</v>
      </c>
      <c r="I115" s="30" t="s">
        <v>659</v>
      </c>
      <c r="J115" t="s">
        <v>380</v>
      </c>
      <c r="K115">
        <v>122</v>
      </c>
      <c r="L115">
        <v>17</v>
      </c>
      <c r="M115" t="s">
        <v>326</v>
      </c>
      <c r="O115"/>
      <c r="P115" s="155" t="e">
        <f>(E115-#REF!)-(#REF!-F115)*#REF!</f>
        <v>#REF!</v>
      </c>
    </row>
    <row r="116" spans="1:16" x14ac:dyDescent="0.25">
      <c r="A116" t="s">
        <v>379</v>
      </c>
      <c r="B116" s="46" t="s">
        <v>379</v>
      </c>
      <c r="C116" s="49">
        <v>32.3218435649</v>
      </c>
      <c r="D116" s="49">
        <v>-110.80581251940001</v>
      </c>
      <c r="E116" s="77">
        <v>3576127.0920000002</v>
      </c>
      <c r="F116" s="77">
        <v>518277.701</v>
      </c>
      <c r="H116" s="12">
        <v>38386</v>
      </c>
      <c r="I116" s="30" t="s">
        <v>659</v>
      </c>
      <c r="J116" t="s">
        <v>379</v>
      </c>
      <c r="K116">
        <v>127</v>
      </c>
      <c r="L116">
        <v>16</v>
      </c>
      <c r="M116" t="s">
        <v>326</v>
      </c>
      <c r="O116"/>
      <c r="P116" s="155" t="e">
        <f>(E116-#REF!)-(#REF!-F116)*#REF!</f>
        <v>#REF!</v>
      </c>
    </row>
    <row r="117" spans="1:16" x14ac:dyDescent="0.25">
      <c r="A117" t="s">
        <v>378</v>
      </c>
      <c r="B117" s="46" t="s">
        <v>378</v>
      </c>
      <c r="C117" s="49">
        <v>32.320681378099998</v>
      </c>
      <c r="D117" s="49">
        <v>-110.8068348811</v>
      </c>
      <c r="E117" s="77">
        <v>3575998.0920000002</v>
      </c>
      <c r="F117" s="77">
        <v>518181.70400000003</v>
      </c>
      <c r="H117" s="12">
        <v>38386</v>
      </c>
      <c r="I117" s="30" t="s">
        <v>659</v>
      </c>
      <c r="J117" t="s">
        <v>378</v>
      </c>
      <c r="K117">
        <v>303</v>
      </c>
      <c r="L117">
        <v>24</v>
      </c>
      <c r="M117" t="s">
        <v>326</v>
      </c>
      <c r="O117"/>
      <c r="P117" s="155" t="e">
        <f>(E117-#REF!)-(#REF!-F117)*#REF!</f>
        <v>#REF!</v>
      </c>
    </row>
    <row r="118" spans="1:16" x14ac:dyDescent="0.25">
      <c r="A118" t="s">
        <v>374</v>
      </c>
      <c r="B118" s="46" t="s">
        <v>374</v>
      </c>
      <c r="C118" s="49">
        <v>32.3175713073</v>
      </c>
      <c r="D118" s="49">
        <v>-110.80834995959999</v>
      </c>
      <c r="E118" s="77">
        <v>3575653.09</v>
      </c>
      <c r="F118" s="77">
        <v>518039.71299999999</v>
      </c>
      <c r="H118" s="12">
        <v>38386</v>
      </c>
      <c r="I118" s="30" t="s">
        <v>659</v>
      </c>
      <c r="J118" t="s">
        <v>374</v>
      </c>
      <c r="K118">
        <v>165</v>
      </c>
      <c r="L118">
        <v>18</v>
      </c>
      <c r="M118" t="s">
        <v>326</v>
      </c>
      <c r="O118"/>
      <c r="P118" s="155" t="e">
        <f>(E118-#REF!)-(#REF!-F118)*#REF!</f>
        <v>#REF!</v>
      </c>
    </row>
    <row r="119" spans="1:16" x14ac:dyDescent="0.25">
      <c r="A119" t="s">
        <v>373</v>
      </c>
      <c r="B119" s="46" t="s">
        <v>373</v>
      </c>
      <c r="C119" s="49">
        <v>32.317002440400003</v>
      </c>
      <c r="D119" s="49">
        <v>-110.80801117839999</v>
      </c>
      <c r="E119" s="77">
        <v>3575590.0890000002</v>
      </c>
      <c r="F119" s="77">
        <v>518071.71500000003</v>
      </c>
      <c r="H119" s="12">
        <v>38386</v>
      </c>
      <c r="I119" s="30" t="s">
        <v>659</v>
      </c>
      <c r="J119" t="s">
        <v>373</v>
      </c>
      <c r="K119">
        <v>172</v>
      </c>
      <c r="L119">
        <v>16</v>
      </c>
      <c r="M119" t="s">
        <v>326</v>
      </c>
      <c r="O119"/>
      <c r="P119" s="155" t="e">
        <f>(E119-#REF!)-(#REF!-F119)*#REF!</f>
        <v>#REF!</v>
      </c>
    </row>
    <row r="120" spans="1:16" x14ac:dyDescent="0.25">
      <c r="A120" t="s">
        <v>372</v>
      </c>
      <c r="B120" s="46" t="s">
        <v>372</v>
      </c>
      <c r="C120" s="49">
        <v>32.315676813400003</v>
      </c>
      <c r="D120" s="49">
        <v>-110.8083538859</v>
      </c>
      <c r="E120" s="77">
        <v>3575443.088</v>
      </c>
      <c r="F120" s="77">
        <v>518039.71899999998</v>
      </c>
      <c r="H120" s="12">
        <v>38386</v>
      </c>
      <c r="I120" s="30" t="s">
        <v>659</v>
      </c>
      <c r="J120" t="s">
        <v>372</v>
      </c>
      <c r="K120">
        <v>158</v>
      </c>
      <c r="L120">
        <v>13</v>
      </c>
      <c r="M120" t="s">
        <v>326</v>
      </c>
      <c r="O120"/>
      <c r="P120" s="155" t="e">
        <f>(E120-#REF!)-(#REF!-F120)*#REF!</f>
        <v>#REF!</v>
      </c>
    </row>
    <row r="121" spans="1:16" x14ac:dyDescent="0.25">
      <c r="A121" t="s">
        <v>370</v>
      </c>
      <c r="B121" s="46" t="s">
        <v>370</v>
      </c>
      <c r="C121" s="49">
        <v>32.3130611562</v>
      </c>
      <c r="D121" s="49">
        <v>-110.8087204997</v>
      </c>
      <c r="E121" s="77">
        <v>3575153.085</v>
      </c>
      <c r="F121" s="77">
        <v>518005.72700000001</v>
      </c>
      <c r="H121" s="12">
        <v>38386</v>
      </c>
      <c r="I121" s="30" t="s">
        <v>659</v>
      </c>
      <c r="J121" t="s">
        <v>370</v>
      </c>
      <c r="K121">
        <v>162</v>
      </c>
      <c r="L121">
        <v>10</v>
      </c>
      <c r="M121" t="s">
        <v>326</v>
      </c>
      <c r="O121"/>
      <c r="P121" s="155" t="e">
        <f>(E121-#REF!)-(#REF!-F121)*#REF!</f>
        <v>#REF!</v>
      </c>
    </row>
    <row r="122" spans="1:16" x14ac:dyDescent="0.25">
      <c r="A122" t="s">
        <v>369</v>
      </c>
      <c r="B122" s="46" t="s">
        <v>369</v>
      </c>
      <c r="C122" s="49">
        <v>32.3119511186</v>
      </c>
      <c r="D122" s="49">
        <v>-110.8084572173</v>
      </c>
      <c r="E122" s="77">
        <v>3575030.0839999998</v>
      </c>
      <c r="F122" s="77">
        <v>518030.73</v>
      </c>
      <c r="H122" s="12">
        <v>38386</v>
      </c>
      <c r="I122" s="30" t="s">
        <v>659</v>
      </c>
      <c r="J122" t="s">
        <v>369</v>
      </c>
      <c r="K122">
        <v>153</v>
      </c>
      <c r="L122">
        <v>18</v>
      </c>
      <c r="M122" t="s">
        <v>326</v>
      </c>
      <c r="O122"/>
      <c r="P122" s="155" t="e">
        <f>(E122-#REF!)-(#REF!-F122)*#REF!</f>
        <v>#REF!</v>
      </c>
    </row>
    <row r="123" spans="1:16" x14ac:dyDescent="0.25">
      <c r="A123" t="s">
        <v>368</v>
      </c>
      <c r="B123" s="46" t="s">
        <v>368</v>
      </c>
      <c r="C123" s="49">
        <v>32.311240443199999</v>
      </c>
      <c r="D123" s="49">
        <v>-110.80978657510001</v>
      </c>
      <c r="E123" s="77">
        <v>3574951.0839999998</v>
      </c>
      <c r="F123" s="77">
        <v>517905.73200000002</v>
      </c>
      <c r="H123" s="12">
        <v>38386</v>
      </c>
      <c r="I123" s="30" t="s">
        <v>659</v>
      </c>
      <c r="J123" t="s">
        <v>368</v>
      </c>
      <c r="K123">
        <v>162</v>
      </c>
      <c r="L123">
        <v>12</v>
      </c>
      <c r="M123" t="s">
        <v>326</v>
      </c>
      <c r="O123"/>
      <c r="P123" s="155" t="e">
        <f>(E123-#REF!)-(#REF!-F123)*#REF!</f>
        <v>#REF!</v>
      </c>
    </row>
    <row r="124" spans="1:16" x14ac:dyDescent="0.25">
      <c r="A124" t="s">
        <v>367</v>
      </c>
      <c r="B124" s="46" t="s">
        <v>367</v>
      </c>
      <c r="C124" s="49">
        <v>32.3113596281</v>
      </c>
      <c r="D124" s="49">
        <v>-110.81105047840001</v>
      </c>
      <c r="E124" s="77">
        <v>3574964.085</v>
      </c>
      <c r="F124" s="77">
        <v>517786.73100000003</v>
      </c>
      <c r="H124" s="12">
        <v>38386</v>
      </c>
      <c r="I124" s="30" t="s">
        <v>659</v>
      </c>
      <c r="J124" t="s">
        <v>367</v>
      </c>
      <c r="K124">
        <v>158</v>
      </c>
      <c r="L124">
        <v>21</v>
      </c>
      <c r="M124" t="s">
        <v>326</v>
      </c>
      <c r="O124"/>
      <c r="P124" s="155" t="e">
        <f>(E124-#REF!)-(#REF!-F124)*#REF!</f>
        <v>#REF!</v>
      </c>
    </row>
    <row r="125" spans="1:16" x14ac:dyDescent="0.25">
      <c r="A125" t="s">
        <v>366</v>
      </c>
      <c r="B125" s="46" t="s">
        <v>366</v>
      </c>
      <c r="C125" s="49">
        <v>32.310675608499999</v>
      </c>
      <c r="D125" s="49">
        <v>-110.8121248012</v>
      </c>
      <c r="E125" s="77">
        <v>3574888.085</v>
      </c>
      <c r="F125" s="77">
        <v>517685.73300000001</v>
      </c>
      <c r="H125" s="12">
        <v>38386</v>
      </c>
      <c r="I125" s="30" t="s">
        <v>659</v>
      </c>
      <c r="J125" t="s">
        <v>366</v>
      </c>
      <c r="K125">
        <v>138</v>
      </c>
      <c r="L125">
        <v>24</v>
      </c>
      <c r="M125" t="s">
        <v>326</v>
      </c>
      <c r="O125"/>
      <c r="P125" s="155" t="e">
        <f>(E125-#REF!)-(#REF!-F125)*#REF!</f>
        <v>#REF!</v>
      </c>
    </row>
    <row r="126" spans="1:16" x14ac:dyDescent="0.25">
      <c r="A126" t="s">
        <v>365</v>
      </c>
      <c r="B126" s="46" t="s">
        <v>365</v>
      </c>
      <c r="C126" s="49">
        <v>32.309080826399999</v>
      </c>
      <c r="D126" s="49">
        <v>-110.81347714180001</v>
      </c>
      <c r="E126" s="77">
        <v>3574711.0839999998</v>
      </c>
      <c r="F126" s="77">
        <v>517558.73700000002</v>
      </c>
      <c r="H126" s="12">
        <v>38386</v>
      </c>
      <c r="I126" s="30" t="s">
        <v>659</v>
      </c>
      <c r="J126" t="s">
        <v>365</v>
      </c>
      <c r="K126">
        <v>125</v>
      </c>
      <c r="L126">
        <v>19</v>
      </c>
      <c r="M126" t="s">
        <v>326</v>
      </c>
      <c r="O126"/>
      <c r="P126" s="155" t="e">
        <f>(E126-#REF!)-(#REF!-F126)*#REF!</f>
        <v>#REF!</v>
      </c>
    </row>
    <row r="127" spans="1:16" x14ac:dyDescent="0.25">
      <c r="A127" t="s">
        <v>364</v>
      </c>
      <c r="B127" s="46" t="s">
        <v>364</v>
      </c>
      <c r="C127" s="49">
        <v>32.310592510500001</v>
      </c>
      <c r="D127" s="49">
        <v>-110.81694781740001</v>
      </c>
      <c r="E127" s="77">
        <v>3574878.088</v>
      </c>
      <c r="F127" s="77">
        <v>517231.73</v>
      </c>
      <c r="H127" s="12">
        <v>38386</v>
      </c>
      <c r="I127" s="30" t="s">
        <v>659</v>
      </c>
      <c r="J127" t="s">
        <v>364</v>
      </c>
      <c r="K127">
        <v>171</v>
      </c>
      <c r="L127">
        <v>16</v>
      </c>
      <c r="M127" t="s">
        <v>326</v>
      </c>
      <c r="O127"/>
      <c r="P127" s="155" t="e">
        <f>(E127-#REF!)-(#REF!-F127)*#REF!</f>
        <v>#REF!</v>
      </c>
    </row>
    <row r="128" spans="1:16" x14ac:dyDescent="0.25">
      <c r="A128" t="s">
        <v>363</v>
      </c>
      <c r="B128" s="46" t="s">
        <v>363</v>
      </c>
      <c r="C128" s="49">
        <v>32.3121284172</v>
      </c>
      <c r="D128" s="49">
        <v>-110.81850638749999</v>
      </c>
      <c r="E128" s="77">
        <v>3575048.091</v>
      </c>
      <c r="F128" s="77">
        <v>517084.72499999998</v>
      </c>
      <c r="H128" s="12">
        <v>38386</v>
      </c>
      <c r="I128" s="30" t="s">
        <v>659</v>
      </c>
      <c r="J128" t="s">
        <v>363</v>
      </c>
      <c r="K128">
        <v>160</v>
      </c>
      <c r="L128">
        <v>18</v>
      </c>
      <c r="M128" t="s">
        <v>326</v>
      </c>
      <c r="O128"/>
      <c r="P128" s="155" t="e">
        <f>(E128-#REF!)-(#REF!-F128)*#REF!</f>
        <v>#REF!</v>
      </c>
    </row>
    <row r="129" spans="1:16" x14ac:dyDescent="0.25">
      <c r="A129" t="s">
        <v>362</v>
      </c>
      <c r="B129" s="46" t="s">
        <v>362</v>
      </c>
      <c r="C129" s="49">
        <v>32.312840833099997</v>
      </c>
      <c r="D129" s="49">
        <v>-110.81831377109999</v>
      </c>
      <c r="E129" s="77">
        <v>3575127.0920000002</v>
      </c>
      <c r="F129" s="77">
        <v>517102.723</v>
      </c>
      <c r="H129" s="12">
        <v>38386</v>
      </c>
      <c r="I129" s="30" t="s">
        <v>659</v>
      </c>
      <c r="J129" t="s">
        <v>362</v>
      </c>
      <c r="K129">
        <v>150</v>
      </c>
      <c r="L129">
        <v>18</v>
      </c>
      <c r="M129" t="s">
        <v>326</v>
      </c>
      <c r="O129"/>
      <c r="P129" s="155" t="e">
        <f>(E129-#REF!)-(#REF!-F129)*#REF!</f>
        <v>#REF!</v>
      </c>
    </row>
    <row r="130" spans="1:16" x14ac:dyDescent="0.25">
      <c r="A130" t="s">
        <v>361</v>
      </c>
      <c r="B130" s="46" t="s">
        <v>361</v>
      </c>
      <c r="C130" s="49">
        <v>32.3270186166</v>
      </c>
      <c r="D130" s="49">
        <v>-110.8096054244</v>
      </c>
      <c r="E130" s="77">
        <v>3576700.0980000002</v>
      </c>
      <c r="F130" s="77">
        <v>517919.67700000003</v>
      </c>
      <c r="H130" s="12">
        <v>38410</v>
      </c>
      <c r="I130" s="30" t="s">
        <v>660</v>
      </c>
      <c r="J130" t="s">
        <v>361</v>
      </c>
      <c r="K130">
        <v>54</v>
      </c>
      <c r="L130">
        <v>19</v>
      </c>
      <c r="M130" t="s">
        <v>326</v>
      </c>
      <c r="O130"/>
      <c r="P130" s="155" t="e">
        <f>(E130-#REF!)-(#REF!-F130)*#REF!</f>
        <v>#REF!</v>
      </c>
    </row>
    <row r="131" spans="1:16" x14ac:dyDescent="0.25">
      <c r="A131" s="144" t="s">
        <v>360</v>
      </c>
      <c r="B131" s="146" t="s">
        <v>360</v>
      </c>
      <c r="C131" s="147">
        <v>32.328052638499997</v>
      </c>
      <c r="D131" s="147">
        <v>-110.8073507875</v>
      </c>
      <c r="E131" s="148">
        <v>3576815.0970000001</v>
      </c>
      <c r="F131" s="148">
        <v>518131.67499999999</v>
      </c>
      <c r="G131" s="145"/>
      <c r="H131" s="150">
        <v>38410</v>
      </c>
      <c r="I131" s="152" t="s">
        <v>660</v>
      </c>
      <c r="J131" s="144" t="s">
        <v>360</v>
      </c>
      <c r="K131" s="144">
        <v>96</v>
      </c>
      <c r="L131">
        <v>20</v>
      </c>
      <c r="M131" t="s">
        <v>326</v>
      </c>
      <c r="O131"/>
      <c r="P131" s="155" t="e">
        <f>(E131-#REF!)-(#REF!-F131)*#REF!</f>
        <v>#REF!</v>
      </c>
    </row>
    <row r="132" spans="1:16" x14ac:dyDescent="0.25">
      <c r="A132" t="s">
        <v>358</v>
      </c>
      <c r="B132" s="46" t="s">
        <v>358</v>
      </c>
      <c r="C132" s="49">
        <v>32.329464922699998</v>
      </c>
      <c r="D132" s="49">
        <v>-110.80471279530001</v>
      </c>
      <c r="E132" s="77">
        <v>3576972.0959999999</v>
      </c>
      <c r="F132" s="77">
        <v>518379.67099999997</v>
      </c>
      <c r="H132" s="12">
        <v>38410</v>
      </c>
      <c r="I132" s="30" t="s">
        <v>660</v>
      </c>
      <c r="J132" t="s">
        <v>358</v>
      </c>
      <c r="K132">
        <v>119</v>
      </c>
      <c r="L132">
        <v>15</v>
      </c>
      <c r="M132" t="s">
        <v>326</v>
      </c>
      <c r="O132"/>
      <c r="P132" s="155" t="e">
        <f>(E132-#REF!)-(#REF!-F132)*#REF!</f>
        <v>#REF!</v>
      </c>
    </row>
    <row r="133" spans="1:16" x14ac:dyDescent="0.25">
      <c r="A133" t="s">
        <v>356</v>
      </c>
      <c r="B133" s="46" t="s">
        <v>356</v>
      </c>
      <c r="C133" s="49">
        <v>32.330921720900001</v>
      </c>
      <c r="D133" s="49">
        <v>-110.8017346143</v>
      </c>
      <c r="E133" s="77">
        <v>3577134.0950000002</v>
      </c>
      <c r="F133" s="77">
        <v>518659.66800000001</v>
      </c>
      <c r="H133" s="12">
        <v>38410</v>
      </c>
      <c r="I133" s="30" t="s">
        <v>660</v>
      </c>
      <c r="J133" t="s">
        <v>356</v>
      </c>
      <c r="K133">
        <v>196</v>
      </c>
      <c r="L133">
        <v>16</v>
      </c>
      <c r="M133" t="s">
        <v>326</v>
      </c>
      <c r="O133"/>
      <c r="P133" s="155" t="e">
        <f>(E133-#REF!)-(#REF!-F133)*#REF!</f>
        <v>#REF!</v>
      </c>
    </row>
    <row r="134" spans="1:16" x14ac:dyDescent="0.25">
      <c r="A134" t="s">
        <v>354</v>
      </c>
      <c r="B134" s="46" t="s">
        <v>354</v>
      </c>
      <c r="C134" s="49">
        <v>32.332290745000002</v>
      </c>
      <c r="D134" s="49">
        <v>-110.80032910849999</v>
      </c>
      <c r="E134" s="77">
        <v>3577286.0950000002</v>
      </c>
      <c r="F134" s="77">
        <v>518791.66399999999</v>
      </c>
      <c r="H134" s="12">
        <v>38410</v>
      </c>
      <c r="I134" s="30" t="s">
        <v>660</v>
      </c>
      <c r="J134" t="s">
        <v>354</v>
      </c>
      <c r="K134">
        <v>192</v>
      </c>
      <c r="L134">
        <v>20</v>
      </c>
      <c r="M134" t="s">
        <v>326</v>
      </c>
      <c r="O134"/>
      <c r="P134" s="155" t="e">
        <f>(E134-#REF!)-(#REF!-F134)*#REF!</f>
        <v>#REF!</v>
      </c>
    </row>
    <row r="135" spans="1:16" x14ac:dyDescent="0.25">
      <c r="A135" t="s">
        <v>353</v>
      </c>
      <c r="B135" s="46" t="s">
        <v>353</v>
      </c>
      <c r="C135" s="49">
        <v>32.325108714000002</v>
      </c>
      <c r="D135" s="49">
        <v>-110.811351805</v>
      </c>
      <c r="E135" s="77">
        <v>3576488.0980000002</v>
      </c>
      <c r="F135" s="77">
        <v>517755.68300000002</v>
      </c>
      <c r="H135" s="12">
        <v>38410</v>
      </c>
      <c r="I135" s="30" t="s">
        <v>660</v>
      </c>
      <c r="J135" t="s">
        <v>353</v>
      </c>
      <c r="K135">
        <v>129</v>
      </c>
      <c r="L135">
        <v>18</v>
      </c>
      <c r="M135" t="s">
        <v>326</v>
      </c>
      <c r="O135"/>
      <c r="P135" s="155" t="e">
        <f>(E135-#REF!)-(#REF!-F135)*#REF!</f>
        <v>#REF!</v>
      </c>
    </row>
    <row r="136" spans="1:16" x14ac:dyDescent="0.25">
      <c r="A136" t="s">
        <v>352</v>
      </c>
      <c r="B136" s="46" t="s">
        <v>352</v>
      </c>
      <c r="C136" s="49">
        <v>32.323452164000003</v>
      </c>
      <c r="D136" s="49">
        <v>-110.8136075307</v>
      </c>
      <c r="E136" s="77">
        <v>3576304.1</v>
      </c>
      <c r="F136" s="77">
        <v>517543.69199999998</v>
      </c>
      <c r="H136" s="12">
        <v>38410</v>
      </c>
      <c r="I136" s="30" t="s">
        <v>660</v>
      </c>
      <c r="J136" t="s">
        <v>352</v>
      </c>
      <c r="K136">
        <v>140</v>
      </c>
      <c r="L136">
        <v>22</v>
      </c>
      <c r="M136" t="s">
        <v>326</v>
      </c>
      <c r="O136"/>
      <c r="P136" s="155" t="e">
        <f>(E136-#REF!)-(#REF!-F136)*#REF!</f>
        <v>#REF!</v>
      </c>
    </row>
    <row r="137" spans="1:16" x14ac:dyDescent="0.25">
      <c r="A137" t="s">
        <v>351</v>
      </c>
      <c r="B137" s="46" t="s">
        <v>351</v>
      </c>
      <c r="C137" s="49">
        <v>32.322432620500003</v>
      </c>
      <c r="D137" s="49">
        <v>-110.81352458870001</v>
      </c>
      <c r="E137" s="77">
        <v>3576191.0989999999</v>
      </c>
      <c r="F137" s="77">
        <v>517551.69500000001</v>
      </c>
      <c r="H137" s="12">
        <v>38410</v>
      </c>
      <c r="I137" s="30" t="s">
        <v>660</v>
      </c>
      <c r="J137" t="s">
        <v>351</v>
      </c>
      <c r="K137">
        <v>164</v>
      </c>
      <c r="L137">
        <v>22</v>
      </c>
      <c r="M137" t="s">
        <v>326</v>
      </c>
      <c r="O137"/>
      <c r="P137" s="155" t="e">
        <f>(E137-#REF!)-(#REF!-F137)*#REF!</f>
        <v>#REF!</v>
      </c>
    </row>
    <row r="138" spans="1:16" x14ac:dyDescent="0.25">
      <c r="A138" t="s">
        <v>350</v>
      </c>
      <c r="B138" s="46" t="s">
        <v>350</v>
      </c>
      <c r="C138" s="49">
        <v>32.319743027199998</v>
      </c>
      <c r="D138" s="49">
        <v>-110.8127119543</v>
      </c>
      <c r="E138" s="77">
        <v>3575893.0950000002</v>
      </c>
      <c r="F138" s="77">
        <v>517628.70400000003</v>
      </c>
      <c r="H138" s="12">
        <v>38410</v>
      </c>
      <c r="I138" s="30" t="s">
        <v>660</v>
      </c>
      <c r="J138" t="s">
        <v>350</v>
      </c>
      <c r="K138">
        <v>162</v>
      </c>
      <c r="L138">
        <v>12</v>
      </c>
      <c r="M138" t="s">
        <v>326</v>
      </c>
      <c r="O138"/>
      <c r="P138" s="155" t="e">
        <f>(E138-#REF!)-(#REF!-F138)*#REF!</f>
        <v>#REF!</v>
      </c>
    </row>
    <row r="139" spans="1:16" x14ac:dyDescent="0.25">
      <c r="A139" t="s">
        <v>349</v>
      </c>
      <c r="B139" s="46" t="s">
        <v>349</v>
      </c>
      <c r="C139" s="49">
        <v>32.318328844299998</v>
      </c>
      <c r="D139" s="49">
        <v>-110.8141809169</v>
      </c>
      <c r="E139" s="77">
        <v>3575736.0950000002</v>
      </c>
      <c r="F139" s="77">
        <v>517490.70799999998</v>
      </c>
      <c r="H139" s="12">
        <v>38410</v>
      </c>
      <c r="I139" s="30" t="s">
        <v>660</v>
      </c>
      <c r="J139" t="s">
        <v>349</v>
      </c>
      <c r="K139">
        <v>151</v>
      </c>
      <c r="L139">
        <v>11</v>
      </c>
      <c r="M139" t="s">
        <v>326</v>
      </c>
      <c r="O139"/>
      <c r="P139" s="155" t="e">
        <f>(E139-#REF!)-(#REF!-F139)*#REF!</f>
        <v>#REF!</v>
      </c>
    </row>
    <row r="140" spans="1:16" x14ac:dyDescent="0.25">
      <c r="A140" t="s">
        <v>348</v>
      </c>
      <c r="B140" s="46" t="s">
        <v>348</v>
      </c>
      <c r="C140" s="49">
        <v>32.3173310277</v>
      </c>
      <c r="D140" s="49">
        <v>-110.8166051469</v>
      </c>
      <c r="E140" s="77">
        <v>3575625.0959999999</v>
      </c>
      <c r="F140" s="77">
        <v>517262.71</v>
      </c>
      <c r="H140" s="12">
        <v>38410</v>
      </c>
      <c r="I140" s="30" t="s">
        <v>660</v>
      </c>
      <c r="J140" t="s">
        <v>348</v>
      </c>
      <c r="K140">
        <v>158</v>
      </c>
      <c r="L140">
        <v>11</v>
      </c>
      <c r="M140" t="s">
        <v>326</v>
      </c>
      <c r="O140"/>
      <c r="P140" s="155" t="e">
        <f>(E140-#REF!)-(#REF!-F140)*#REF!</f>
        <v>#REF!</v>
      </c>
    </row>
    <row r="141" spans="1:16" x14ac:dyDescent="0.25">
      <c r="A141" t="s">
        <v>347</v>
      </c>
      <c r="B141" s="46" t="s">
        <v>347</v>
      </c>
      <c r="C141" s="49">
        <v>32.316602009500002</v>
      </c>
      <c r="D141" s="49">
        <v>-110.8177858241</v>
      </c>
      <c r="E141" s="77">
        <v>3575544.0959999999</v>
      </c>
      <c r="F141" s="77">
        <v>517151.712</v>
      </c>
      <c r="H141" s="12">
        <v>38410</v>
      </c>
      <c r="I141" s="30" t="s">
        <v>660</v>
      </c>
      <c r="J141" t="s">
        <v>347</v>
      </c>
      <c r="K141">
        <v>149</v>
      </c>
      <c r="L141">
        <v>17</v>
      </c>
      <c r="M141" t="s">
        <v>326</v>
      </c>
      <c r="O141"/>
      <c r="P141" s="155" t="e">
        <f>(E141-#REF!)-(#REF!-F141)*#REF!</f>
        <v>#REF!</v>
      </c>
    </row>
    <row r="142" spans="1:16" x14ac:dyDescent="0.25">
      <c r="A142" t="s">
        <v>345</v>
      </c>
      <c r="B142" s="46" t="s">
        <v>345</v>
      </c>
      <c r="C142" s="49">
        <v>32.3162158855</v>
      </c>
      <c r="D142" s="49">
        <v>-110.81902955389999</v>
      </c>
      <c r="E142" s="77">
        <v>3575501.0959999999</v>
      </c>
      <c r="F142" s="77">
        <v>517034.712</v>
      </c>
      <c r="H142" s="12">
        <v>38410</v>
      </c>
      <c r="I142" s="30" t="s">
        <v>660</v>
      </c>
      <c r="J142" t="s">
        <v>345</v>
      </c>
      <c r="K142">
        <v>156</v>
      </c>
      <c r="L142">
        <v>14</v>
      </c>
      <c r="M142" t="s">
        <v>326</v>
      </c>
      <c r="O142"/>
      <c r="P142" s="155" t="e">
        <f>(E142-#REF!)-(#REF!-F142)*#REF!</f>
        <v>#REF!</v>
      </c>
    </row>
    <row r="143" spans="1:16" x14ac:dyDescent="0.25">
      <c r="A143" t="s">
        <v>435</v>
      </c>
      <c r="B143" s="46" t="s">
        <v>435</v>
      </c>
      <c r="C143" s="49">
        <v>32.305254195099998</v>
      </c>
      <c r="D143" s="49">
        <v>-110.74562926980001</v>
      </c>
      <c r="E143" s="77">
        <v>3574300.0430000001</v>
      </c>
      <c r="F143" s="77">
        <v>523946.766</v>
      </c>
      <c r="H143" s="12">
        <v>38380</v>
      </c>
      <c r="I143" s="30" t="s">
        <v>897</v>
      </c>
      <c r="J143" t="s">
        <v>435</v>
      </c>
      <c r="K143">
        <v>96</v>
      </c>
      <c r="L143">
        <v>19</v>
      </c>
      <c r="M143" t="s">
        <v>326</v>
      </c>
      <c r="O143"/>
      <c r="P143" s="155" t="e">
        <f>(E143-#REF!)-(#REF!-F143)*#REF!</f>
        <v>#REF!</v>
      </c>
    </row>
    <row r="144" spans="1:16" x14ac:dyDescent="0.25">
      <c r="A144" t="s">
        <v>433</v>
      </c>
      <c r="B144" s="46" t="s">
        <v>433</v>
      </c>
      <c r="C144" s="49">
        <v>32.306088225000003</v>
      </c>
      <c r="D144" s="49">
        <v>-110.74764523170001</v>
      </c>
      <c r="E144" s="77">
        <v>3574392.0449999999</v>
      </c>
      <c r="F144" s="77">
        <v>523756.76299999998</v>
      </c>
      <c r="H144" s="12">
        <v>38380</v>
      </c>
      <c r="I144" s="30" t="s">
        <v>897</v>
      </c>
      <c r="J144" t="s">
        <v>433</v>
      </c>
      <c r="K144">
        <v>80</v>
      </c>
      <c r="L144">
        <v>34</v>
      </c>
      <c r="M144" t="s">
        <v>326</v>
      </c>
      <c r="O144"/>
      <c r="P144" s="155" t="e">
        <f>(E144-#REF!)-(#REF!-F144)*#REF!</f>
        <v>#REF!</v>
      </c>
    </row>
    <row r="145" spans="1:16" x14ac:dyDescent="0.25">
      <c r="A145" t="s">
        <v>431</v>
      </c>
      <c r="B145" s="46" t="s">
        <v>431</v>
      </c>
      <c r="C145" s="49">
        <v>32.306741224</v>
      </c>
      <c r="D145" s="49">
        <v>-110.74937491439999</v>
      </c>
      <c r="E145" s="77">
        <v>3574464.0469999998</v>
      </c>
      <c r="F145" s="77">
        <v>523593.761</v>
      </c>
      <c r="H145" s="12">
        <v>38380</v>
      </c>
      <c r="I145" s="30" t="s">
        <v>897</v>
      </c>
      <c r="J145" t="s">
        <v>431</v>
      </c>
      <c r="K145">
        <v>90</v>
      </c>
      <c r="L145">
        <v>28</v>
      </c>
      <c r="M145" t="s">
        <v>326</v>
      </c>
      <c r="O145"/>
      <c r="P145" s="155" t="e">
        <f>(E145-#REF!)-(#REF!-F145)*#REF!</f>
        <v>#REF!</v>
      </c>
    </row>
    <row r="146" spans="1:16" x14ac:dyDescent="0.25">
      <c r="A146" t="s">
        <v>430</v>
      </c>
      <c r="B146" s="46" t="s">
        <v>430</v>
      </c>
      <c r="C146" s="49">
        <v>32.307482601799997</v>
      </c>
      <c r="D146" s="49">
        <v>-110.7501908374</v>
      </c>
      <c r="E146" s="77">
        <v>3574546.048</v>
      </c>
      <c r="F146" s="77">
        <v>523516.75799999997</v>
      </c>
      <c r="H146" s="12">
        <v>38380</v>
      </c>
      <c r="I146" s="30" t="s">
        <v>897</v>
      </c>
      <c r="J146" t="s">
        <v>430</v>
      </c>
      <c r="K146">
        <v>91</v>
      </c>
      <c r="L146">
        <v>22</v>
      </c>
      <c r="M146" t="s">
        <v>326</v>
      </c>
      <c r="O146"/>
      <c r="P146" s="155" t="e">
        <f>(E146-#REF!)-(#REF!-F146)*#REF!</f>
        <v>#REF!</v>
      </c>
    </row>
    <row r="147" spans="1:16" x14ac:dyDescent="0.25">
      <c r="A147" t="s">
        <v>429</v>
      </c>
      <c r="B147" s="46" t="s">
        <v>429</v>
      </c>
      <c r="C147" s="49">
        <v>32.308537973</v>
      </c>
      <c r="D147" s="49">
        <v>-110.75012423619999</v>
      </c>
      <c r="E147" s="77">
        <v>3574663.0490000001</v>
      </c>
      <c r="F147" s="77">
        <v>523522.755</v>
      </c>
      <c r="H147" s="12">
        <v>38380</v>
      </c>
      <c r="I147" s="30" t="s">
        <v>897</v>
      </c>
      <c r="J147" t="s">
        <v>429</v>
      </c>
      <c r="K147">
        <v>120</v>
      </c>
      <c r="L147">
        <v>20</v>
      </c>
      <c r="M147" t="s">
        <v>326</v>
      </c>
      <c r="O147"/>
      <c r="P147" s="155" t="e">
        <f>(E147-#REF!)-(#REF!-F147)*#REF!</f>
        <v>#REF!</v>
      </c>
    </row>
    <row r="148" spans="1:16" x14ac:dyDescent="0.25">
      <c r="A148" t="s">
        <v>427</v>
      </c>
      <c r="B148" s="46" t="s">
        <v>427</v>
      </c>
      <c r="C148" s="49">
        <v>32.3133033764</v>
      </c>
      <c r="D148" s="49">
        <v>-110.7466693473</v>
      </c>
      <c r="E148" s="77">
        <v>3575192.0490000001</v>
      </c>
      <c r="F148" s="77">
        <v>523846.74300000002</v>
      </c>
      <c r="H148" s="12">
        <v>38380</v>
      </c>
      <c r="I148" s="30" t="s">
        <v>897</v>
      </c>
      <c r="J148" t="s">
        <v>427</v>
      </c>
      <c r="K148">
        <v>109</v>
      </c>
      <c r="L148">
        <v>16</v>
      </c>
      <c r="M148" t="s">
        <v>326</v>
      </c>
      <c r="O148"/>
      <c r="P148" s="155" t="e">
        <f>(E148-#REF!)-(#REF!-F148)*#REF!</f>
        <v>#REF!</v>
      </c>
    </row>
    <row r="149" spans="1:16" x14ac:dyDescent="0.25">
      <c r="A149" t="s">
        <v>426</v>
      </c>
      <c r="B149" s="46" t="s">
        <v>426</v>
      </c>
      <c r="C149" s="49">
        <v>32.315045155500002</v>
      </c>
      <c r="D149" s="49">
        <v>-110.7469938815</v>
      </c>
      <c r="E149" s="77">
        <v>3575385.051</v>
      </c>
      <c r="F149" s="77">
        <v>523815.73800000001</v>
      </c>
      <c r="H149" s="12">
        <v>38380</v>
      </c>
      <c r="I149" s="30" t="s">
        <v>897</v>
      </c>
      <c r="J149" t="s">
        <v>426</v>
      </c>
      <c r="K149">
        <v>80</v>
      </c>
      <c r="L149">
        <v>22</v>
      </c>
      <c r="M149" t="s">
        <v>326</v>
      </c>
      <c r="O149"/>
      <c r="P149" s="155" t="e">
        <f>(E149-#REF!)-(#REF!-F149)*#REF!</f>
        <v>#REF!</v>
      </c>
    </row>
    <row r="150" spans="1:16" x14ac:dyDescent="0.25">
      <c r="A150" t="s">
        <v>422</v>
      </c>
      <c r="B150" s="46" t="s">
        <v>422</v>
      </c>
      <c r="C150" s="49">
        <v>32.319449712500003</v>
      </c>
      <c r="D150" s="49">
        <v>-110.7480548003</v>
      </c>
      <c r="E150" s="77">
        <v>3575873.054</v>
      </c>
      <c r="F150" s="77">
        <v>523714.72499999998</v>
      </c>
      <c r="H150" s="12">
        <v>38380</v>
      </c>
      <c r="I150" s="30" t="s">
        <v>897</v>
      </c>
      <c r="J150" t="s">
        <v>422</v>
      </c>
      <c r="K150">
        <v>133</v>
      </c>
      <c r="L150">
        <v>12</v>
      </c>
      <c r="M150" t="s">
        <v>326</v>
      </c>
      <c r="O150"/>
      <c r="P150" s="155" t="e">
        <f>(E150-#REF!)-(#REF!-F150)*#REF!</f>
        <v>#REF!</v>
      </c>
    </row>
    <row r="151" spans="1:16" x14ac:dyDescent="0.25">
      <c r="A151" t="s">
        <v>419</v>
      </c>
      <c r="B151" s="46" t="s">
        <v>419</v>
      </c>
      <c r="C151" s="49">
        <v>32.320555773199999</v>
      </c>
      <c r="D151" s="49">
        <v>-110.7507928057</v>
      </c>
      <c r="E151" s="77">
        <v>3575995.057</v>
      </c>
      <c r="F151" s="77">
        <v>523456.72</v>
      </c>
      <c r="H151" s="12">
        <v>38380</v>
      </c>
      <c r="I151" s="30" t="s">
        <v>897</v>
      </c>
      <c r="J151" t="s">
        <v>419</v>
      </c>
      <c r="K151">
        <v>112</v>
      </c>
      <c r="L151">
        <v>11</v>
      </c>
      <c r="M151" t="s">
        <v>326</v>
      </c>
      <c r="O151"/>
      <c r="P151" s="155" t="e">
        <f>(E151-#REF!)-(#REF!-F151)*#REF!</f>
        <v>#REF!</v>
      </c>
    </row>
    <row r="152" spans="1:16" x14ac:dyDescent="0.25">
      <c r="A152" t="s">
        <v>418</v>
      </c>
      <c r="B152" s="46" t="s">
        <v>418</v>
      </c>
      <c r="C152" s="49">
        <v>32.319601782299998</v>
      </c>
      <c r="D152" s="49">
        <v>-110.7519427846</v>
      </c>
      <c r="E152" s="77">
        <v>3575889.057</v>
      </c>
      <c r="F152" s="77">
        <v>523348.72200000001</v>
      </c>
      <c r="H152" s="12">
        <v>38380</v>
      </c>
      <c r="I152" s="30" t="s">
        <v>897</v>
      </c>
      <c r="J152" t="s">
        <v>418</v>
      </c>
      <c r="K152">
        <v>92</v>
      </c>
      <c r="L152">
        <v>13</v>
      </c>
      <c r="M152" t="s">
        <v>326</v>
      </c>
      <c r="O152"/>
      <c r="P152" s="155" t="e">
        <f>(E152-#REF!)-(#REF!-F152)*#REF!</f>
        <v>#REF!</v>
      </c>
    </row>
    <row r="153" spans="1:16" x14ac:dyDescent="0.25">
      <c r="A153" t="s">
        <v>417</v>
      </c>
      <c r="B153" s="46" t="s">
        <v>417</v>
      </c>
      <c r="C153" s="49">
        <v>32.319061026999996</v>
      </c>
      <c r="D153" s="49">
        <v>-110.75220984089999</v>
      </c>
      <c r="E153" s="77">
        <v>3575829.057</v>
      </c>
      <c r="F153" s="77">
        <v>523323.72399999999</v>
      </c>
      <c r="H153" s="12">
        <v>38380</v>
      </c>
      <c r="I153" s="30" t="s">
        <v>897</v>
      </c>
      <c r="J153" t="s">
        <v>417</v>
      </c>
      <c r="K153">
        <v>95</v>
      </c>
      <c r="L153">
        <v>14</v>
      </c>
      <c r="M153" t="s">
        <v>326</v>
      </c>
      <c r="O153"/>
      <c r="P153" s="155" t="e">
        <f>(E153-#REF!)-(#REF!-F153)*#REF!</f>
        <v>#REF!</v>
      </c>
    </row>
    <row r="154" spans="1:16" x14ac:dyDescent="0.25">
      <c r="A154" t="s">
        <v>415</v>
      </c>
      <c r="B154" s="46" t="s">
        <v>415</v>
      </c>
      <c r="C154" s="49">
        <v>32.316301965900003</v>
      </c>
      <c r="D154" s="49">
        <v>-110.7529609221</v>
      </c>
      <c r="E154" s="77">
        <v>3575523.0559999999</v>
      </c>
      <c r="F154" s="77">
        <v>523253.73200000002</v>
      </c>
      <c r="H154" s="12">
        <v>38380</v>
      </c>
      <c r="I154" s="30" t="s">
        <v>897</v>
      </c>
      <c r="J154" t="s">
        <v>415</v>
      </c>
      <c r="K154">
        <v>88</v>
      </c>
      <c r="L154">
        <v>22</v>
      </c>
      <c r="M154" t="s">
        <v>326</v>
      </c>
      <c r="O154"/>
      <c r="P154" s="155" t="e">
        <f>(E154-#REF!)-(#REF!-F154)*#REF!</f>
        <v>#REF!</v>
      </c>
    </row>
    <row r="155" spans="1:16" x14ac:dyDescent="0.25">
      <c r="A155" t="s">
        <v>414</v>
      </c>
      <c r="B155" s="46" t="s">
        <v>414</v>
      </c>
      <c r="C155" s="49">
        <v>32.315537193499999</v>
      </c>
      <c r="D155" s="49">
        <v>-110.7540040833</v>
      </c>
      <c r="E155" s="77">
        <v>3575438.0559999999</v>
      </c>
      <c r="F155" s="77">
        <v>523155.73300000001</v>
      </c>
      <c r="H155" s="12">
        <v>38380</v>
      </c>
      <c r="I155" s="30" t="s">
        <v>897</v>
      </c>
      <c r="J155" t="s">
        <v>414</v>
      </c>
      <c r="K155">
        <v>97</v>
      </c>
      <c r="L155">
        <v>18</v>
      </c>
      <c r="M155" t="s">
        <v>326</v>
      </c>
      <c r="O155"/>
      <c r="P155" s="155" t="e">
        <f>(E155-#REF!)-(#REF!-F155)*#REF!</f>
        <v>#REF!</v>
      </c>
    </row>
    <row r="156" spans="1:16" x14ac:dyDescent="0.25">
      <c r="A156" t="s">
        <v>413</v>
      </c>
      <c r="B156" s="46" t="s">
        <v>413</v>
      </c>
      <c r="C156" s="49">
        <v>32.3139016246</v>
      </c>
      <c r="D156" s="49">
        <v>-110.7526274145</v>
      </c>
      <c r="E156" s="77">
        <v>3575257.054</v>
      </c>
      <c r="F156" s="77">
        <v>523285.739</v>
      </c>
      <c r="H156" s="12">
        <v>38380</v>
      </c>
      <c r="I156" s="30" t="s">
        <v>897</v>
      </c>
      <c r="J156" t="s">
        <v>413</v>
      </c>
      <c r="K156">
        <v>113</v>
      </c>
      <c r="L156">
        <v>20</v>
      </c>
      <c r="M156" t="s">
        <v>326</v>
      </c>
      <c r="O156"/>
      <c r="P156" s="155" t="e">
        <f>(E156-#REF!)-(#REF!-F156)*#REF!</f>
        <v>#REF!</v>
      </c>
    </row>
    <row r="157" spans="1:16" x14ac:dyDescent="0.25">
      <c r="A157" t="s">
        <v>412</v>
      </c>
      <c r="B157" s="46" t="s">
        <v>412</v>
      </c>
      <c r="C157" s="49">
        <v>32.312539528499997</v>
      </c>
      <c r="D157" s="49">
        <v>-110.7526948137</v>
      </c>
      <c r="E157" s="77">
        <v>3575106.0529999998</v>
      </c>
      <c r="F157" s="77">
        <v>523279.74300000002</v>
      </c>
      <c r="H157" s="12">
        <v>38380</v>
      </c>
      <c r="I157" s="30" t="s">
        <v>897</v>
      </c>
      <c r="J157" t="s">
        <v>412</v>
      </c>
      <c r="K157">
        <v>95</v>
      </c>
      <c r="L157">
        <v>19</v>
      </c>
      <c r="M157" t="s">
        <v>326</v>
      </c>
      <c r="O157"/>
      <c r="P157" s="155" t="e">
        <f>(E157-#REF!)-(#REF!-F157)*#REF!</f>
        <v>#REF!</v>
      </c>
    </row>
    <row r="158" spans="1:16" x14ac:dyDescent="0.25">
      <c r="A158" t="s">
        <v>411</v>
      </c>
      <c r="B158" s="46" t="s">
        <v>411</v>
      </c>
      <c r="C158" s="49">
        <v>32.309385554499997</v>
      </c>
      <c r="D158" s="49">
        <v>-110.75448792429999</v>
      </c>
      <c r="E158" s="77">
        <v>3574756.0529999998</v>
      </c>
      <c r="F158" s="77">
        <v>523111.75099999999</v>
      </c>
      <c r="H158" s="12">
        <v>38380</v>
      </c>
      <c r="I158" s="30" t="s">
        <v>897</v>
      </c>
      <c r="J158" t="s">
        <v>411</v>
      </c>
      <c r="K158">
        <v>96</v>
      </c>
      <c r="L158">
        <v>20</v>
      </c>
      <c r="M158" t="s">
        <v>326</v>
      </c>
      <c r="O158"/>
      <c r="P158" s="155" t="e">
        <f>(E158-#REF!)-(#REF!-F158)*#REF!</f>
        <v>#REF!</v>
      </c>
    </row>
    <row r="159" spans="1:16" x14ac:dyDescent="0.25">
      <c r="A159" t="s">
        <v>410</v>
      </c>
      <c r="B159" s="46" t="s">
        <v>410</v>
      </c>
      <c r="C159" s="49">
        <v>32.307325295799998</v>
      </c>
      <c r="D159" s="49">
        <v>-110.7527619345</v>
      </c>
      <c r="E159" s="77">
        <v>3574528.05</v>
      </c>
      <c r="F159" s="77">
        <v>523274.75799999997</v>
      </c>
      <c r="H159" s="12">
        <v>38380</v>
      </c>
      <c r="I159" s="30" t="s">
        <v>897</v>
      </c>
      <c r="J159" t="s">
        <v>410</v>
      </c>
      <c r="K159">
        <v>99</v>
      </c>
      <c r="L159">
        <v>20</v>
      </c>
      <c r="M159" t="s">
        <v>326</v>
      </c>
      <c r="O159"/>
      <c r="P159" s="155" t="e">
        <f>(E159-#REF!)-(#REF!-F159)*#REF!</f>
        <v>#REF!</v>
      </c>
    </row>
    <row r="160" spans="1:16" x14ac:dyDescent="0.25">
      <c r="A160" t="s">
        <v>409</v>
      </c>
      <c r="B160" s="46" t="s">
        <v>409</v>
      </c>
      <c r="C160" s="49">
        <v>32.306699870099997</v>
      </c>
      <c r="D160" s="49">
        <v>-110.7512658377</v>
      </c>
      <c r="E160" s="77">
        <v>3574459.048</v>
      </c>
      <c r="F160" s="77">
        <v>523415.76</v>
      </c>
      <c r="H160" s="12">
        <v>38380</v>
      </c>
      <c r="I160" s="30" t="s">
        <v>897</v>
      </c>
      <c r="J160" t="s">
        <v>409</v>
      </c>
      <c r="K160">
        <v>90</v>
      </c>
      <c r="L160">
        <v>26</v>
      </c>
      <c r="M160" t="s">
        <v>326</v>
      </c>
      <c r="O160"/>
      <c r="P160" s="155" t="e">
        <f>(E160-#REF!)-(#REF!-F160)*#REF!</f>
        <v>#REF!</v>
      </c>
    </row>
    <row r="161" spans="1:16" x14ac:dyDescent="0.25">
      <c r="A161" t="s">
        <v>408</v>
      </c>
      <c r="B161" s="46" t="s">
        <v>408</v>
      </c>
      <c r="C161" s="49">
        <v>32.306471408100002</v>
      </c>
      <c r="D161" s="49">
        <v>-110.74978992699999</v>
      </c>
      <c r="E161" s="77">
        <v>3574434.0469999998</v>
      </c>
      <c r="F161" s="77">
        <v>523554.761</v>
      </c>
      <c r="H161" s="12">
        <v>38380</v>
      </c>
      <c r="I161" s="30" t="s">
        <v>897</v>
      </c>
      <c r="J161" t="s">
        <v>408</v>
      </c>
      <c r="K161"/>
      <c r="L161"/>
      <c r="M161" t="s">
        <v>326</v>
      </c>
      <c r="O161"/>
      <c r="P161" s="155" t="e">
        <f>(E161-#REF!)-(#REF!-F161)*#REF!</f>
        <v>#REF!</v>
      </c>
    </row>
    <row r="162" spans="1:16" x14ac:dyDescent="0.25">
      <c r="A162" t="s">
        <v>407</v>
      </c>
      <c r="B162" s="46" t="s">
        <v>407</v>
      </c>
      <c r="C162" s="49">
        <v>32.305422155499997</v>
      </c>
      <c r="D162" s="49">
        <v>-110.7484012476</v>
      </c>
      <c r="E162" s="77">
        <v>3574318.0449999999</v>
      </c>
      <c r="F162" s="77">
        <v>523685.76500000001</v>
      </c>
      <c r="H162" s="12">
        <v>38380</v>
      </c>
      <c r="I162" s="30" t="s">
        <v>897</v>
      </c>
      <c r="J162" t="s">
        <v>407</v>
      </c>
      <c r="K162">
        <v>92</v>
      </c>
      <c r="L162">
        <v>31</v>
      </c>
      <c r="M162" t="s">
        <v>326</v>
      </c>
      <c r="O162"/>
      <c r="P162" s="155" t="e">
        <f>(E162-#REF!)-(#REF!-F162)*#REF!</f>
        <v>#REF!</v>
      </c>
    </row>
    <row r="163" spans="1:16" x14ac:dyDescent="0.25">
      <c r="A163" s="27" t="s">
        <v>406</v>
      </c>
      <c r="B163" s="54" t="s">
        <v>406</v>
      </c>
      <c r="C163" s="55">
        <v>32.304462352400002</v>
      </c>
      <c r="D163" s="55">
        <v>-110.746640575</v>
      </c>
      <c r="E163" s="79">
        <v>3574212.0430000001</v>
      </c>
      <c r="F163" s="79">
        <v>523851.76799999998</v>
      </c>
      <c r="G163" s="33"/>
      <c r="H163" s="60">
        <v>38380</v>
      </c>
      <c r="I163" s="30" t="s">
        <v>897</v>
      </c>
      <c r="J163" s="27" t="s">
        <v>406</v>
      </c>
      <c r="K163" s="27">
        <v>79</v>
      </c>
      <c r="L163" s="27">
        <v>23</v>
      </c>
      <c r="M163" t="s">
        <v>326</v>
      </c>
      <c r="O163"/>
      <c r="P163" s="155" t="e">
        <f>(E163-#REF!)-(#REF!-F163)*#REF!</f>
        <v>#REF!</v>
      </c>
    </row>
    <row r="164" spans="1:16" ht="30" x14ac:dyDescent="0.25">
      <c r="A164" t="s">
        <v>320</v>
      </c>
      <c r="B164"/>
      <c r="C164" s="49">
        <v>32.342156770099997</v>
      </c>
      <c r="D164" s="49">
        <v>-110.7350812091</v>
      </c>
      <c r="E164" s="119">
        <v>3578393.048</v>
      </c>
      <c r="F164" s="119">
        <v>524929.66299999994</v>
      </c>
      <c r="G164" t="s">
        <v>41</v>
      </c>
      <c r="H164" s="89"/>
      <c r="I164" t="s">
        <v>662</v>
      </c>
      <c r="J164" t="s">
        <v>320</v>
      </c>
      <c r="K164">
        <v>270</v>
      </c>
      <c r="L164">
        <v>20</v>
      </c>
      <c r="M164" t="s">
        <v>907</v>
      </c>
      <c r="N164" s="107" t="s">
        <v>283</v>
      </c>
      <c r="O164"/>
      <c r="P164" s="155" t="e">
        <f>(E164-#REF!)-(#REF!-F164)*#REF!</f>
        <v>#REF!</v>
      </c>
    </row>
    <row r="165" spans="1:16" ht="30" x14ac:dyDescent="0.25">
      <c r="A165" t="s">
        <v>317</v>
      </c>
      <c r="B165"/>
      <c r="C165" s="49">
        <v>32.3440500349</v>
      </c>
      <c r="D165" s="49">
        <v>-110.73881643999999</v>
      </c>
      <c r="E165" s="119">
        <v>3578602.051</v>
      </c>
      <c r="F165" s="119">
        <v>524577.65399999998</v>
      </c>
      <c r="G165" t="s">
        <v>41</v>
      </c>
      <c r="H165" s="89"/>
      <c r="I165" t="s">
        <v>662</v>
      </c>
      <c r="J165" t="s">
        <v>317</v>
      </c>
      <c r="K165">
        <v>264</v>
      </c>
      <c r="L165">
        <v>26</v>
      </c>
      <c r="M165" t="s">
        <v>907</v>
      </c>
      <c r="N165" s="107" t="s">
        <v>291</v>
      </c>
      <c r="O165"/>
      <c r="P165" s="155" t="e">
        <f>(E165-#REF!)-(#REF!-F165)*#REF!</f>
        <v>#REF!</v>
      </c>
    </row>
    <row r="166" spans="1:16" ht="30" x14ac:dyDescent="0.25">
      <c r="A166" t="s">
        <v>315</v>
      </c>
      <c r="B166"/>
      <c r="C166" s="49">
        <v>32.3449030186</v>
      </c>
      <c r="D166" s="49">
        <v>-110.7412263568</v>
      </c>
      <c r="E166" s="119">
        <v>3578696.0529999998</v>
      </c>
      <c r="F166" s="119">
        <v>524350.64899999998</v>
      </c>
      <c r="G166" t="s">
        <v>41</v>
      </c>
      <c r="H166" s="89"/>
      <c r="I166" t="s">
        <v>662</v>
      </c>
      <c r="J166" t="s">
        <v>315</v>
      </c>
      <c r="K166">
        <v>264</v>
      </c>
      <c r="L166">
        <v>35</v>
      </c>
      <c r="M166" t="s">
        <v>907</v>
      </c>
      <c r="N166" s="107" t="s">
        <v>283</v>
      </c>
      <c r="O166"/>
      <c r="P166" s="155" t="e">
        <f>(E166-#REF!)-(#REF!-F166)*#REF!</f>
        <v>#REF!</v>
      </c>
    </row>
    <row r="167" spans="1:16" ht="30" x14ac:dyDescent="0.25">
      <c r="A167" t="s">
        <v>312</v>
      </c>
      <c r="B167"/>
      <c r="C167" s="49">
        <v>32.348979224499999</v>
      </c>
      <c r="D167" s="49">
        <v>-110.7449451554</v>
      </c>
      <c r="E167" s="119">
        <v>3579147.057</v>
      </c>
      <c r="F167" s="119">
        <v>523999.63199999998</v>
      </c>
      <c r="G167" t="s">
        <v>41</v>
      </c>
      <c r="H167" s="89"/>
      <c r="I167" t="s">
        <v>662</v>
      </c>
      <c r="J167" t="s">
        <v>312</v>
      </c>
      <c r="K167">
        <v>247</v>
      </c>
      <c r="L167">
        <v>17</v>
      </c>
      <c r="M167" t="s">
        <v>907</v>
      </c>
      <c r="N167" s="107" t="s">
        <v>283</v>
      </c>
      <c r="O167"/>
      <c r="P167" s="155" t="e">
        <f>(E167-#REF!)-(#REF!-F167)*#REF!</f>
        <v>#REF!</v>
      </c>
    </row>
    <row r="168" spans="1:16" ht="30" x14ac:dyDescent="0.25">
      <c r="A168" t="s">
        <v>310</v>
      </c>
      <c r="B168"/>
      <c r="C168" s="49">
        <v>32.349665055400003</v>
      </c>
      <c r="D168" s="49">
        <v>-110.7450495317</v>
      </c>
      <c r="E168" s="119">
        <v>3579223.057</v>
      </c>
      <c r="F168" s="119">
        <v>523989.63</v>
      </c>
      <c r="G168" t="s">
        <v>41</v>
      </c>
      <c r="H168" s="89"/>
      <c r="I168" t="s">
        <v>662</v>
      </c>
      <c r="J168" t="s">
        <v>310</v>
      </c>
      <c r="K168">
        <v>293</v>
      </c>
      <c r="L168">
        <v>25</v>
      </c>
      <c r="M168" t="s">
        <v>907</v>
      </c>
      <c r="N168" s="107" t="s">
        <v>283</v>
      </c>
      <c r="O168" t="s">
        <v>802</v>
      </c>
      <c r="P168" s="155" t="e">
        <f>(E168-#REF!)-(#REF!-F168)*#REF!</f>
        <v>#REF!</v>
      </c>
    </row>
    <row r="169" spans="1:16" ht="30" x14ac:dyDescent="0.25">
      <c r="A169" t="s">
        <v>308</v>
      </c>
      <c r="B169"/>
      <c r="C169" s="49">
        <v>32.350360854000002</v>
      </c>
      <c r="D169" s="49">
        <v>-110.7456214999</v>
      </c>
      <c r="E169" s="119">
        <v>3579300.0580000002</v>
      </c>
      <c r="F169" s="119">
        <v>523935.62699999998</v>
      </c>
      <c r="G169" t="s">
        <v>41</v>
      </c>
      <c r="H169" s="89"/>
      <c r="I169" t="s">
        <v>662</v>
      </c>
      <c r="J169" t="s">
        <v>308</v>
      </c>
      <c r="K169">
        <v>256</v>
      </c>
      <c r="L169">
        <v>34</v>
      </c>
      <c r="M169" t="s">
        <v>907</v>
      </c>
      <c r="N169" s="107" t="s">
        <v>283</v>
      </c>
      <c r="O169"/>
      <c r="P169" s="155" t="e">
        <f>(E169-#REF!)-(#REF!-F169)*#REF!</f>
        <v>#REF!</v>
      </c>
    </row>
    <row r="170" spans="1:16" ht="30" x14ac:dyDescent="0.25">
      <c r="A170" t="s">
        <v>306</v>
      </c>
      <c r="B170"/>
      <c r="C170" s="49">
        <v>32.348955554600003</v>
      </c>
      <c r="D170" s="49">
        <v>-110.74662436769999</v>
      </c>
      <c r="E170" s="119">
        <v>3579144.0580000002</v>
      </c>
      <c r="F170" s="119">
        <v>523841.63099999999</v>
      </c>
      <c r="G170" t="s">
        <v>41</v>
      </c>
      <c r="H170" s="89"/>
      <c r="I170" t="s">
        <v>662</v>
      </c>
      <c r="J170" t="s">
        <v>306</v>
      </c>
      <c r="K170">
        <v>289</v>
      </c>
      <c r="L170">
        <v>33</v>
      </c>
      <c r="M170" t="s">
        <v>907</v>
      </c>
      <c r="N170" s="107" t="s">
        <v>283</v>
      </c>
      <c r="O170"/>
      <c r="P170" s="155" t="e">
        <f>(E170-#REF!)-(#REF!-F170)*#REF!</f>
        <v>#REF!</v>
      </c>
    </row>
    <row r="171" spans="1:16" ht="30" x14ac:dyDescent="0.25">
      <c r="A171" t="s">
        <v>305</v>
      </c>
      <c r="B171"/>
      <c r="C171" s="49">
        <v>32.3501403705</v>
      </c>
      <c r="D171" s="49">
        <v>-110.7481302341</v>
      </c>
      <c r="E171" s="119">
        <v>3579275.06</v>
      </c>
      <c r="F171" s="119">
        <v>523699.625</v>
      </c>
      <c r="G171" t="s">
        <v>41</v>
      </c>
      <c r="H171" s="89"/>
      <c r="I171" t="s">
        <v>662</v>
      </c>
      <c r="J171" t="s">
        <v>305</v>
      </c>
      <c r="K171">
        <v>287</v>
      </c>
      <c r="L171">
        <v>17</v>
      </c>
      <c r="M171" t="s">
        <v>907</v>
      </c>
      <c r="N171" s="107" t="s">
        <v>283</v>
      </c>
      <c r="O171"/>
      <c r="P171" s="155" t="e">
        <f>(E171-#REF!)-(#REF!-F171)*#REF!</f>
        <v>#REF!</v>
      </c>
    </row>
    <row r="172" spans="1:16" ht="30" x14ac:dyDescent="0.25">
      <c r="A172" t="s">
        <v>302</v>
      </c>
      <c r="B172"/>
      <c r="C172" s="49">
        <v>32.349319797900002</v>
      </c>
      <c r="D172" s="49">
        <v>-110.7483131462</v>
      </c>
      <c r="E172" s="119">
        <v>3579184.0589999999</v>
      </c>
      <c r="F172" s="119">
        <v>523682.62800000003</v>
      </c>
      <c r="G172" t="s">
        <v>41</v>
      </c>
      <c r="H172" s="89"/>
      <c r="I172" t="s">
        <v>662</v>
      </c>
      <c r="J172" t="s">
        <v>302</v>
      </c>
      <c r="K172">
        <v>248</v>
      </c>
      <c r="L172">
        <v>18</v>
      </c>
      <c r="M172" t="s">
        <v>907</v>
      </c>
      <c r="N172" s="107" t="s">
        <v>283</v>
      </c>
      <c r="O172"/>
      <c r="P172" s="155" t="e">
        <f>(E172-#REF!)-(#REF!-F172)*#REF!</f>
        <v>#REF!</v>
      </c>
    </row>
    <row r="173" spans="1:16" ht="30" x14ac:dyDescent="0.25">
      <c r="A173" t="s">
        <v>299</v>
      </c>
      <c r="B173"/>
      <c r="C173" s="49">
        <v>32.348971001499997</v>
      </c>
      <c r="D173" s="49">
        <v>-110.749833833</v>
      </c>
      <c r="E173" s="119">
        <v>3579145.06</v>
      </c>
      <c r="F173" s="119">
        <v>523539.62800000003</v>
      </c>
      <c r="G173" t="s">
        <v>41</v>
      </c>
      <c r="H173" s="89"/>
      <c r="I173" t="s">
        <v>662</v>
      </c>
      <c r="J173" t="s">
        <v>299</v>
      </c>
      <c r="K173">
        <v>239</v>
      </c>
      <c r="L173">
        <v>19</v>
      </c>
      <c r="M173" t="s">
        <v>907</v>
      </c>
      <c r="N173" s="107" t="s">
        <v>283</v>
      </c>
      <c r="O173"/>
      <c r="P173" s="155" t="e">
        <f>(E173-#REF!)-(#REF!-F173)*#REF!</f>
        <v>#REF!</v>
      </c>
    </row>
    <row r="174" spans="1:16" ht="30" x14ac:dyDescent="0.25">
      <c r="A174" t="s">
        <v>296</v>
      </c>
      <c r="B174"/>
      <c r="C174" s="49">
        <v>32.350074735299998</v>
      </c>
      <c r="D174" s="49">
        <v>-110.7514143537</v>
      </c>
      <c r="E174" s="119">
        <v>3579267.0619999999</v>
      </c>
      <c r="F174" s="119">
        <v>523390.62300000002</v>
      </c>
      <c r="G174" t="s">
        <v>41</v>
      </c>
      <c r="H174" s="89"/>
      <c r="I174" t="s">
        <v>662</v>
      </c>
      <c r="J174" t="s">
        <v>296</v>
      </c>
      <c r="K174">
        <v>260</v>
      </c>
      <c r="L174">
        <v>10</v>
      </c>
      <c r="M174" t="s">
        <v>907</v>
      </c>
      <c r="N174" s="107" t="s">
        <v>283</v>
      </c>
      <c r="O174"/>
      <c r="P174" s="155" t="e">
        <f>(E174-#REF!)-(#REF!-F174)*#REF!</f>
        <v>#REF!</v>
      </c>
    </row>
    <row r="175" spans="1:16" ht="30" x14ac:dyDescent="0.25">
      <c r="A175" t="s">
        <v>293</v>
      </c>
      <c r="B175"/>
      <c r="C175" s="49">
        <v>32.350888577799999</v>
      </c>
      <c r="D175" s="49">
        <v>-110.7523899091</v>
      </c>
      <c r="E175" s="119">
        <v>3579357.0630000001</v>
      </c>
      <c r="F175" s="119">
        <v>523298.61900000001</v>
      </c>
      <c r="G175" t="s">
        <v>41</v>
      </c>
      <c r="H175" s="89"/>
      <c r="I175" t="s">
        <v>662</v>
      </c>
      <c r="J175" t="s">
        <v>293</v>
      </c>
      <c r="K175">
        <v>249</v>
      </c>
      <c r="L175">
        <v>18</v>
      </c>
      <c r="M175" t="s">
        <v>907</v>
      </c>
      <c r="N175" s="107" t="s">
        <v>291</v>
      </c>
      <c r="O175"/>
      <c r="P175" s="155" t="e">
        <f>(E175-#REF!)-(#REF!-F175)*#REF!</f>
        <v>#REF!</v>
      </c>
    </row>
    <row r="176" spans="1:16" ht="30" x14ac:dyDescent="0.25">
      <c r="A176" t="s">
        <v>289</v>
      </c>
      <c r="B176"/>
      <c r="C176" s="49">
        <v>32.350117582000003</v>
      </c>
      <c r="D176" s="49">
        <v>-110.7548575929</v>
      </c>
      <c r="E176" s="119">
        <v>3579271.0639999998</v>
      </c>
      <c r="F176" s="119">
        <v>523066.62</v>
      </c>
      <c r="G176" t="s">
        <v>41</v>
      </c>
      <c r="H176" s="89"/>
      <c r="I176" t="s">
        <v>662</v>
      </c>
      <c r="J176" t="s">
        <v>289</v>
      </c>
      <c r="K176">
        <v>234</v>
      </c>
      <c r="L176">
        <v>10</v>
      </c>
      <c r="M176" t="s">
        <v>907</v>
      </c>
      <c r="N176" s="107" t="s">
        <v>291</v>
      </c>
      <c r="O176"/>
      <c r="P176" s="155" t="e">
        <f>(E176-#REF!)-(#REF!-F176)*#REF!</f>
        <v>#REF!</v>
      </c>
    </row>
    <row r="177" spans="1:16" ht="30" x14ac:dyDescent="0.25">
      <c r="A177" t="s">
        <v>280</v>
      </c>
      <c r="B177"/>
      <c r="C177" s="49">
        <v>32.350822171899999</v>
      </c>
      <c r="D177" s="49">
        <v>-110.7553339661</v>
      </c>
      <c r="E177" s="119">
        <v>3579349.0649999999</v>
      </c>
      <c r="F177" s="119">
        <v>523021.61700000003</v>
      </c>
      <c r="G177" t="s">
        <v>41</v>
      </c>
      <c r="H177" s="89"/>
      <c r="I177" t="s">
        <v>662</v>
      </c>
      <c r="J177" t="s">
        <v>280</v>
      </c>
      <c r="K177">
        <v>307</v>
      </c>
      <c r="L177">
        <v>15</v>
      </c>
      <c r="M177" t="s">
        <v>907</v>
      </c>
      <c r="N177" s="107" t="s">
        <v>283</v>
      </c>
      <c r="O177"/>
      <c r="P177" s="155" t="e">
        <f>(E177-#REF!)-(#REF!-F177)*#REF!</f>
        <v>#REF!</v>
      </c>
    </row>
    <row r="178" spans="1:16" x14ac:dyDescent="0.25">
      <c r="A178" s="1" t="s">
        <v>742</v>
      </c>
      <c r="B178" s="46" t="s">
        <v>742</v>
      </c>
      <c r="C178" s="49">
        <v>32.309467413100002</v>
      </c>
      <c r="D178" s="49">
        <v>-110.7202607855</v>
      </c>
      <c r="E178" s="77">
        <v>3574773.02</v>
      </c>
      <c r="F178" s="77">
        <v>526333.77500000002</v>
      </c>
      <c r="H178" s="28">
        <v>38100</v>
      </c>
      <c r="I178" s="31" t="s">
        <v>928</v>
      </c>
      <c r="J178" s="1" t="s">
        <v>742</v>
      </c>
      <c r="K178" s="1">
        <v>93</v>
      </c>
      <c r="L178" s="1">
        <v>10</v>
      </c>
      <c r="M178" s="1" t="s">
        <v>797</v>
      </c>
      <c r="P178" s="155" t="e">
        <f>(E178-#REF!)-(#REF!-F178)*#REF!</f>
        <v>#REF!</v>
      </c>
    </row>
    <row r="179" spans="1:16" x14ac:dyDescent="0.25">
      <c r="A179" s="1" t="s">
        <v>743</v>
      </c>
      <c r="B179" s="46" t="s">
        <v>743</v>
      </c>
      <c r="C179" s="49">
        <v>32.3106682206</v>
      </c>
      <c r="D179" s="49">
        <v>-110.7206926728</v>
      </c>
      <c r="E179" s="77">
        <v>3574906.0219999999</v>
      </c>
      <c r="F179" s="77">
        <v>526292.772</v>
      </c>
      <c r="H179" s="28">
        <v>38100</v>
      </c>
      <c r="I179" s="31" t="s">
        <v>928</v>
      </c>
      <c r="J179" s="1" t="s">
        <v>743</v>
      </c>
      <c r="K179" s="1">
        <v>125</v>
      </c>
      <c r="L179" s="1">
        <v>13</v>
      </c>
      <c r="M179" s="1" t="s">
        <v>797</v>
      </c>
      <c r="P179" s="155" t="e">
        <f>(E179-#REF!)-(#REF!-F179)*#REF!</f>
        <v>#REF!</v>
      </c>
    </row>
    <row r="180" spans="1:16" x14ac:dyDescent="0.25">
      <c r="A180" s="1" t="s">
        <v>744</v>
      </c>
      <c r="B180" s="46" t="s">
        <v>744</v>
      </c>
      <c r="C180" s="49">
        <v>32.311715097499999</v>
      </c>
      <c r="D180" s="49">
        <v>-110.72087008370001</v>
      </c>
      <c r="E180" s="77">
        <v>3575022.023</v>
      </c>
      <c r="F180" s="77">
        <v>526275.76899999997</v>
      </c>
      <c r="H180" s="28">
        <v>38100</v>
      </c>
      <c r="I180" s="31" t="s">
        <v>928</v>
      </c>
      <c r="J180" s="1" t="s">
        <v>744</v>
      </c>
      <c r="K180" s="1">
        <v>104</v>
      </c>
      <c r="L180" s="1">
        <v>13</v>
      </c>
      <c r="M180" s="1" t="s">
        <v>797</v>
      </c>
      <c r="P180" s="155" t="e">
        <f>(E180-#REF!)-(#REF!-F180)*#REF!</f>
        <v>#REF!</v>
      </c>
    </row>
    <row r="181" spans="1:16" x14ac:dyDescent="0.25">
      <c r="A181" s="1" t="s">
        <v>751</v>
      </c>
      <c r="B181" s="46" t="s">
        <v>751</v>
      </c>
      <c r="C181" s="49">
        <v>32.310813604099998</v>
      </c>
      <c r="D181" s="49">
        <v>-110.7252495629</v>
      </c>
      <c r="E181" s="77">
        <v>3574921.0290000001</v>
      </c>
      <c r="F181" s="77">
        <v>525863.76300000004</v>
      </c>
      <c r="H181" s="28">
        <v>38100</v>
      </c>
      <c r="I181" s="31" t="s">
        <v>928</v>
      </c>
      <c r="J181" s="1" t="s">
        <v>751</v>
      </c>
      <c r="K181" s="1">
        <v>84</v>
      </c>
      <c r="L181" s="1">
        <v>23</v>
      </c>
      <c r="M181" s="1" t="s">
        <v>797</v>
      </c>
      <c r="P181" s="155" t="e">
        <f>(E181-#REF!)-(#REF!-F181)*#REF!</f>
        <v>#REF!</v>
      </c>
    </row>
    <row r="182" spans="1:16" x14ac:dyDescent="0.25">
      <c r="A182" s="1" t="s">
        <v>759</v>
      </c>
      <c r="B182" s="46" t="s">
        <v>759</v>
      </c>
      <c r="C182" s="49">
        <v>32.312137380099998</v>
      </c>
      <c r="D182" s="49">
        <v>-110.71210467980001</v>
      </c>
      <c r="E182" s="77">
        <v>3575071.0150000001</v>
      </c>
      <c r="F182" s="77">
        <v>527100.77300000004</v>
      </c>
      <c r="H182" s="28">
        <v>38100</v>
      </c>
      <c r="I182" s="31" t="s">
        <v>928</v>
      </c>
      <c r="J182" s="1" t="s">
        <v>759</v>
      </c>
      <c r="K182" s="1">
        <v>116</v>
      </c>
      <c r="L182" s="1">
        <v>11</v>
      </c>
      <c r="M182" s="1" t="s">
        <v>797</v>
      </c>
      <c r="P182" s="155" t="e">
        <f>(E182-#REF!)-(#REF!-F182)*#REF!</f>
        <v>#REF!</v>
      </c>
    </row>
    <row r="183" spans="1:16" x14ac:dyDescent="0.25">
      <c r="A183" s="1" t="s">
        <v>762</v>
      </c>
      <c r="B183" s="46" t="s">
        <v>762</v>
      </c>
      <c r="C183" s="49">
        <v>32.315715974</v>
      </c>
      <c r="D183" s="49">
        <v>-110.71083987670001</v>
      </c>
      <c r="E183" s="77">
        <v>3575468.0180000002</v>
      </c>
      <c r="F183" s="77">
        <v>527218.76500000001</v>
      </c>
      <c r="H183" s="28">
        <v>38100</v>
      </c>
      <c r="I183" s="31" t="s">
        <v>928</v>
      </c>
      <c r="J183" s="1" t="s">
        <v>762</v>
      </c>
      <c r="K183" s="1">
        <v>96</v>
      </c>
      <c r="L183" s="1">
        <v>12</v>
      </c>
      <c r="M183" s="1" t="s">
        <v>797</v>
      </c>
      <c r="P183" s="155" t="e">
        <f>(E183-#REF!)-(#REF!-F183)*#REF!</f>
        <v>#REF!</v>
      </c>
    </row>
    <row r="184" spans="1:16" x14ac:dyDescent="0.25">
      <c r="A184" s="1" t="s">
        <v>769</v>
      </c>
      <c r="B184" s="46" t="s">
        <v>769</v>
      </c>
      <c r="C184" s="49">
        <v>32.322760681399998</v>
      </c>
      <c r="D184" s="49">
        <v>-110.7065147994</v>
      </c>
      <c r="E184" s="77">
        <v>3576250.0210000002</v>
      </c>
      <c r="F184" s="77">
        <v>527623.74899999995</v>
      </c>
      <c r="H184" s="28">
        <v>38100</v>
      </c>
      <c r="I184" s="31" t="s">
        <v>928</v>
      </c>
      <c r="J184" s="1" t="s">
        <v>769</v>
      </c>
      <c r="K184" s="1">
        <v>83</v>
      </c>
      <c r="L184" s="1">
        <v>7</v>
      </c>
      <c r="M184" s="1" t="s">
        <v>797</v>
      </c>
      <c r="P184" s="155" t="e">
        <f>(E184-#REF!)-(#REF!-F184)*#REF!</f>
        <v>#REF!</v>
      </c>
    </row>
    <row r="185" spans="1:16" x14ac:dyDescent="0.25">
      <c r="A185" s="1" t="s">
        <v>774</v>
      </c>
      <c r="B185" s="46" t="s">
        <v>774</v>
      </c>
      <c r="C185" s="49">
        <v>32.325751005999997</v>
      </c>
      <c r="D185" s="49">
        <v>-110.704497163</v>
      </c>
      <c r="E185" s="77">
        <v>3576582.0159999998</v>
      </c>
      <c r="F185" s="77">
        <v>527812.74199999997</v>
      </c>
      <c r="H185" s="28">
        <v>38100</v>
      </c>
      <c r="I185" s="31" t="s">
        <v>928</v>
      </c>
      <c r="J185" s="1" t="s">
        <v>774</v>
      </c>
      <c r="K185" s="1">
        <v>130</v>
      </c>
      <c r="L185" s="1">
        <v>22</v>
      </c>
      <c r="M185" s="1" t="s">
        <v>797</v>
      </c>
      <c r="P185" s="155" t="e">
        <f>(E185-#REF!)-(#REF!-F185)*#REF!</f>
        <v>#REF!</v>
      </c>
    </row>
    <row r="186" spans="1:16" x14ac:dyDescent="0.25">
      <c r="A186" s="1" t="s">
        <v>726</v>
      </c>
      <c r="B186" s="46" t="s">
        <v>726</v>
      </c>
      <c r="C186" s="49">
        <v>32.308781086300002</v>
      </c>
      <c r="D186" s="49">
        <v>-110.73663264549999</v>
      </c>
      <c r="E186" s="77">
        <v>3574693.0380000002</v>
      </c>
      <c r="F186" s="77">
        <v>524792.76199999999</v>
      </c>
      <c r="H186" s="28">
        <v>38096</v>
      </c>
      <c r="I186" s="31" t="s">
        <v>892</v>
      </c>
      <c r="J186" s="1" t="s">
        <v>726</v>
      </c>
      <c r="K186" s="1">
        <v>106</v>
      </c>
      <c r="L186" s="1">
        <v>20</v>
      </c>
      <c r="M186" s="1" t="s">
        <v>797</v>
      </c>
      <c r="P186" s="155" t="e">
        <f>(E186-#REF!)-(#REF!-F186)*#REF!</f>
        <v>#REF!</v>
      </c>
    </row>
    <row r="187" spans="1:16" x14ac:dyDescent="0.25">
      <c r="A187" s="1" t="s">
        <v>727</v>
      </c>
      <c r="B187" s="46" t="s">
        <v>727</v>
      </c>
      <c r="C187" s="49">
        <v>32.3087918624</v>
      </c>
      <c r="D187" s="49">
        <v>-110.7374718148</v>
      </c>
      <c r="E187" s="77">
        <v>3574694.0389999999</v>
      </c>
      <c r="F187" s="77">
        <v>524713.76100000006</v>
      </c>
      <c r="H187" s="28">
        <v>38096</v>
      </c>
      <c r="I187" s="31" t="s">
        <v>892</v>
      </c>
      <c r="J187" s="1" t="s">
        <v>727</v>
      </c>
      <c r="K187" s="1">
        <v>102</v>
      </c>
      <c r="L187" s="1">
        <v>20</v>
      </c>
      <c r="M187" s="1" t="s">
        <v>797</v>
      </c>
      <c r="P187" s="155" t="e">
        <f>(E187-#REF!)-(#REF!-F187)*#REF!</f>
        <v>#REF!</v>
      </c>
    </row>
    <row r="188" spans="1:16" x14ac:dyDescent="0.25">
      <c r="A188" s="1" t="s">
        <v>728</v>
      </c>
      <c r="B188" s="46" t="s">
        <v>728</v>
      </c>
      <c r="C188" s="49">
        <v>32.308840350700002</v>
      </c>
      <c r="D188" s="49">
        <v>-110.73478411009999</v>
      </c>
      <c r="E188" s="77">
        <v>3574700.0359999998</v>
      </c>
      <c r="F188" s="77">
        <v>524966.76199999999</v>
      </c>
      <c r="H188" s="28">
        <v>38096</v>
      </c>
      <c r="I188" s="31" t="s">
        <v>892</v>
      </c>
      <c r="J188" s="1" t="s">
        <v>728</v>
      </c>
      <c r="K188" s="1">
        <v>128</v>
      </c>
      <c r="L188" s="1">
        <v>22</v>
      </c>
      <c r="M188" s="1" t="s">
        <v>797</v>
      </c>
      <c r="P188" s="155" t="e">
        <f>(E188-#REF!)-(#REF!-F188)*#REF!</f>
        <v>#REF!</v>
      </c>
    </row>
    <row r="189" spans="1:16" x14ac:dyDescent="0.25">
      <c r="A189" s="1" t="s">
        <v>730</v>
      </c>
      <c r="B189" s="46" t="s">
        <v>730</v>
      </c>
      <c r="C189" s="49">
        <v>32.308571471699999</v>
      </c>
      <c r="D189" s="49">
        <v>-110.73994754660001</v>
      </c>
      <c r="E189" s="77">
        <v>3574669.0410000002</v>
      </c>
      <c r="F189" s="77">
        <v>524480.76</v>
      </c>
      <c r="H189" s="28">
        <v>38096</v>
      </c>
      <c r="I189" s="31" t="s">
        <v>892</v>
      </c>
      <c r="J189" s="1" t="s">
        <v>730</v>
      </c>
      <c r="K189" s="1">
        <v>76</v>
      </c>
      <c r="L189" s="1">
        <v>30</v>
      </c>
      <c r="M189" s="1" t="s">
        <v>797</v>
      </c>
      <c r="P189" s="155" t="e">
        <f>(E189-#REF!)-(#REF!-F189)*#REF!</f>
        <v>#REF!</v>
      </c>
    </row>
    <row r="190" spans="1:16" x14ac:dyDescent="0.25">
      <c r="A190" s="1" t="s">
        <v>735</v>
      </c>
      <c r="B190" s="46" t="s">
        <v>735</v>
      </c>
      <c r="C190" s="49">
        <v>32.308846312900002</v>
      </c>
      <c r="D190" s="49">
        <v>-110.7419863451</v>
      </c>
      <c r="E190" s="77">
        <v>3574699.0430000001</v>
      </c>
      <c r="F190" s="77">
        <v>524288.75800000003</v>
      </c>
      <c r="H190" s="28">
        <v>38096</v>
      </c>
      <c r="I190" s="31" t="s">
        <v>892</v>
      </c>
      <c r="J190" s="1" t="s">
        <v>735</v>
      </c>
      <c r="K190" s="1">
        <v>123</v>
      </c>
      <c r="L190" s="1">
        <v>18</v>
      </c>
      <c r="M190" s="1" t="s">
        <v>797</v>
      </c>
      <c r="P190" s="155" t="e">
        <f>(E190-#REF!)-(#REF!-F190)*#REF!</f>
        <v>#REF!</v>
      </c>
    </row>
    <row r="191" spans="1:16" x14ac:dyDescent="0.25">
      <c r="A191" s="1" t="s">
        <v>736</v>
      </c>
      <c r="B191" s="46" t="s">
        <v>736</v>
      </c>
      <c r="C191" s="49">
        <v>32.308403263700001</v>
      </c>
      <c r="D191" s="49">
        <v>-110.74149894200001</v>
      </c>
      <c r="E191" s="77">
        <v>3574650.0419999999</v>
      </c>
      <c r="F191" s="77">
        <v>524334.76</v>
      </c>
      <c r="H191" s="28">
        <v>38096</v>
      </c>
      <c r="I191" s="31" t="s">
        <v>892</v>
      </c>
      <c r="J191" s="1" t="s">
        <v>736</v>
      </c>
      <c r="K191" s="1">
        <v>107</v>
      </c>
      <c r="L191" s="1">
        <v>23</v>
      </c>
      <c r="M191" s="1" t="s">
        <v>797</v>
      </c>
      <c r="P191" s="155" t="e">
        <f>(E191-#REF!)-(#REF!-F191)*#REF!</f>
        <v>#REF!</v>
      </c>
    </row>
    <row r="192" spans="1:16" x14ac:dyDescent="0.25">
      <c r="A192" s="1" t="s">
        <v>737</v>
      </c>
      <c r="B192" s="46" t="s">
        <v>737</v>
      </c>
      <c r="C192" s="49">
        <v>32.3082585509</v>
      </c>
      <c r="D192" s="49">
        <v>-110.7413187624</v>
      </c>
      <c r="E192" s="77">
        <v>3574634.0419999999</v>
      </c>
      <c r="F192" s="77">
        <v>524351.76</v>
      </c>
      <c r="H192" s="28">
        <v>38096</v>
      </c>
      <c r="I192" s="31" t="s">
        <v>892</v>
      </c>
      <c r="J192" s="1" t="s">
        <v>737</v>
      </c>
      <c r="K192" s="1">
        <v>96</v>
      </c>
      <c r="L192" s="1">
        <v>26</v>
      </c>
      <c r="M192" s="1" t="s">
        <v>797</v>
      </c>
      <c r="P192" s="155" t="e">
        <f>(E192-#REF!)-(#REF!-F192)*#REF!</f>
        <v>#REF!</v>
      </c>
    </row>
    <row r="193" spans="1:16" x14ac:dyDescent="0.25">
      <c r="A193" s="1" t="s">
        <v>738</v>
      </c>
      <c r="B193" s="46" t="s">
        <v>738</v>
      </c>
      <c r="C193" s="49">
        <v>32.3055495097</v>
      </c>
      <c r="D193" s="49">
        <v>-110.7444493668</v>
      </c>
      <c r="E193" s="77">
        <v>3574333.0419999999</v>
      </c>
      <c r="F193" s="77">
        <v>524057.766</v>
      </c>
      <c r="H193" s="28">
        <v>38096</v>
      </c>
      <c r="I193" s="31" t="s">
        <v>892</v>
      </c>
      <c r="J193" s="1" t="s">
        <v>738</v>
      </c>
      <c r="K193" s="1">
        <v>114</v>
      </c>
      <c r="L193" s="1">
        <v>22</v>
      </c>
      <c r="M193" s="1" t="s">
        <v>797</v>
      </c>
      <c r="P193" s="155" t="e">
        <f>(E193-#REF!)-(#REF!-F193)*#REF!</f>
        <v>#REF!</v>
      </c>
    </row>
    <row r="194" spans="1:16" x14ac:dyDescent="0.25">
      <c r="A194" s="1" t="s">
        <v>740</v>
      </c>
      <c r="B194" s="46" t="s">
        <v>740</v>
      </c>
      <c r="C194" s="49">
        <v>32.306189637099997</v>
      </c>
      <c r="D194" s="49">
        <v>-110.7442563842</v>
      </c>
      <c r="E194" s="77">
        <v>3574404.0419999999</v>
      </c>
      <c r="F194" s="77">
        <v>524075.76500000001</v>
      </c>
      <c r="H194" s="28">
        <v>38096</v>
      </c>
      <c r="I194" s="31" t="s">
        <v>892</v>
      </c>
      <c r="J194" s="1" t="s">
        <v>740</v>
      </c>
      <c r="K194" s="1">
        <v>97</v>
      </c>
      <c r="L194" s="1">
        <v>26</v>
      </c>
      <c r="M194" s="1" t="s">
        <v>797</v>
      </c>
      <c r="P194" s="155" t="e">
        <f>(E194-#REF!)-(#REF!-F194)*#REF!</f>
        <v>#REF!</v>
      </c>
    </row>
    <row r="195" spans="1:16" x14ac:dyDescent="0.25">
      <c r="A195" s="145" t="s">
        <v>741</v>
      </c>
      <c r="B195" s="146" t="s">
        <v>741</v>
      </c>
      <c r="C195" s="147">
        <v>32.307569795500001</v>
      </c>
      <c r="D195" s="147">
        <v>-110.7441994343</v>
      </c>
      <c r="E195" s="148">
        <v>3574557.0430000001</v>
      </c>
      <c r="F195" s="148">
        <v>524080.761</v>
      </c>
      <c r="G195" s="145"/>
      <c r="H195" s="151">
        <v>38096</v>
      </c>
      <c r="I195" s="153" t="s">
        <v>892</v>
      </c>
      <c r="J195" s="145" t="s">
        <v>741</v>
      </c>
      <c r="K195" s="145">
        <v>90</v>
      </c>
      <c r="L195" s="145">
        <v>22</v>
      </c>
      <c r="M195" s="145" t="s">
        <v>797</v>
      </c>
      <c r="N195" s="145"/>
      <c r="O195" s="145"/>
      <c r="P195" s="155" t="e">
        <f>(E195-#REF!)-(#REF!-F195)*#REF!</f>
        <v>#REF!</v>
      </c>
    </row>
    <row r="196" spans="1:16" x14ac:dyDescent="0.25">
      <c r="A196" s="1" t="s">
        <v>713</v>
      </c>
      <c r="B196" s="46" t="s">
        <v>713</v>
      </c>
      <c r="C196" s="49">
        <v>32.340382071599997</v>
      </c>
      <c r="D196" s="49">
        <v>-110.685237351</v>
      </c>
      <c r="E196" s="77">
        <v>3578209.0180000002</v>
      </c>
      <c r="F196" s="77">
        <v>529620.71900000004</v>
      </c>
      <c r="H196" s="28">
        <v>38096</v>
      </c>
      <c r="I196" s="31" t="s">
        <v>810</v>
      </c>
      <c r="J196" s="1" t="s">
        <v>713</v>
      </c>
      <c r="K196" s="1">
        <v>285</v>
      </c>
      <c r="L196" s="1">
        <v>22</v>
      </c>
      <c r="M196" s="1" t="s">
        <v>797</v>
      </c>
      <c r="P196" s="155" t="e">
        <f>(E196-#REF!)-(#REF!-F196)*#REF!</f>
        <v>#REF!</v>
      </c>
    </row>
    <row r="197" spans="1:16" x14ac:dyDescent="0.25">
      <c r="A197" s="1" t="s">
        <v>714</v>
      </c>
      <c r="B197" s="46" t="s">
        <v>714</v>
      </c>
      <c r="C197" s="49">
        <v>32.340262531400001</v>
      </c>
      <c r="D197" s="49">
        <v>-110.68433451289999</v>
      </c>
      <c r="E197" s="77">
        <v>3578196.017</v>
      </c>
      <c r="F197" s="77">
        <v>529705.72</v>
      </c>
      <c r="H197" s="28">
        <v>38096</v>
      </c>
      <c r="I197" s="31" t="s">
        <v>810</v>
      </c>
      <c r="J197" s="1" t="s">
        <v>714</v>
      </c>
      <c r="K197" s="1">
        <v>292</v>
      </c>
      <c r="L197" s="1">
        <v>20</v>
      </c>
      <c r="M197" s="1" t="s">
        <v>797</v>
      </c>
      <c r="P197" s="155" t="e">
        <f>(E197-#REF!)-(#REF!-F197)*#REF!</f>
        <v>#REF!</v>
      </c>
    </row>
    <row r="198" spans="1:16" x14ac:dyDescent="0.25">
      <c r="A198" s="1" t="s">
        <v>715</v>
      </c>
      <c r="B198" s="46" t="s">
        <v>715</v>
      </c>
      <c r="C198" s="49">
        <v>32.341091049600003</v>
      </c>
      <c r="D198" s="49">
        <v>-110.6837578241</v>
      </c>
      <c r="E198" s="77">
        <v>3578288.0180000002</v>
      </c>
      <c r="F198" s="77">
        <v>529759.71799999999</v>
      </c>
      <c r="H198" s="28">
        <v>38096</v>
      </c>
      <c r="I198" s="31" t="s">
        <v>810</v>
      </c>
      <c r="J198" s="1" t="s">
        <v>715</v>
      </c>
      <c r="K198" s="1">
        <v>340</v>
      </c>
      <c r="L198" s="1">
        <v>20</v>
      </c>
      <c r="M198" s="1" t="s">
        <v>797</v>
      </c>
      <c r="P198" s="155" t="e">
        <f>(E198-#REF!)-(#REF!-F198)*#REF!</f>
        <v>#REF!</v>
      </c>
    </row>
    <row r="199" spans="1:16" x14ac:dyDescent="0.25">
      <c r="A199" s="1" t="s">
        <v>717</v>
      </c>
      <c r="B199" s="46" t="s">
        <v>717</v>
      </c>
      <c r="C199" s="49">
        <v>32.343428793900003</v>
      </c>
      <c r="D199" s="49">
        <v>-110.684238587</v>
      </c>
      <c r="E199" s="77">
        <v>3578547.0210000002</v>
      </c>
      <c r="F199" s="77">
        <v>529713.71200000006</v>
      </c>
      <c r="H199" s="28">
        <v>38096</v>
      </c>
      <c r="I199" s="31" t="s">
        <v>810</v>
      </c>
      <c r="J199" s="1" t="s">
        <v>717</v>
      </c>
      <c r="K199" s="1">
        <v>340</v>
      </c>
      <c r="L199" s="1">
        <v>23</v>
      </c>
      <c r="M199" s="1" t="s">
        <v>797</v>
      </c>
      <c r="P199" s="155" t="e">
        <f>(E199-#REF!)-(#REF!-F199)*#REF!</f>
        <v>#REF!</v>
      </c>
    </row>
    <row r="200" spans="1:16" x14ac:dyDescent="0.25">
      <c r="A200" s="1" t="s">
        <v>721</v>
      </c>
      <c r="B200" s="46" t="s">
        <v>721</v>
      </c>
      <c r="C200" s="49">
        <v>32.345800592499998</v>
      </c>
      <c r="D200" s="49">
        <v>-110.6803408896</v>
      </c>
      <c r="E200" s="77">
        <v>3578811.0219999999</v>
      </c>
      <c r="F200" s="77">
        <v>530079.70900000003</v>
      </c>
      <c r="H200" s="28">
        <v>38096</v>
      </c>
      <c r="I200" s="31" t="s">
        <v>810</v>
      </c>
      <c r="J200" s="1" t="s">
        <v>721</v>
      </c>
      <c r="K200" s="1">
        <v>359</v>
      </c>
      <c r="L200" s="1">
        <v>22</v>
      </c>
      <c r="M200" s="1" t="s">
        <v>797</v>
      </c>
      <c r="N200" s="1" t="s">
        <v>803</v>
      </c>
      <c r="P200" s="155" t="e">
        <f>(E200-#REF!)-(#REF!-F200)*#REF!</f>
        <v>#REF!</v>
      </c>
    </row>
    <row r="201" spans="1:16" x14ac:dyDescent="0.25">
      <c r="A201" s="1" t="s">
        <v>722</v>
      </c>
      <c r="B201" s="46" t="s">
        <v>722</v>
      </c>
      <c r="C201" s="49">
        <v>32.3456555494</v>
      </c>
      <c r="D201" s="49">
        <v>-110.6800650918</v>
      </c>
      <c r="E201" s="77">
        <v>3578795.0210000002</v>
      </c>
      <c r="F201" s="77">
        <v>530105.71</v>
      </c>
      <c r="H201" s="28">
        <v>38096</v>
      </c>
      <c r="I201" s="31" t="s">
        <v>810</v>
      </c>
      <c r="J201" s="1" t="s">
        <v>722</v>
      </c>
      <c r="K201" s="1">
        <v>351</v>
      </c>
      <c r="L201" s="1">
        <v>21</v>
      </c>
      <c r="M201" s="1" t="s">
        <v>797</v>
      </c>
      <c r="N201" s="1" t="s">
        <v>803</v>
      </c>
      <c r="P201" s="155" t="e">
        <f>(E201-#REF!)-(#REF!-F201)*#REF!</f>
        <v>#REF!</v>
      </c>
    </row>
    <row r="202" spans="1:16" x14ac:dyDescent="0.25">
      <c r="A202" s="1" t="s">
        <v>723</v>
      </c>
      <c r="B202" s="46" t="s">
        <v>723</v>
      </c>
      <c r="C202" s="49">
        <v>32.346367095600002</v>
      </c>
      <c r="D202" s="49">
        <v>-110.6796162646</v>
      </c>
      <c r="E202" s="77">
        <v>3578874.0219999999</v>
      </c>
      <c r="F202" s="77">
        <v>530147.70799999998</v>
      </c>
      <c r="H202" s="28">
        <v>38096</v>
      </c>
      <c r="I202" s="31" t="s">
        <v>810</v>
      </c>
      <c r="J202" s="1" t="s">
        <v>723</v>
      </c>
      <c r="K202" s="1">
        <v>0</v>
      </c>
      <c r="L202" s="1">
        <v>20</v>
      </c>
      <c r="M202" s="1" t="s">
        <v>797</v>
      </c>
      <c r="N202" s="1" t="s">
        <v>803</v>
      </c>
      <c r="P202" s="155" t="e">
        <f>(E202-#REF!)-(#REF!-F202)*#REF!</f>
        <v>#REF!</v>
      </c>
    </row>
    <row r="203" spans="1:16" x14ac:dyDescent="0.25">
      <c r="A203" s="145" t="s">
        <v>724</v>
      </c>
      <c r="B203" s="146" t="s">
        <v>724</v>
      </c>
      <c r="C203" s="147">
        <v>32.347906237300002</v>
      </c>
      <c r="D203" s="147">
        <v>-110.67823995089999</v>
      </c>
      <c r="E203" s="148">
        <v>3579045.023</v>
      </c>
      <c r="F203" s="148">
        <v>530276.70600000001</v>
      </c>
      <c r="G203" s="145"/>
      <c r="H203" s="151">
        <v>38096</v>
      </c>
      <c r="I203" s="31" t="s">
        <v>810</v>
      </c>
      <c r="J203" s="145" t="s">
        <v>724</v>
      </c>
      <c r="K203" s="145">
        <v>340</v>
      </c>
      <c r="L203" s="145">
        <v>22</v>
      </c>
      <c r="M203" s="145" t="s">
        <v>797</v>
      </c>
      <c r="N203" s="145"/>
      <c r="O203" s="145"/>
      <c r="P203" s="155" t="e">
        <f>(E203-#REF!)-(#REF!-F203)*#REF!</f>
        <v>#REF!</v>
      </c>
    </row>
    <row r="204" spans="1:16" x14ac:dyDescent="0.25">
      <c r="A204" s="1" t="s">
        <v>676</v>
      </c>
      <c r="B204" s="46" t="s">
        <v>676</v>
      </c>
      <c r="C204" s="49">
        <v>32.337868493099997</v>
      </c>
      <c r="D204" s="49">
        <v>-110.68299323799999</v>
      </c>
      <c r="E204" s="77">
        <v>3577931.0129999998</v>
      </c>
      <c r="F204" s="77">
        <v>529832.72600000002</v>
      </c>
      <c r="H204" s="28">
        <v>38064</v>
      </c>
      <c r="I204" s="31" t="s">
        <v>929</v>
      </c>
      <c r="J204" s="1" t="s">
        <v>676</v>
      </c>
      <c r="K204" s="1">
        <v>317</v>
      </c>
      <c r="L204" s="1">
        <v>6</v>
      </c>
      <c r="M204" s="1" t="s">
        <v>797</v>
      </c>
      <c r="N204" s="1" t="s">
        <v>800</v>
      </c>
      <c r="P204" s="155" t="e">
        <f>(E204-#REF!)-(#REF!-F204)*#REF!</f>
        <v>#REF!</v>
      </c>
    </row>
    <row r="205" spans="1:16" x14ac:dyDescent="0.25">
      <c r="A205" s="1" t="s">
        <v>678</v>
      </c>
      <c r="B205" s="46" t="s">
        <v>678</v>
      </c>
      <c r="C205" s="49">
        <v>32.337379090299997</v>
      </c>
      <c r="D205" s="49">
        <v>-110.68210233809999</v>
      </c>
      <c r="E205" s="77">
        <v>3577877.0120000001</v>
      </c>
      <c r="F205" s="77">
        <v>529916.728</v>
      </c>
      <c r="H205" s="28">
        <v>38064</v>
      </c>
      <c r="I205" s="31" t="s">
        <v>929</v>
      </c>
      <c r="J205" s="1" t="s">
        <v>678</v>
      </c>
      <c r="K205" s="1">
        <v>353</v>
      </c>
      <c r="L205" s="1">
        <v>10</v>
      </c>
      <c r="M205" s="1" t="s">
        <v>797</v>
      </c>
      <c r="N205" s="1" t="s">
        <v>800</v>
      </c>
      <c r="P205" s="155" t="e">
        <f>(E205-#REF!)-(#REF!-F205)*#REF!</f>
        <v>#REF!</v>
      </c>
    </row>
    <row r="206" spans="1:16" x14ac:dyDescent="0.25">
      <c r="A206" s="1" t="s">
        <v>679</v>
      </c>
      <c r="B206" s="46" t="s">
        <v>679</v>
      </c>
      <c r="C206" s="49">
        <v>32.335997890800002</v>
      </c>
      <c r="D206" s="49">
        <v>-110.6817352228</v>
      </c>
      <c r="E206" s="77">
        <v>3577724.0090000001</v>
      </c>
      <c r="F206" s="77">
        <v>529951.73199999996</v>
      </c>
      <c r="H206" s="28">
        <v>38064</v>
      </c>
      <c r="I206" s="31" t="s">
        <v>929</v>
      </c>
      <c r="J206" s="1" t="s">
        <v>679</v>
      </c>
      <c r="K206" s="1">
        <v>334</v>
      </c>
      <c r="L206" s="1">
        <v>20</v>
      </c>
      <c r="M206" s="1" t="s">
        <v>797</v>
      </c>
      <c r="N206" s="1" t="s">
        <v>800</v>
      </c>
      <c r="P206" s="155" t="e">
        <f>(E206-#REF!)-(#REF!-F206)*#REF!</f>
        <v>#REF!</v>
      </c>
    </row>
    <row r="207" spans="1:16" x14ac:dyDescent="0.25">
      <c r="A207" s="1" t="s">
        <v>684</v>
      </c>
      <c r="B207" s="46" t="s">
        <v>684</v>
      </c>
      <c r="C207" s="49">
        <v>32.335409244700003</v>
      </c>
      <c r="D207" s="49">
        <v>-110.6808446939</v>
      </c>
      <c r="E207" s="77">
        <v>3577659.0079999999</v>
      </c>
      <c r="F207" s="77">
        <v>530035.73400000005</v>
      </c>
      <c r="H207" s="28">
        <v>38064</v>
      </c>
      <c r="I207" s="31" t="s">
        <v>929</v>
      </c>
      <c r="J207" s="1" t="s">
        <v>684</v>
      </c>
      <c r="K207" s="1">
        <v>356</v>
      </c>
      <c r="L207" s="1">
        <v>12</v>
      </c>
      <c r="M207" s="1" t="s">
        <v>797</v>
      </c>
      <c r="N207" s="1" t="s">
        <v>800</v>
      </c>
      <c r="P207" s="155" t="e">
        <f>(E207-#REF!)-(#REF!-F207)*#REF!</f>
        <v>#REF!</v>
      </c>
    </row>
    <row r="208" spans="1:16" x14ac:dyDescent="0.25">
      <c r="A208" s="1" t="s">
        <v>708</v>
      </c>
      <c r="B208" s="46" t="s">
        <v>708</v>
      </c>
      <c r="C208" s="49">
        <v>32.332971308600001</v>
      </c>
      <c r="D208" s="49">
        <v>-110.6945070826</v>
      </c>
      <c r="E208" s="77">
        <v>3577385.0159999998</v>
      </c>
      <c r="F208" s="77">
        <v>528750.73</v>
      </c>
      <c r="H208" s="28">
        <v>38064</v>
      </c>
      <c r="I208" s="31" t="s">
        <v>929</v>
      </c>
      <c r="J208" s="1" t="s">
        <v>708</v>
      </c>
      <c r="K208" s="1">
        <v>306</v>
      </c>
      <c r="L208" s="1">
        <v>21</v>
      </c>
      <c r="M208" s="1" t="s">
        <v>797</v>
      </c>
      <c r="N208" s="1" t="s">
        <v>800</v>
      </c>
      <c r="P208" s="155" t="e">
        <f>(E208-#REF!)-(#REF!-F208)*#REF!</f>
        <v>#REF!</v>
      </c>
    </row>
    <row r="209" spans="1:16" x14ac:dyDescent="0.25">
      <c r="A209" s="1" t="s">
        <v>775</v>
      </c>
      <c r="B209" s="46" t="s">
        <v>775</v>
      </c>
      <c r="C209" s="49">
        <v>32.3250629108</v>
      </c>
      <c r="D209" s="49">
        <v>-110.703447535</v>
      </c>
      <c r="E209" s="77">
        <v>3576506.0150000001</v>
      </c>
      <c r="F209" s="77">
        <v>527911.74399999995</v>
      </c>
      <c r="H209" s="28">
        <v>38105</v>
      </c>
      <c r="I209" s="31" t="s">
        <v>927</v>
      </c>
      <c r="J209" s="1" t="s">
        <v>775</v>
      </c>
      <c r="K209" s="1">
        <v>335</v>
      </c>
      <c r="L209" s="1">
        <v>15</v>
      </c>
      <c r="M209" s="1" t="s">
        <v>797</v>
      </c>
      <c r="P209" s="155" t="e">
        <f>(E209-#REF!)-(#REF!-F209)*#REF!</f>
        <v>#REF!</v>
      </c>
    </row>
    <row r="210" spans="1:16" x14ac:dyDescent="0.25">
      <c r="A210" s="1" t="s">
        <v>779</v>
      </c>
      <c r="B210" s="46" t="s">
        <v>779</v>
      </c>
      <c r="C210" s="49">
        <v>32.3240747121</v>
      </c>
      <c r="D210" s="49">
        <v>-110.7051931508</v>
      </c>
      <c r="E210" s="77">
        <v>3576396.0210000002</v>
      </c>
      <c r="F210" s="77">
        <v>527747.74699999997</v>
      </c>
      <c r="H210" s="28">
        <v>38105</v>
      </c>
      <c r="I210" s="31" t="s">
        <v>927</v>
      </c>
      <c r="J210" s="1" t="s">
        <v>779</v>
      </c>
      <c r="K210" s="1">
        <v>355</v>
      </c>
      <c r="L210" s="1">
        <v>11</v>
      </c>
      <c r="M210" s="1" t="s">
        <v>797</v>
      </c>
      <c r="P210" s="155" t="e">
        <f>(E210-#REF!)-(#REF!-F210)*#REF!</f>
        <v>#REF!</v>
      </c>
    </row>
    <row r="211" spans="1:16" x14ac:dyDescent="0.25">
      <c r="A211" s="1" t="s">
        <v>781</v>
      </c>
      <c r="B211" s="46" t="s">
        <v>781</v>
      </c>
      <c r="C211" s="49">
        <v>32.322001649900002</v>
      </c>
      <c r="D211" s="49">
        <v>-110.70598601019999</v>
      </c>
      <c r="E211" s="77">
        <v>3576166.02</v>
      </c>
      <c r="F211" s="77">
        <v>527673.75100000005</v>
      </c>
      <c r="H211" s="28">
        <v>38105</v>
      </c>
      <c r="I211" s="31" t="s">
        <v>927</v>
      </c>
      <c r="J211" s="1" t="s">
        <v>781</v>
      </c>
      <c r="K211" s="1">
        <v>345</v>
      </c>
      <c r="L211" s="1">
        <v>11</v>
      </c>
      <c r="M211" s="1" t="s">
        <v>797</v>
      </c>
      <c r="P211" s="155" t="e">
        <f>(E211-#REF!)-(#REF!-F211)*#REF!</f>
        <v>#REF!</v>
      </c>
    </row>
    <row r="212" spans="1:16" x14ac:dyDescent="0.25">
      <c r="A212" s="1" t="s">
        <v>788</v>
      </c>
      <c r="B212" s="46" t="s">
        <v>788</v>
      </c>
      <c r="C212" s="49">
        <v>32.328074882000003</v>
      </c>
      <c r="D212" s="49">
        <v>-110.6991559099</v>
      </c>
      <c r="E212" s="77">
        <v>3576841.014</v>
      </c>
      <c r="F212" s="77">
        <v>528314.74</v>
      </c>
      <c r="H212" s="28">
        <v>38105</v>
      </c>
      <c r="I212" s="31" t="s">
        <v>927</v>
      </c>
      <c r="J212" s="1" t="s">
        <v>788</v>
      </c>
      <c r="K212" s="1">
        <v>280</v>
      </c>
      <c r="L212" s="1">
        <v>28</v>
      </c>
      <c r="M212" s="1" t="s">
        <v>797</v>
      </c>
      <c r="P212" s="155" t="e">
        <f>(E212-#REF!)-(#REF!-F212)*#REF!</f>
        <v>#REF!</v>
      </c>
    </row>
    <row r="213" spans="1:16" x14ac:dyDescent="0.25">
      <c r="A213" s="1" t="s">
        <v>789</v>
      </c>
      <c r="B213" s="46" t="s">
        <v>789</v>
      </c>
      <c r="C213" s="49">
        <v>32.328972731100002</v>
      </c>
      <c r="D213" s="49">
        <v>-110.6973679415</v>
      </c>
      <c r="E213" s="77">
        <v>3576941.014</v>
      </c>
      <c r="F213" s="77">
        <v>528482.73899999994</v>
      </c>
      <c r="H213" s="28">
        <v>38105</v>
      </c>
      <c r="I213" s="31" t="s">
        <v>927</v>
      </c>
      <c r="J213" s="1" t="s">
        <v>789</v>
      </c>
      <c r="K213" s="1">
        <v>340</v>
      </c>
      <c r="L213" s="1">
        <v>18</v>
      </c>
      <c r="M213" s="1" t="s">
        <v>797</v>
      </c>
      <c r="P213" s="155" t="e">
        <f>(E213-#REF!)-(#REF!-F213)*#REF!</f>
        <v>#REF!</v>
      </c>
    </row>
    <row r="214" spans="1:16" x14ac:dyDescent="0.25">
      <c r="A214" s="1" t="s">
        <v>790</v>
      </c>
      <c r="B214" s="46" t="s">
        <v>790</v>
      </c>
      <c r="C214" s="49">
        <v>32.330042319500002</v>
      </c>
      <c r="D214" s="49">
        <v>-110.69572812129999</v>
      </c>
      <c r="E214" s="77">
        <v>3577060.014</v>
      </c>
      <c r="F214" s="77">
        <v>528636.73699999996</v>
      </c>
      <c r="H214" s="28">
        <v>38105</v>
      </c>
      <c r="I214" s="31" t="s">
        <v>927</v>
      </c>
      <c r="J214" s="1" t="s">
        <v>790</v>
      </c>
      <c r="K214" s="1">
        <v>308</v>
      </c>
      <c r="L214" s="1">
        <v>20</v>
      </c>
      <c r="M214" s="1" t="s">
        <v>797</v>
      </c>
      <c r="P214" s="155" t="e">
        <f>(E214-#REF!)-(#REF!-F214)*#REF!</f>
        <v>#REF!</v>
      </c>
    </row>
    <row r="215" spans="1:16" x14ac:dyDescent="0.25">
      <c r="A215" s="1" t="s">
        <v>793</v>
      </c>
      <c r="B215" s="46" t="s">
        <v>793</v>
      </c>
      <c r="C215" s="49">
        <v>32.335852557599999</v>
      </c>
      <c r="D215" s="49">
        <v>-110.6922129031</v>
      </c>
      <c r="E215" s="77">
        <v>3577705.0180000002</v>
      </c>
      <c r="F215" s="77">
        <v>528965.72499999998</v>
      </c>
      <c r="H215" s="28">
        <v>38105</v>
      </c>
      <c r="I215" s="31" t="s">
        <v>927</v>
      </c>
      <c r="J215" s="1" t="s">
        <v>793</v>
      </c>
      <c r="K215" s="1">
        <v>274</v>
      </c>
      <c r="L215" s="1">
        <v>30</v>
      </c>
      <c r="M215" s="1" t="s">
        <v>797</v>
      </c>
      <c r="P215" s="155" t="e">
        <f>(E215-#REF!)-(#REF!-F215)*#REF!</f>
        <v>#REF!</v>
      </c>
    </row>
    <row r="216" spans="1:16" x14ac:dyDescent="0.25">
      <c r="A216" s="145" t="s">
        <v>794</v>
      </c>
      <c r="B216" s="146" t="s">
        <v>794</v>
      </c>
      <c r="C216" s="147">
        <v>32.336680617299997</v>
      </c>
      <c r="D216" s="147">
        <v>-110.69143442150001</v>
      </c>
      <c r="E216" s="148">
        <v>3577797.0180000002</v>
      </c>
      <c r="F216" s="148">
        <v>529038.723</v>
      </c>
      <c r="G216" s="145"/>
      <c r="H216" s="151">
        <v>38105</v>
      </c>
      <c r="I216" s="31" t="s">
        <v>927</v>
      </c>
      <c r="J216" s="145" t="s">
        <v>794</v>
      </c>
      <c r="K216" s="145">
        <v>281</v>
      </c>
      <c r="L216" s="145">
        <v>21</v>
      </c>
      <c r="M216" s="145" t="s">
        <v>797</v>
      </c>
      <c r="N216" s="145"/>
      <c r="O216" s="145"/>
      <c r="P216" s="155" t="e">
        <f>(E216-#REF!)-(#REF!-F216)*#REF!</f>
        <v>#REF!</v>
      </c>
    </row>
    <row r="217" spans="1:16" x14ac:dyDescent="0.25">
      <c r="A217" t="s">
        <v>59</v>
      </c>
      <c r="B217"/>
      <c r="C217" s="14">
        <v>32.331679999999999</v>
      </c>
      <c r="D217" s="14">
        <v>-110.67318</v>
      </c>
      <c r="E217" s="80">
        <v>3577247.8061839999</v>
      </c>
      <c r="F217" s="80">
        <v>530758.35048100003</v>
      </c>
      <c r="G217" s="8" t="s">
        <v>41</v>
      </c>
      <c r="H217" s="12">
        <v>38822</v>
      </c>
      <c r="I217" s="30" t="s">
        <v>816</v>
      </c>
      <c r="J217" t="s">
        <v>59</v>
      </c>
      <c r="K217" s="1">
        <v>348</v>
      </c>
      <c r="L217" s="1">
        <v>17</v>
      </c>
      <c r="M217" s="1" t="s">
        <v>42</v>
      </c>
      <c r="P217" s="155" t="e">
        <f>(E217-#REF!)-(#REF!-F217)*#REF!</f>
        <v>#REF!</v>
      </c>
    </row>
    <row r="218" spans="1:16" x14ac:dyDescent="0.25">
      <c r="A218" t="s">
        <v>63</v>
      </c>
      <c r="B218"/>
      <c r="C218" s="14">
        <v>32.334662999999999</v>
      </c>
      <c r="D218" s="14">
        <v>-110.67036299999999</v>
      </c>
      <c r="E218" s="80">
        <v>3577579.238988</v>
      </c>
      <c r="F218" s="80">
        <v>531022.38939799997</v>
      </c>
      <c r="G218" s="8" t="s">
        <v>41</v>
      </c>
      <c r="H218" s="12">
        <v>38822</v>
      </c>
      <c r="I218" s="30" t="s">
        <v>816</v>
      </c>
      <c r="J218" t="s">
        <v>63</v>
      </c>
      <c r="K218" s="1">
        <v>335</v>
      </c>
      <c r="L218" s="1">
        <v>20</v>
      </c>
      <c r="M218" s="1" t="s">
        <v>42</v>
      </c>
      <c r="P218" s="155" t="e">
        <f>(E218-#REF!)-(#REF!-F218)*#REF!</f>
        <v>#REF!</v>
      </c>
    </row>
    <row r="219" spans="1:16" x14ac:dyDescent="0.25">
      <c r="A219" t="s">
        <v>68</v>
      </c>
      <c r="B219"/>
      <c r="C219" s="14">
        <v>32.339447999999997</v>
      </c>
      <c r="D219" s="14">
        <v>-110.666871</v>
      </c>
      <c r="E219" s="80">
        <v>3578110.6756640002</v>
      </c>
      <c r="F219" s="80">
        <v>531349.39911700005</v>
      </c>
      <c r="G219" s="8" t="s">
        <v>41</v>
      </c>
      <c r="H219" s="12">
        <v>38822</v>
      </c>
      <c r="I219" s="30" t="s">
        <v>816</v>
      </c>
      <c r="J219" t="s">
        <v>68</v>
      </c>
      <c r="K219" s="1">
        <v>341</v>
      </c>
      <c r="L219" s="1">
        <v>17</v>
      </c>
      <c r="M219" s="1" t="s">
        <v>42</v>
      </c>
      <c r="P219" s="155" t="e">
        <f>(E219-#REF!)-(#REF!-F219)*#REF!</f>
        <v>#REF!</v>
      </c>
    </row>
    <row r="220" spans="1:16" x14ac:dyDescent="0.25">
      <c r="A220" t="s">
        <v>70</v>
      </c>
      <c r="B220"/>
      <c r="C220" s="14">
        <v>32.340246999999998</v>
      </c>
      <c r="D220" s="14">
        <v>-110.665541</v>
      </c>
      <c r="E220" s="80">
        <v>3578199.667624</v>
      </c>
      <c r="F220" s="80">
        <v>531474.318753</v>
      </c>
      <c r="G220" s="8" t="s">
        <v>41</v>
      </c>
      <c r="H220" s="12">
        <v>38831</v>
      </c>
      <c r="I220" s="30" t="s">
        <v>816</v>
      </c>
      <c r="J220" t="s">
        <v>70</v>
      </c>
      <c r="K220" s="1">
        <v>352</v>
      </c>
      <c r="L220" s="1">
        <v>20</v>
      </c>
      <c r="M220" s="1" t="s">
        <v>42</v>
      </c>
      <c r="P220" s="155" t="e">
        <f>(E220-#REF!)-(#REF!-F220)*#REF!</f>
        <v>#REF!</v>
      </c>
    </row>
    <row r="221" spans="1:16" x14ac:dyDescent="0.25">
      <c r="A221" t="s">
        <v>75</v>
      </c>
      <c r="B221"/>
      <c r="C221" s="14">
        <v>32.342688000000003</v>
      </c>
      <c r="D221" s="14">
        <v>-110.66234900000001</v>
      </c>
      <c r="E221" s="80">
        <v>3578471.172092</v>
      </c>
      <c r="F221" s="80">
        <v>531773.83474399999</v>
      </c>
      <c r="G221" s="8" t="s">
        <v>41</v>
      </c>
      <c r="H221" s="12">
        <v>38831</v>
      </c>
      <c r="I221" s="30" t="s">
        <v>816</v>
      </c>
      <c r="J221" t="s">
        <v>75</v>
      </c>
      <c r="K221" s="1">
        <v>50</v>
      </c>
      <c r="L221" s="1">
        <v>19</v>
      </c>
      <c r="M221" s="1" t="s">
        <v>42</v>
      </c>
      <c r="P221" s="155" t="e">
        <f>(E221-#REF!)-(#REF!-F221)*#REF!</f>
        <v>#REF!</v>
      </c>
    </row>
    <row r="222" spans="1:16" x14ac:dyDescent="0.25">
      <c r="A222" t="s">
        <v>79</v>
      </c>
      <c r="B222"/>
      <c r="C222" s="14">
        <v>32.342613</v>
      </c>
      <c r="D222" s="14">
        <v>-110.65801399999999</v>
      </c>
      <c r="E222" s="80">
        <v>3578464.140414</v>
      </c>
      <c r="F222" s="80">
        <v>532181.746331</v>
      </c>
      <c r="G222" s="8" t="s">
        <v>41</v>
      </c>
      <c r="H222" s="12">
        <v>38831</v>
      </c>
      <c r="I222" s="30" t="s">
        <v>816</v>
      </c>
      <c r="J222" t="s">
        <v>79</v>
      </c>
      <c r="K222" s="1">
        <v>45</v>
      </c>
      <c r="L222" s="1">
        <v>21</v>
      </c>
      <c r="M222" s="1" t="s">
        <v>42</v>
      </c>
      <c r="P222" s="155" t="e">
        <f>(E222-#REF!)-(#REF!-F222)*#REF!</f>
        <v>#REF!</v>
      </c>
    </row>
    <row r="223" spans="1:16" x14ac:dyDescent="0.25">
      <c r="A223" t="s">
        <v>82</v>
      </c>
      <c r="B223"/>
      <c r="C223" s="14">
        <v>32.341673999999998</v>
      </c>
      <c r="D223" s="14">
        <v>-110.65625</v>
      </c>
      <c r="E223" s="80">
        <v>3578360.6101040002</v>
      </c>
      <c r="F223" s="80">
        <v>532348.16203999997</v>
      </c>
      <c r="G223" s="8" t="s">
        <v>41</v>
      </c>
      <c r="H223" s="12">
        <v>38831</v>
      </c>
      <c r="I223" s="30" t="s">
        <v>816</v>
      </c>
      <c r="J223" t="s">
        <v>82</v>
      </c>
      <c r="K223" s="1">
        <v>6</v>
      </c>
      <c r="L223" s="1">
        <v>14</v>
      </c>
      <c r="M223" s="1" t="s">
        <v>42</v>
      </c>
      <c r="P223" s="155" t="e">
        <f>(E223-#REF!)-(#REF!-F223)*#REF!</f>
        <v>#REF!</v>
      </c>
    </row>
    <row r="224" spans="1:16" x14ac:dyDescent="0.25">
      <c r="A224" t="s">
        <v>85</v>
      </c>
      <c r="B224"/>
      <c r="C224" s="14">
        <v>32.344532999999998</v>
      </c>
      <c r="D224" s="14">
        <v>-110.65447399999999</v>
      </c>
      <c r="E224" s="80">
        <v>3578678.0926720002</v>
      </c>
      <c r="F224" s="80">
        <v>532514.23358600005</v>
      </c>
      <c r="G224" s="8" t="s">
        <v>41</v>
      </c>
      <c r="H224" s="12">
        <v>38831</v>
      </c>
      <c r="I224" s="30" t="s">
        <v>816</v>
      </c>
      <c r="J224" t="s">
        <v>85</v>
      </c>
      <c r="K224" s="1">
        <v>15</v>
      </c>
      <c r="L224" s="1">
        <v>20</v>
      </c>
      <c r="M224" s="1" t="s">
        <v>42</v>
      </c>
      <c r="P224" s="155" t="e">
        <f>(E224-#REF!)-(#REF!-F224)*#REF!</f>
        <v>#REF!</v>
      </c>
    </row>
    <row r="225" spans="1:16" x14ac:dyDescent="0.25">
      <c r="A225" t="s">
        <v>87</v>
      </c>
      <c r="B225"/>
      <c r="C225" s="14">
        <v>32.346330000000002</v>
      </c>
      <c r="D225" s="14">
        <v>-110.655981</v>
      </c>
      <c r="E225" s="80">
        <v>3578876.8411989999</v>
      </c>
      <c r="F225" s="80">
        <v>532371.74460600002</v>
      </c>
      <c r="G225" s="8" t="s">
        <v>41</v>
      </c>
      <c r="H225" s="12">
        <v>38831</v>
      </c>
      <c r="I225" s="30" t="s">
        <v>816</v>
      </c>
      <c r="J225" t="s">
        <v>87</v>
      </c>
      <c r="K225" s="1">
        <v>10</v>
      </c>
      <c r="L225" s="1">
        <v>22</v>
      </c>
      <c r="M225" s="1" t="s">
        <v>42</v>
      </c>
      <c r="P225" s="155" t="e">
        <f>(E225-#REF!)-(#REF!-F225)*#REF!</f>
        <v>#REF!</v>
      </c>
    </row>
    <row r="226" spans="1:16" x14ac:dyDescent="0.25">
      <c r="A226" t="s">
        <v>123</v>
      </c>
      <c r="B226"/>
      <c r="C226" s="14">
        <v>32.335935999999997</v>
      </c>
      <c r="D226" s="14">
        <v>-110.72446100000001</v>
      </c>
      <c r="E226" s="80">
        <v>3577706.0449319999</v>
      </c>
      <c r="F226" s="80">
        <v>525930.86430500005</v>
      </c>
      <c r="G226" s="8" t="s">
        <v>41</v>
      </c>
      <c r="H226" s="12">
        <v>36035</v>
      </c>
      <c r="I226" s="30" t="s">
        <v>930</v>
      </c>
      <c r="J226" t="s">
        <v>123</v>
      </c>
      <c r="K226" s="8">
        <v>352</v>
      </c>
      <c r="L226" s="8">
        <v>14</v>
      </c>
      <c r="M226" s="1" t="s">
        <v>42</v>
      </c>
      <c r="P226" s="155" t="e">
        <f>(E226-#REF!)-(#REF!-F226)*#REF!</f>
        <v>#REF!</v>
      </c>
    </row>
    <row r="227" spans="1:16" x14ac:dyDescent="0.25">
      <c r="A227" t="s">
        <v>124</v>
      </c>
      <c r="B227"/>
      <c r="C227" s="14">
        <v>32.339706999999997</v>
      </c>
      <c r="D227" s="14">
        <v>-110.728615</v>
      </c>
      <c r="E227" s="80">
        <v>3578123.0663749999</v>
      </c>
      <c r="F227" s="80">
        <v>525538.84444000002</v>
      </c>
      <c r="G227" s="8" t="s">
        <v>41</v>
      </c>
      <c r="H227" s="12">
        <v>36035</v>
      </c>
      <c r="I227" s="30" t="s">
        <v>930</v>
      </c>
      <c r="J227" t="s">
        <v>124</v>
      </c>
      <c r="K227" s="8">
        <v>330</v>
      </c>
      <c r="L227" s="8">
        <v>18</v>
      </c>
      <c r="M227" s="1" t="s">
        <v>42</v>
      </c>
      <c r="P227" s="155" t="e">
        <f>(E227-#REF!)-(#REF!-F227)*#REF!</f>
        <v>#REF!</v>
      </c>
    </row>
    <row r="228" spans="1:16" x14ac:dyDescent="0.25">
      <c r="A228" t="s">
        <v>125</v>
      </c>
      <c r="B228"/>
      <c r="C228" s="14">
        <v>32.340553</v>
      </c>
      <c r="D228" s="14">
        <v>-110.73172599999999</v>
      </c>
      <c r="E228" s="80">
        <v>3578216.0754530001</v>
      </c>
      <c r="F228" s="80">
        <v>525245.83868499997</v>
      </c>
      <c r="G228" s="8" t="s">
        <v>41</v>
      </c>
      <c r="H228" s="12">
        <v>36035</v>
      </c>
      <c r="I228" s="30" t="s">
        <v>930</v>
      </c>
      <c r="J228" t="s">
        <v>125</v>
      </c>
      <c r="K228" s="8">
        <v>325</v>
      </c>
      <c r="L228" s="8">
        <v>18</v>
      </c>
      <c r="M228" s="1" t="s">
        <v>42</v>
      </c>
      <c r="P228" s="155" t="e">
        <f>(E228-#REF!)-(#REF!-F228)*#REF!</f>
        <v>#REF!</v>
      </c>
    </row>
    <row r="229" spans="1:16" x14ac:dyDescent="0.25">
      <c r="A229" t="s">
        <v>126</v>
      </c>
      <c r="B229"/>
      <c r="C229" s="14">
        <v>32.341068</v>
      </c>
      <c r="D229" s="14">
        <v>-110.73218199999999</v>
      </c>
      <c r="E229" s="80">
        <v>3578273.078189</v>
      </c>
      <c r="F229" s="80">
        <v>525202.83599000005</v>
      </c>
      <c r="G229" s="8" t="s">
        <v>41</v>
      </c>
      <c r="H229" s="12">
        <v>36035</v>
      </c>
      <c r="I229" s="30" t="s">
        <v>930</v>
      </c>
      <c r="J229" t="s">
        <v>126</v>
      </c>
      <c r="K229" s="8">
        <v>340</v>
      </c>
      <c r="L229" s="8">
        <v>34</v>
      </c>
      <c r="M229" s="1" t="s">
        <v>42</v>
      </c>
      <c r="P229" s="155" t="e">
        <f>(E229-#REF!)-(#REF!-F229)*#REF!</f>
        <v>#REF!</v>
      </c>
    </row>
    <row r="230" spans="1:16" customFormat="1" x14ac:dyDescent="0.25">
      <c r="A230" s="26" t="s">
        <v>233</v>
      </c>
      <c r="B230" s="26"/>
      <c r="C230" s="127">
        <v>32.344362932899998</v>
      </c>
      <c r="D230" s="127">
        <v>-110.77970802500001</v>
      </c>
      <c r="E230" s="126">
        <v>3578628.0860000001</v>
      </c>
      <c r="F230" s="126">
        <v>520729.63099999999</v>
      </c>
      <c r="G230" s="124"/>
      <c r="H230" s="124">
        <v>38429</v>
      </c>
      <c r="I230" s="114" t="s">
        <v>988</v>
      </c>
      <c r="J230" s="26" t="s">
        <v>233</v>
      </c>
      <c r="K230" s="26">
        <v>244</v>
      </c>
      <c r="L230" s="26">
        <v>22</v>
      </c>
      <c r="M230" s="26" t="s">
        <v>42</v>
      </c>
      <c r="N230" s="26"/>
      <c r="O230" s="26"/>
      <c r="P230" s="155" t="e">
        <f>(E230-#REF!)-(#REF!-F230)*#REF!</f>
        <v>#REF!</v>
      </c>
    </row>
    <row r="231" spans="1:16" x14ac:dyDescent="0.25">
      <c r="A231" s="26" t="s">
        <v>234</v>
      </c>
      <c r="B231" s="26"/>
      <c r="C231" s="127">
        <v>32.349054163200002</v>
      </c>
      <c r="D231" s="127">
        <v>-110.7797818497</v>
      </c>
      <c r="E231" s="126">
        <v>3579148.0890000002</v>
      </c>
      <c r="F231" s="126">
        <v>520721.61499999999</v>
      </c>
      <c r="G231" s="124"/>
      <c r="H231" s="124">
        <v>38429</v>
      </c>
      <c r="I231" s="114" t="s">
        <v>988</v>
      </c>
      <c r="J231" s="26" t="s">
        <v>234</v>
      </c>
      <c r="K231" s="26">
        <v>233</v>
      </c>
      <c r="L231" s="26">
        <v>22</v>
      </c>
      <c r="M231" s="26" t="s">
        <v>42</v>
      </c>
      <c r="N231" s="26"/>
      <c r="O231" s="26"/>
      <c r="P231" s="155" t="e">
        <f>(E231-#REF!)-(#REF!-F231)*#REF!</f>
        <v>#REF!</v>
      </c>
    </row>
    <row r="232" spans="1:16" x14ac:dyDescent="0.25">
      <c r="A232" s="26" t="s">
        <v>235</v>
      </c>
      <c r="C232" s="127">
        <v>32.3510910145</v>
      </c>
      <c r="D232" s="127">
        <v>-110.7786610798</v>
      </c>
      <c r="E232" s="126">
        <v>3579374.0890000002</v>
      </c>
      <c r="F232" s="126">
        <v>520826.60800000001</v>
      </c>
      <c r="G232" s="124"/>
      <c r="H232" s="124">
        <v>38429</v>
      </c>
      <c r="I232" s="114" t="s">
        <v>988</v>
      </c>
      <c r="J232" s="26" t="s">
        <v>235</v>
      </c>
      <c r="K232" s="26">
        <v>245</v>
      </c>
      <c r="L232" s="26">
        <v>32</v>
      </c>
      <c r="M232" s="26" t="s">
        <v>42</v>
      </c>
      <c r="N232"/>
      <c r="P232" s="155" t="e">
        <f>(E232-#REF!)-(#REF!-F232)*#REF!</f>
        <v>#REF!</v>
      </c>
    </row>
    <row r="233" spans="1:16" x14ac:dyDescent="0.25">
      <c r="A233" s="26" t="s">
        <v>236</v>
      </c>
      <c r="C233" s="127">
        <v>32.355262266300002</v>
      </c>
      <c r="D233" s="127">
        <v>-110.7754944989</v>
      </c>
      <c r="E233" s="126">
        <v>3579837.0890000002</v>
      </c>
      <c r="F233" s="126">
        <v>521123.59499999997</v>
      </c>
      <c r="G233" s="124"/>
      <c r="H233" s="124">
        <v>38429</v>
      </c>
      <c r="I233" s="114" t="s">
        <v>988</v>
      </c>
      <c r="J233" s="26" t="s">
        <v>236</v>
      </c>
      <c r="K233" s="26">
        <v>8</v>
      </c>
      <c r="L233" s="26">
        <v>24</v>
      </c>
      <c r="M233" s="26" t="s">
        <v>42</v>
      </c>
      <c r="N233"/>
      <c r="P233" s="155" t="e">
        <f>(E233-#REF!)-(#REF!-F233)*#REF!</f>
        <v>#REF!</v>
      </c>
    </row>
    <row r="234" spans="1:16" x14ac:dyDescent="0.25">
      <c r="P234" s="155"/>
    </row>
  </sheetData>
  <sheetProtection formatCells="0" formatColumns="0" formatRows="0" insertRows="0" deleteRows="0" selectLockedCells="1" sort="0" autoFilter="0"/>
  <sortState xmlns:xlrd2="http://schemas.microsoft.com/office/spreadsheetml/2017/richdata2" ref="A2:P233">
    <sortCondition ref="M2:M233"/>
  </sortState>
  <dataValidations count="22">
    <dataValidation type="custom" operator="greaterThan" allowBlank="1" showInputMessage="1" sqref="I95:I98 I66:I89" xr:uid="{9E0EB514-447D-46A8-90C7-739B078E79CF}">
      <formula1>ISNUMBER(H66)=TRUE</formula1>
    </dataValidation>
    <dataValidation type="whole" allowBlank="1" sqref="L2:L49 L66:L111" xr:uid="{584ADC81-BFF4-486E-9AA4-D55DA130BFF0}">
      <formula1>0</formula1>
      <formula2>90</formula2>
    </dataValidation>
    <dataValidation type="whole" allowBlank="1" sqref="K2:K49 K66:K111" xr:uid="{278F72F5-8300-4DA6-BDC5-F398950269B4}">
      <formula1>0</formula1>
      <formula2>360</formula2>
    </dataValidation>
    <dataValidation type="custom" operator="greaterThan" showInputMessage="1" sqref="C111" xr:uid="{AEDBA79E-73C3-40A6-A151-96A6FF0B3FAC}">
      <formula1>IF(COUNT(#REF!)=1,IF(LEN(C111)&gt;0,1,2)=1,1)=1</formula1>
    </dataValidation>
    <dataValidation type="custom" allowBlank="1" showInputMessage="1" sqref="G66:G69 G95:G98 E111:F111" xr:uid="{23FA3B32-9464-48DC-B2F4-C758C9117F0D}">
      <formula1>ISNUMBER(E66)</formula1>
    </dataValidation>
    <dataValidation allowBlank="1" sqref="M2:M111" xr:uid="{8BE39361-546A-4DD0-BEB7-7ED95737B861}"/>
    <dataValidation type="custom" allowBlank="1" showInputMessage="1" sqref="J95 A95:B98" xr:uid="{902B7AE3-E840-485A-8301-150FBB85856D}">
      <formula1>COUNTIF(A95:A177,A95)=1</formula1>
    </dataValidation>
    <dataValidation type="custom" allowBlank="1" showInputMessage="1" sqref="J111" xr:uid="{BB88C9FA-1A7E-4D1B-B9AF-39F6DB13A1F5}">
      <formula1>COUNTIF(K112:K177,J111)=1</formula1>
    </dataValidation>
    <dataValidation type="custom" allowBlank="1" showInputMessage="1" sqref="A83:B87" xr:uid="{521E8E3C-5C10-486A-B847-A061E2062CCF}">
      <formula1>COUNTIF(A83:A177,A83)=1</formula1>
    </dataValidation>
    <dataValidation type="custom" allowBlank="1" showInputMessage="1" sqref="A78:B82" xr:uid="{DA21DBEE-A160-4A4C-A82F-32A6BC80A2B4}">
      <formula1>COUNTIF(A78:A177,A78)=1</formula1>
    </dataValidation>
    <dataValidation type="custom" allowBlank="1" showInputMessage="1" sqref="A71:B77" xr:uid="{7A627681-D6EC-41A1-B786-64C8D2840445}">
      <formula1>COUNTIF(A71:A177,A71)=1</formula1>
    </dataValidation>
    <dataValidation type="custom" allowBlank="1" showInputMessage="1" sqref="A69:B70" xr:uid="{7D2ABE30-EA77-4ADF-97C4-9EB97A78FFD3}">
      <formula1>COUNTIF(A69:A177,A69)=1</formula1>
    </dataValidation>
    <dataValidation type="custom" allowBlank="1" showInputMessage="1" sqref="A111:B111" xr:uid="{9B8D7E31-7EF4-41CE-8A8F-38694050FE51}">
      <formula1>COUNTIF(C51:C177,A111)=1</formula1>
    </dataValidation>
    <dataValidation type="custom" allowBlank="1" showInputMessage="1" sqref="A66:B68" xr:uid="{BECFBEEC-8E13-407C-A048-3235C56238BF}">
      <formula1>COUNTIF(A66:A177,A66)=1</formula1>
    </dataValidation>
    <dataValidation type="custom" allowBlank="1" showInputMessage="1" sqref="J83:J87" xr:uid="{FA304AA1-333A-43F1-933B-E784CE10F267}">
      <formula1>COUNTIF(K83:K177,J83)=1</formula1>
    </dataValidation>
    <dataValidation type="custom" allowBlank="1" showInputMessage="1" sqref="J78:J82" xr:uid="{36AFE4A5-0657-4EB1-A7A0-B9A666F0947E}">
      <formula1>COUNTIF(K78:K177,J78)=1</formula1>
    </dataValidation>
    <dataValidation type="custom" allowBlank="1" showInputMessage="1" sqref="J71:J77" xr:uid="{563C04FB-7349-478F-BD89-D173ACE53A89}">
      <formula1>COUNTIF(K71:K177,J71)=1</formula1>
    </dataValidation>
    <dataValidation type="custom" allowBlank="1" showInputMessage="1" sqref="J69:J70" xr:uid="{660CC9C8-F21D-41C4-B64E-20FB25312756}">
      <formula1>COUNTIF(K69:K177,J69)=1</formula1>
    </dataValidation>
    <dataValidation type="custom" allowBlank="1" showInputMessage="1" sqref="J66:J68" xr:uid="{C103C5E4-CBA1-4A2A-ABFF-DD054EDDA0C0}">
      <formula1>COUNTIF(K66:K177,J66)=1</formula1>
    </dataValidation>
    <dataValidation type="custom" allowBlank="1" showInputMessage="1" sqref="J5" xr:uid="{48545097-7AFF-4F57-A501-E100E8FB09E1}">
      <formula1>COUNTIF(K90:K177,J5)=1</formula1>
    </dataValidation>
    <dataValidation type="custom" allowBlank="1" showInputMessage="1" sqref="J96:J97" xr:uid="{3677837B-223F-473B-8CEC-1954B98D0238}">
      <formula1>COUNTIF(J96:J177,J96)=1</formula1>
    </dataValidation>
    <dataValidation type="custom" allowBlank="1" showInputMessage="1" sqref="J98" xr:uid="{883ACAB9-40F5-48AE-8111-AAD40BF0D7BB}">
      <formula1>COUNTIF(J98:J177,J98)=1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8</vt:i4>
      </vt:variant>
    </vt:vector>
  </HeadingPairs>
  <TitlesOfParts>
    <vt:vector size="30" baseType="lpstr">
      <vt:lpstr>Table S1. Figure 4 source</vt:lpstr>
      <vt:lpstr>Table S2. Data summary</vt:lpstr>
      <vt:lpstr>Table S3. Catalina-Rincon Data</vt:lpstr>
      <vt:lpstr>Table S4. Suizo-Durham data</vt:lpstr>
      <vt:lpstr>Table S5. SE Catalina lin</vt:lpstr>
      <vt:lpstr>Graph S1. SE Catalina lin</vt:lpstr>
      <vt:lpstr>Molino Basin</vt:lpstr>
      <vt:lpstr>Molino-Bellota</vt:lpstr>
      <vt:lpstr>Sabino - Molino fol</vt:lpstr>
      <vt:lpstr>Banks - Pontotoc</vt:lpstr>
      <vt:lpstr>Tanque Verde Ridge</vt:lpstr>
      <vt:lpstr>Bellota</vt:lpstr>
      <vt:lpstr>Sycamore</vt:lpstr>
      <vt:lpstr>Tanque Verde Falls</vt:lpstr>
      <vt:lpstr>Windy Point</vt:lpstr>
      <vt:lpstr>Windy Point (2)</vt:lpstr>
      <vt:lpstr>WinPt av S &amp; D meas</vt:lpstr>
      <vt:lpstr>Agua Caliente</vt:lpstr>
      <vt:lpstr>Molino E</vt:lpstr>
      <vt:lpstr>Molino-Soldier-Gibbon</vt:lpstr>
      <vt:lpstr>Sabino</vt:lpstr>
      <vt:lpstr>Pusch</vt:lpstr>
      <vt:lpstr>'Table S1. Figure 4 source'!_Hlk529695719</vt:lpstr>
      <vt:lpstr>'Agua Caliente'!StationIds</vt:lpstr>
      <vt:lpstr>'Molino-Bellota'!StationIds</vt:lpstr>
      <vt:lpstr>'Sabino - Molino fol'!StationIds</vt:lpstr>
      <vt:lpstr>'Table S3. Catalina-Rincon Data'!StationIds</vt:lpstr>
      <vt:lpstr>'Table S5. SE Catalina lin'!StationIds</vt:lpstr>
      <vt:lpstr>'Windy Point'!StationIds</vt:lpstr>
      <vt:lpstr>'Windy Point (2)'!StationIds</vt:lpstr>
    </vt:vector>
  </TitlesOfParts>
  <Company>Arizona Geological Survey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Clark</dc:creator>
  <cp:lastModifiedBy>Gina Harlow</cp:lastModifiedBy>
  <cp:lastPrinted>2019-04-21T17:45:52Z</cp:lastPrinted>
  <dcterms:created xsi:type="dcterms:W3CDTF">2010-01-15T20:31:45Z</dcterms:created>
  <dcterms:modified xsi:type="dcterms:W3CDTF">2022-07-18T23:28:59Z</dcterms:modified>
</cp:coreProperties>
</file>