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ology\Editorial\June-2022\G49833-aRooney\1-Data Repo\"/>
    </mc:Choice>
  </mc:AlternateContent>
  <xr:revisionPtr revIDLastSave="0" documentId="13_ncr:1_{50CCDA6B-9A1A-4D35-944B-395DC4612386}" xr6:coauthVersionLast="47" xr6:coauthVersionMax="47" xr10:uidLastSave="{00000000-0000-0000-0000-000000000000}"/>
  <bookViews>
    <workbookView xWindow="-120" yWindow="-120" windowWidth="20730" windowHeight="10215" xr2:uid="{7B7B8F66-5187-1041-9F91-B2291EFF46AF}"/>
  </bookViews>
  <sheets>
    <sheet name="Table S4" sheetId="1" r:id="rId1"/>
    <sheet name="G49833" sheetId="2" r:id="rId2"/>
  </sheets>
  <definedNames>
    <definedName name="_xlnm.Print_Titles" localSheetId="0">'Table S4'!#REF!,'Table S4'!$2:$2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W4" i="1" s="1"/>
  <c r="BX4" i="1"/>
  <c r="BY4" i="1"/>
  <c r="BZ4" i="1"/>
  <c r="N5" i="1"/>
  <c r="BX5" i="1"/>
  <c r="BY5" i="1"/>
  <c r="BZ5" i="1"/>
  <c r="N6" i="1"/>
  <c r="W6" i="1" s="1"/>
  <c r="BX6" i="1"/>
  <c r="BY6" i="1"/>
  <c r="BZ6" i="1"/>
  <c r="N7" i="1"/>
  <c r="W7" i="1" s="1"/>
  <c r="BX7" i="1"/>
  <c r="BY7" i="1"/>
  <c r="BZ7" i="1"/>
  <c r="N8" i="1"/>
  <c r="W8" i="1"/>
  <c r="Z8" i="1" s="1"/>
  <c r="BX8" i="1"/>
  <c r="BY8" i="1"/>
  <c r="BZ8" i="1"/>
  <c r="N9" i="1"/>
  <c r="W9" i="1"/>
  <c r="X9" i="1" s="1"/>
  <c r="AA9" i="1"/>
  <c r="AB9" i="1" s="1"/>
  <c r="BX9" i="1"/>
  <c r="BY9" i="1"/>
  <c r="BZ9" i="1"/>
  <c r="N10" i="1"/>
  <c r="W10" i="1" s="1"/>
  <c r="BX10" i="1"/>
  <c r="BY10" i="1"/>
  <c r="BZ10" i="1"/>
  <c r="N11" i="1"/>
  <c r="W11" i="1" s="1"/>
  <c r="BX11" i="1"/>
  <c r="BY11" i="1"/>
  <c r="BZ11" i="1"/>
  <c r="N12" i="1"/>
  <c r="W12" i="1"/>
  <c r="Z12" i="1" s="1"/>
  <c r="BX12" i="1"/>
  <c r="BY12" i="1"/>
  <c r="BZ12" i="1"/>
  <c r="N13" i="1"/>
  <c r="W13" i="1"/>
  <c r="X13" i="1" s="1"/>
  <c r="AA13" i="1"/>
  <c r="AB13" i="1" s="1"/>
  <c r="BX13" i="1"/>
  <c r="BY13" i="1"/>
  <c r="BZ13" i="1"/>
  <c r="N14" i="1"/>
  <c r="W14" i="1" s="1"/>
  <c r="BX14" i="1"/>
  <c r="BY14" i="1"/>
  <c r="BZ14" i="1"/>
  <c r="N15" i="1"/>
  <c r="W15" i="1" s="1"/>
  <c r="BX15" i="1"/>
  <c r="BY15" i="1"/>
  <c r="BZ15" i="1"/>
  <c r="N16" i="1"/>
  <c r="W16" i="1"/>
  <c r="Z16" i="1" s="1"/>
  <c r="BX16" i="1"/>
  <c r="BY16" i="1"/>
  <c r="BZ16" i="1"/>
  <c r="N17" i="1"/>
  <c r="W17" i="1"/>
  <c r="X17" i="1" s="1"/>
  <c r="AA17" i="1"/>
  <c r="AB17" i="1" s="1"/>
  <c r="BX17" i="1"/>
  <c r="BY17" i="1"/>
  <c r="BZ17" i="1"/>
  <c r="N18" i="1"/>
  <c r="W18" i="1" s="1"/>
  <c r="BX18" i="1"/>
  <c r="BY18" i="1"/>
  <c r="BZ18" i="1"/>
  <c r="N19" i="1"/>
  <c r="W19" i="1" s="1"/>
  <c r="BX19" i="1"/>
  <c r="BY19" i="1"/>
  <c r="BZ19" i="1"/>
  <c r="N20" i="1"/>
  <c r="W20" i="1"/>
  <c r="Z20" i="1" s="1"/>
  <c r="BX20" i="1"/>
  <c r="BY20" i="1"/>
  <c r="BZ20" i="1"/>
  <c r="N21" i="1"/>
  <c r="W21" i="1" s="1"/>
  <c r="X21" i="1" s="1"/>
  <c r="BX21" i="1"/>
  <c r="BY21" i="1"/>
  <c r="BZ21" i="1"/>
  <c r="N22" i="1"/>
  <c r="W22" i="1"/>
  <c r="Z22" i="1" s="1"/>
  <c r="BX22" i="1"/>
  <c r="BY22" i="1"/>
  <c r="BZ22" i="1"/>
  <c r="N23" i="1"/>
  <c r="W23" i="1" s="1"/>
  <c r="X23" i="1" s="1"/>
  <c r="BX23" i="1"/>
  <c r="BY23" i="1"/>
  <c r="BZ23" i="1"/>
  <c r="N24" i="1"/>
  <c r="W24" i="1"/>
  <c r="Z24" i="1" s="1"/>
  <c r="BX24" i="1"/>
  <c r="BY24" i="1"/>
  <c r="BZ24" i="1"/>
  <c r="N25" i="1"/>
  <c r="W25" i="1" s="1"/>
  <c r="BX25" i="1"/>
  <c r="BY25" i="1"/>
  <c r="BZ25" i="1"/>
  <c r="N26" i="1"/>
  <c r="W26" i="1" s="1"/>
  <c r="BX26" i="1"/>
  <c r="BY26" i="1"/>
  <c r="BZ26" i="1"/>
  <c r="N27" i="1"/>
  <c r="W27" i="1"/>
  <c r="X27" i="1" s="1"/>
  <c r="BX27" i="1"/>
  <c r="BY27" i="1"/>
  <c r="BZ27" i="1"/>
  <c r="N28" i="1"/>
  <c r="W28" i="1" s="1"/>
  <c r="Z28" i="1" s="1"/>
  <c r="BX28" i="1"/>
  <c r="BY28" i="1"/>
  <c r="BZ28" i="1"/>
  <c r="N29" i="1"/>
  <c r="W29" i="1"/>
  <c r="X29" i="1" s="1"/>
  <c r="BX29" i="1"/>
  <c r="BY29" i="1"/>
  <c r="BZ29" i="1"/>
  <c r="N30" i="1"/>
  <c r="W30" i="1" s="1"/>
  <c r="BX30" i="1"/>
  <c r="BY30" i="1"/>
  <c r="BZ30" i="1"/>
  <c r="N31" i="1"/>
  <c r="W31" i="1" s="1"/>
  <c r="X31" i="1" s="1"/>
  <c r="BX31" i="1"/>
  <c r="BY31" i="1"/>
  <c r="BZ31" i="1"/>
  <c r="N32" i="1"/>
  <c r="W32" i="1"/>
  <c r="Z32" i="1" s="1"/>
  <c r="BX32" i="1"/>
  <c r="BY32" i="1"/>
  <c r="BZ32" i="1"/>
  <c r="N33" i="1"/>
  <c r="W33" i="1"/>
  <c r="X33" i="1" s="1"/>
  <c r="BX33" i="1"/>
  <c r="BY33" i="1"/>
  <c r="BZ33" i="1"/>
  <c r="N34" i="1"/>
  <c r="W34" i="1" s="1"/>
  <c r="Z34" i="1" s="1"/>
  <c r="BX34" i="1"/>
  <c r="BY34" i="1"/>
  <c r="BZ34" i="1"/>
  <c r="N35" i="1"/>
  <c r="W35" i="1"/>
  <c r="X35" i="1" s="1"/>
  <c r="BX35" i="1"/>
  <c r="BY35" i="1"/>
  <c r="BZ35" i="1"/>
  <c r="N36" i="1"/>
  <c r="W36" i="1" s="1"/>
  <c r="Z36" i="1" s="1"/>
  <c r="BX36" i="1"/>
  <c r="BY36" i="1"/>
  <c r="BZ36" i="1"/>
  <c r="Z30" i="1" l="1"/>
  <c r="Y30" i="1"/>
  <c r="Z26" i="1"/>
  <c r="Y26" i="1"/>
  <c r="AA26" i="1"/>
  <c r="AB26" i="1" s="1"/>
  <c r="Z14" i="1"/>
  <c r="AA14" i="1"/>
  <c r="AB14" i="1" s="1"/>
  <c r="X7" i="1"/>
  <c r="Y7" i="1"/>
  <c r="AA7" i="1"/>
  <c r="AB7" i="1" s="1"/>
  <c r="Z6" i="1"/>
  <c r="AA6" i="1"/>
  <c r="AB6" i="1" s="1"/>
  <c r="X19" i="1"/>
  <c r="Y19" i="1"/>
  <c r="AA19" i="1"/>
  <c r="AB19" i="1" s="1"/>
  <c r="Z18" i="1"/>
  <c r="AA18" i="1"/>
  <c r="AB18" i="1" s="1"/>
  <c r="X11" i="1"/>
  <c r="Y11" i="1"/>
  <c r="AA11" i="1"/>
  <c r="AB11" i="1" s="1"/>
  <c r="Z10" i="1"/>
  <c r="AA10" i="1"/>
  <c r="AB10" i="1" s="1"/>
  <c r="X25" i="1"/>
  <c r="AA25" i="1"/>
  <c r="AB25" i="1" s="1"/>
  <c r="X15" i="1"/>
  <c r="Y15" i="1"/>
  <c r="AA15" i="1"/>
  <c r="AB15" i="1" s="1"/>
  <c r="Z4" i="1"/>
  <c r="Y4" i="1"/>
  <c r="AA4" i="1"/>
  <c r="AB4" i="1" s="1"/>
  <c r="Y36" i="1"/>
  <c r="Y32" i="1"/>
  <c r="Y17" i="1"/>
  <c r="AA16" i="1"/>
  <c r="AB16" i="1" s="1"/>
  <c r="Y13" i="1"/>
  <c r="AA12" i="1"/>
  <c r="AB12" i="1" s="1"/>
  <c r="Y9" i="1"/>
  <c r="AA8" i="1"/>
  <c r="AB8" i="1" s="1"/>
  <c r="AA35" i="1"/>
  <c r="AB35" i="1" s="1"/>
  <c r="AA29" i="1"/>
  <c r="AB29" i="1" s="1"/>
  <c r="AA27" i="1"/>
  <c r="AB27" i="1" s="1"/>
  <c r="AA23" i="1"/>
  <c r="AB23" i="1" s="1"/>
  <c r="AA21" i="1"/>
  <c r="AB21" i="1" s="1"/>
  <c r="Y18" i="1"/>
  <c r="Y16" i="1"/>
  <c r="Y14" i="1"/>
  <c r="Y12" i="1"/>
  <c r="Y10" i="1"/>
  <c r="Y8" i="1"/>
  <c r="Y6" i="1"/>
  <c r="W5" i="1"/>
  <c r="Y34" i="1"/>
  <c r="AA33" i="1"/>
  <c r="AB33" i="1" s="1"/>
  <c r="AA31" i="1"/>
  <c r="AB31" i="1" s="1"/>
  <c r="Y28" i="1"/>
  <c r="Y24" i="1"/>
  <c r="Y22" i="1"/>
  <c r="Y20" i="1"/>
  <c r="X36" i="1"/>
  <c r="Z35" i="1"/>
  <c r="X34" i="1"/>
  <c r="Z33" i="1"/>
  <c r="X32" i="1"/>
  <c r="Z31" i="1"/>
  <c r="X30" i="1"/>
  <c r="Z29" i="1"/>
  <c r="X28" i="1"/>
  <c r="Z27" i="1"/>
  <c r="X26" i="1"/>
  <c r="Z25" i="1"/>
  <c r="X24" i="1"/>
  <c r="Z23" i="1"/>
  <c r="X22" i="1"/>
  <c r="Z21" i="1"/>
  <c r="X20" i="1"/>
  <c r="Z19" i="1"/>
  <c r="X18" i="1"/>
  <c r="Z17" i="1"/>
  <c r="X16" i="1"/>
  <c r="Z15" i="1"/>
  <c r="X14" i="1"/>
  <c r="Z13" i="1"/>
  <c r="X12" i="1"/>
  <c r="Z11" i="1"/>
  <c r="X10" i="1"/>
  <c r="Z9" i="1"/>
  <c r="X8" i="1"/>
  <c r="Z7" i="1"/>
  <c r="X6" i="1"/>
  <c r="X4" i="1"/>
  <c r="Y35" i="1"/>
  <c r="Y31" i="1"/>
  <c r="AA30" i="1"/>
  <c r="AB30" i="1" s="1"/>
  <c r="Y23" i="1"/>
  <c r="Y21" i="1"/>
  <c r="AA36" i="1"/>
  <c r="AB36" i="1" s="1"/>
  <c r="AA34" i="1"/>
  <c r="AB34" i="1" s="1"/>
  <c r="Y33" i="1"/>
  <c r="AA32" i="1"/>
  <c r="AB32" i="1" s="1"/>
  <c r="Y29" i="1"/>
  <c r="AA28" i="1"/>
  <c r="AB28" i="1" s="1"/>
  <c r="Y27" i="1"/>
  <c r="Y25" i="1"/>
  <c r="AA24" i="1"/>
  <c r="AB24" i="1" s="1"/>
  <c r="AA22" i="1"/>
  <c r="AB22" i="1" s="1"/>
  <c r="AA20" i="1"/>
  <c r="AB20" i="1" s="1"/>
  <c r="X5" i="1" l="1"/>
  <c r="Z5" i="1"/>
  <c r="AA5" i="1"/>
  <c r="AB5" i="1" s="1"/>
  <c r="Y5" i="1"/>
</calcChain>
</file>

<file path=xl/sharedStrings.xml><?xml version="1.0" encoding="utf-8"?>
<sst xmlns="http://schemas.openxmlformats.org/spreadsheetml/2006/main" count="351" uniqueCount="115">
  <si>
    <r>
      <rPr>
        <vertAlign val="superscript"/>
        <sz val="12"/>
        <color rgb="FF000000"/>
        <rFont val="Calibri"/>
        <family val="2"/>
        <scheme val="minor"/>
      </rPr>
      <t xml:space="preserve">   §</t>
    </r>
    <r>
      <rPr>
        <sz val="12"/>
        <color rgb="FF000000"/>
        <rFont val="Calibri"/>
        <family val="2"/>
        <scheme val="minor"/>
      </rPr>
      <t>CIA was calculated based on molar proportions of oxides.</t>
    </r>
  </si>
  <si>
    <r>
      <rPr>
        <vertAlign val="superscript"/>
        <sz val="12"/>
        <color rgb="FF000000"/>
        <rFont val="Calibri"/>
        <family val="2"/>
        <scheme val="minor"/>
      </rPr>
      <t xml:space="preserve">   †</t>
    </r>
    <r>
      <rPr>
        <sz val="12"/>
        <color rgb="FF000000"/>
        <rFont val="Calibri"/>
        <family val="2"/>
        <scheme val="minor"/>
      </rPr>
      <t>CaO* means the CaO in silicate minerals and is obtained by excluding carbonate and phosphate-CaO contents using the procedures outlined in McLennan  (1993).</t>
    </r>
  </si>
  <si>
    <t>&lt; 0.4</t>
  </si>
  <si>
    <t>&lt; 5</t>
  </si>
  <si>
    <t>&lt; 1</t>
  </si>
  <si>
    <t>&lt; 0.2</t>
  </si>
  <si>
    <t>&lt; 0.5</t>
  </si>
  <si>
    <t>&lt; 30</t>
  </si>
  <si>
    <t>A15X - 7.50</t>
  </si>
  <si>
    <t>A15X - 13.80</t>
  </si>
  <si>
    <t>A15X - 13.40</t>
  </si>
  <si>
    <t>A15X - 12.79</t>
  </si>
  <si>
    <t>A15X - 12.40</t>
  </si>
  <si>
    <t>A15X - 11.60</t>
  </si>
  <si>
    <t>A15X - 11.30</t>
  </si>
  <si>
    <t>A15X - 10.01</t>
  </si>
  <si>
    <t>A1518 10.54</t>
  </si>
  <si>
    <t>A1518 - 10.5</t>
  </si>
  <si>
    <t>A1518 - 10.43</t>
  </si>
  <si>
    <t>A1518 - 10.39</t>
  </si>
  <si>
    <t>A1518 - 10.36</t>
  </si>
  <si>
    <t>A1518 - 10.33</t>
  </si>
  <si>
    <t>A1518 - 10.32</t>
  </si>
  <si>
    <t>A1518 - 10.28</t>
  </si>
  <si>
    <t>A1518 - 10.18</t>
  </si>
  <si>
    <t>A1518 - 10.16</t>
  </si>
  <si>
    <t>A1518 - 10.14</t>
  </si>
  <si>
    <t>A1517 9.96</t>
  </si>
  <si>
    <t>A1517 8.98</t>
  </si>
  <si>
    <t>A1517 8.39</t>
  </si>
  <si>
    <t>&gt; 100</t>
  </si>
  <si>
    <t>A1517 7.98</t>
  </si>
  <si>
    <t>A1517 7.02</t>
  </si>
  <si>
    <t>A1517 6.07</t>
  </si>
  <si>
    <t>A1517 19.24</t>
  </si>
  <si>
    <t>A1517 17.46</t>
  </si>
  <si>
    <t>A1517 16.03</t>
  </si>
  <si>
    <t>A1517 14.98</t>
  </si>
  <si>
    <t>A1517 14.00</t>
  </si>
  <si>
    <t>A1517 13.09</t>
  </si>
  <si>
    <t>A1517 12.00</t>
  </si>
  <si>
    <t>A1517 11.0</t>
  </si>
  <si>
    <t>ppm/ppm</t>
  </si>
  <si>
    <t>ppm</t>
  </si>
  <si>
    <t>wt %</t>
  </si>
  <si>
    <t xml:space="preserve">molar prop. ox. </t>
  </si>
  <si>
    <t>mol</t>
  </si>
  <si>
    <t>wt%</t>
  </si>
  <si>
    <t>Unit</t>
  </si>
  <si>
    <t>Zr/Sc</t>
  </si>
  <si>
    <t>Th/U</t>
  </si>
  <si>
    <t>Th/Sc</t>
  </si>
  <si>
    <t>U</t>
  </si>
  <si>
    <t>Th</t>
  </si>
  <si>
    <t>Bi</t>
  </si>
  <si>
    <t>Pb</t>
  </si>
  <si>
    <t>Tl</t>
  </si>
  <si>
    <t>W</t>
  </si>
  <si>
    <t>Ta</t>
  </si>
  <si>
    <t>Hf</t>
  </si>
  <si>
    <t>Lu</t>
  </si>
  <si>
    <t>Yb</t>
  </si>
  <si>
    <t>Tm</t>
  </si>
  <si>
    <t>Er</t>
  </si>
  <si>
    <t>Ho</t>
  </si>
  <si>
    <t>Dy</t>
  </si>
  <si>
    <t>Tb</t>
  </si>
  <si>
    <t>Gd</t>
  </si>
  <si>
    <t>Eu</t>
  </si>
  <si>
    <t>Sm</t>
  </si>
  <si>
    <t>Nd</t>
  </si>
  <si>
    <t>Pr</t>
  </si>
  <si>
    <t>Ce</t>
  </si>
  <si>
    <t>La</t>
  </si>
  <si>
    <t>Cs</t>
  </si>
  <si>
    <t>Sb</t>
  </si>
  <si>
    <t>Sn</t>
  </si>
  <si>
    <t>In</t>
  </si>
  <si>
    <t>Ag</t>
  </si>
  <si>
    <t>Mo</t>
  </si>
  <si>
    <t>Nb</t>
  </si>
  <si>
    <t>Rb</t>
  </si>
  <si>
    <t>As</t>
  </si>
  <si>
    <t>Ge</t>
  </si>
  <si>
    <t>Ga</t>
  </si>
  <si>
    <t>Zn</t>
  </si>
  <si>
    <t>Cu</t>
  </si>
  <si>
    <t>Ni</t>
  </si>
  <si>
    <t>Co</t>
  </si>
  <si>
    <t>Cr</t>
  </si>
  <si>
    <t>Zr</t>
  </si>
  <si>
    <t>Y</t>
  </si>
  <si>
    <t>Sr</t>
  </si>
  <si>
    <t>Ba</t>
  </si>
  <si>
    <t>V</t>
  </si>
  <si>
    <t>Be</t>
  </si>
  <si>
    <t>Sc</t>
  </si>
  <si>
    <t>Total</t>
  </si>
  <si>
    <t>LOI</t>
  </si>
  <si>
    <r>
      <t>CIA</t>
    </r>
    <r>
      <rPr>
        <vertAlign val="superscript"/>
        <sz val="12"/>
        <color rgb="FF000000"/>
        <rFont val="Calibri"/>
        <family val="2"/>
        <scheme val="minor"/>
      </rPr>
      <t>§</t>
    </r>
  </si>
  <si>
    <r>
      <t>Al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O</t>
    </r>
    <r>
      <rPr>
        <vertAlign val="subscript"/>
        <sz val="12"/>
        <color rgb="FF000000"/>
        <rFont val="Calibri"/>
        <family val="2"/>
        <scheme val="minor"/>
      </rPr>
      <t>3</t>
    </r>
  </si>
  <si>
    <r>
      <t>K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O</t>
    </r>
  </si>
  <si>
    <t>CaO</t>
  </si>
  <si>
    <r>
      <t>Na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O</t>
    </r>
  </si>
  <si>
    <t>Sum oxides</t>
  </si>
  <si>
    <r>
      <t>P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O</t>
    </r>
    <r>
      <rPr>
        <vertAlign val="subscript"/>
        <sz val="12"/>
        <color rgb="FF000000"/>
        <rFont val="Calibri"/>
        <family val="2"/>
        <scheme val="minor"/>
      </rPr>
      <t>5</t>
    </r>
  </si>
  <si>
    <r>
      <t>TiO</t>
    </r>
    <r>
      <rPr>
        <vertAlign val="subscript"/>
        <sz val="12"/>
        <color rgb="FF000000"/>
        <rFont val="Calibri"/>
        <family val="2"/>
        <scheme val="minor"/>
      </rPr>
      <t>2</t>
    </r>
  </si>
  <si>
    <r>
      <t>CaO*</t>
    </r>
    <r>
      <rPr>
        <vertAlign val="superscript"/>
        <sz val="12"/>
        <color rgb="FF000000"/>
        <rFont val="Calibri"/>
        <family val="2"/>
        <scheme val="minor"/>
      </rPr>
      <t>†</t>
    </r>
  </si>
  <si>
    <t>MgO</t>
  </si>
  <si>
    <t>MnO</t>
  </si>
  <si>
    <r>
      <t>Fe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O</t>
    </r>
    <r>
      <rPr>
        <vertAlign val="subscript"/>
        <sz val="12"/>
        <color rgb="FF000000"/>
        <rFont val="Calibri"/>
        <family val="2"/>
        <scheme val="minor"/>
      </rPr>
      <t>3</t>
    </r>
    <r>
      <rPr>
        <sz val="12"/>
        <color rgb="FF000000"/>
        <rFont val="Calibri"/>
        <family val="2"/>
        <scheme val="minor"/>
      </rPr>
      <t>(T)</t>
    </r>
  </si>
  <si>
    <r>
      <t>SiO</t>
    </r>
    <r>
      <rPr>
        <vertAlign val="subscript"/>
        <sz val="12"/>
        <color rgb="FF000000"/>
        <rFont val="Calibri"/>
        <family val="2"/>
        <scheme val="minor"/>
      </rPr>
      <t>2</t>
    </r>
  </si>
  <si>
    <t>Analyte</t>
  </si>
  <si>
    <t>TABLE S4: MAJOR AND TRACE ELEMENT DATA FOR Andrarum-3 SAMPLES</t>
  </si>
  <si>
    <t>Rooney, A.D., Milikin, A.E.G., and Ahlberg, P., 2022, Re-Os geochronology for the Cambrian SPICE event: Insights into euxinia and enhanced continental weathering from radiogenic isotopes: Geology, v. 50, https://doi.org/10.1130/G49833.1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</si>
</sst>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3" fillId="0" borderId="0" xfId="1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right"/>
    </xf>
    <xf numFmtId="2" fontId="3" fillId="0" borderId="1" xfId="2" applyNumberFormat="1" applyFont="1" applyBorder="1"/>
    <xf numFmtId="0" fontId="3" fillId="0" borderId="1" xfId="2" applyFont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2" fontId="3" fillId="0" borderId="2" xfId="2" applyNumberFormat="1" applyFont="1" applyBorder="1"/>
    <xf numFmtId="0" fontId="3" fillId="0" borderId="2" xfId="2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2" fontId="3" fillId="0" borderId="3" xfId="2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/>
    </xf>
    <xf numFmtId="2" fontId="3" fillId="0" borderId="4" xfId="2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3" fillId="0" borderId="3" xfId="2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2" fontId="3" fillId="0" borderId="5" xfId="2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2" fontId="3" fillId="0" borderId="6" xfId="2" applyNumberFormat="1" applyFont="1" applyBorder="1" applyAlignment="1">
      <alignment horizontal="center"/>
    </xf>
    <xf numFmtId="2" fontId="3" fillId="0" borderId="7" xfId="2" applyNumberFormat="1" applyFont="1" applyBorder="1" applyAlignment="1">
      <alignment horizontal="center"/>
    </xf>
    <xf numFmtId="165" fontId="3" fillId="0" borderId="6" xfId="2" applyNumberFormat="1" applyFon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2" fontId="3" fillId="0" borderId="8" xfId="2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4" fontId="3" fillId="0" borderId="6" xfId="2" applyNumberFormat="1" applyFont="1" applyBorder="1" applyAlignment="1">
      <alignment horizontal="center" vertical="top"/>
    </xf>
    <xf numFmtId="2" fontId="3" fillId="0" borderId="0" xfId="2" applyNumberFormat="1" applyFont="1" applyBorder="1" applyAlignment="1">
      <alignment horizontal="center" vertical="top"/>
    </xf>
    <xf numFmtId="2" fontId="3" fillId="0" borderId="7" xfId="2" applyNumberFormat="1" applyFont="1" applyBorder="1" applyAlignment="1">
      <alignment horizontal="center" vertical="top"/>
    </xf>
    <xf numFmtId="0" fontId="3" fillId="0" borderId="8" xfId="2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12" xfId="1" applyFont="1" applyBorder="1" applyAlignment="1">
      <alignment horizontal="center"/>
    </xf>
    <xf numFmtId="2" fontId="3" fillId="0" borderId="12" xfId="2" applyNumberFormat="1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3" fillId="0" borderId="12" xfId="1" applyFont="1" applyBorder="1" applyAlignment="1">
      <alignment horizontal="left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3">
    <cellStyle name="Normal" xfId="0" builtinId="0"/>
    <cellStyle name="Normal 2" xfId="1" xr:uid="{C4A14A7D-EE6E-0141-9004-3A3CF293646F}"/>
    <cellStyle name="Normal 2 2" xfId="2" xr:uid="{55BFD73A-B81B-5344-8D34-1616F447C4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D7E7-A20D-B54C-A60F-7795F1562933}">
  <dimension ref="A1:XU38"/>
  <sheetViews>
    <sheetView tabSelected="1" zoomScale="90" zoomScaleNormal="90" workbookViewId="0">
      <pane xSplit="1" ySplit="2" topLeftCell="B3" activePane="bottomRight" state="frozen"/>
      <selection pane="topRight"/>
      <selection pane="bottomLeft"/>
      <selection pane="bottomRight" activeCell="Y1" sqref="Y1"/>
    </sheetView>
  </sheetViews>
  <sheetFormatPr defaultColWidth="8.875" defaultRowHeight="15.75" x14ac:dyDescent="0.25"/>
  <cols>
    <col min="1" max="1" width="17.5" style="1" bestFit="1" customWidth="1"/>
    <col min="2" max="2" width="8.875" style="1" customWidth="1"/>
    <col min="3" max="3" width="8.875" style="3" customWidth="1"/>
    <col min="4" max="4" width="8.875" style="1" customWidth="1"/>
    <col min="5" max="5" width="8.875" style="3" customWidth="1"/>
    <col min="6" max="6" width="8.875" style="1" customWidth="1"/>
    <col min="7" max="7" width="8.875" style="3" customWidth="1"/>
    <col min="8" max="8" width="8.875" style="1" customWidth="1"/>
    <col min="9" max="9" width="8.875" style="3" customWidth="1"/>
    <col min="10" max="10" width="8.875" style="1" customWidth="1"/>
    <col min="11" max="11" width="8.875" style="3" customWidth="1"/>
    <col min="12" max="12" width="8.875" style="1" customWidth="1"/>
    <col min="13" max="14" width="8.875" style="3" customWidth="1"/>
    <col min="15" max="15" width="8.875" style="1" customWidth="1"/>
    <col min="16" max="16" width="8.875" style="3" customWidth="1"/>
    <col min="17" max="17" width="8.875" style="1" customWidth="1"/>
    <col min="18" max="18" width="8.875" style="4" customWidth="1"/>
    <col min="19" max="19" width="8.875" style="1" customWidth="1"/>
    <col min="20" max="20" width="8.875" style="4" customWidth="1"/>
    <col min="21" max="21" width="8.875" style="1" customWidth="1"/>
    <col min="22" max="22" width="8.875" style="3" customWidth="1"/>
    <col min="23" max="23" width="11.875" style="2" customWidth="1"/>
    <col min="24" max="28" width="14.875" style="2" customWidth="1"/>
    <col min="29" max="75" width="8.875" style="1" customWidth="1"/>
    <col min="76" max="78" width="10.875" style="1" customWidth="1"/>
    <col min="79" max="16384" width="8.875" style="1"/>
  </cols>
  <sheetData>
    <row r="1" spans="1:78" s="51" customFormat="1" ht="16.5" thickBot="1" x14ac:dyDescent="0.3">
      <c r="A1" s="55" t="s">
        <v>113</v>
      </c>
      <c r="B1" s="55"/>
      <c r="C1" s="55"/>
      <c r="D1" s="55"/>
      <c r="E1" s="55"/>
      <c r="F1" s="55"/>
      <c r="G1" s="55"/>
      <c r="I1" s="53"/>
      <c r="K1" s="53"/>
      <c r="M1" s="53"/>
      <c r="N1" s="53"/>
      <c r="P1" s="53"/>
      <c r="R1" s="54"/>
      <c r="T1" s="54"/>
      <c r="V1" s="53"/>
      <c r="W1" s="52"/>
      <c r="X1" s="52"/>
      <c r="Y1" s="52"/>
      <c r="Z1" s="52"/>
      <c r="AA1" s="52"/>
      <c r="AB1" s="52"/>
    </row>
    <row r="2" spans="1:78" ht="19.5" thickTop="1" x14ac:dyDescent="0.25">
      <c r="A2" s="50" t="s">
        <v>112</v>
      </c>
      <c r="B2" s="56" t="s">
        <v>111</v>
      </c>
      <c r="C2" s="57"/>
      <c r="D2" s="58" t="s">
        <v>100</v>
      </c>
      <c r="E2" s="58"/>
      <c r="F2" s="56" t="s">
        <v>110</v>
      </c>
      <c r="G2" s="57"/>
      <c r="H2" s="58" t="s">
        <v>109</v>
      </c>
      <c r="I2" s="58"/>
      <c r="J2" s="56" t="s">
        <v>108</v>
      </c>
      <c r="K2" s="57"/>
      <c r="L2" s="58" t="s">
        <v>102</v>
      </c>
      <c r="M2" s="58"/>
      <c r="N2" s="49" t="s">
        <v>107</v>
      </c>
      <c r="O2" s="58" t="s">
        <v>103</v>
      </c>
      <c r="P2" s="58"/>
      <c r="Q2" s="56" t="s">
        <v>101</v>
      </c>
      <c r="R2" s="57"/>
      <c r="S2" s="58" t="s">
        <v>106</v>
      </c>
      <c r="T2" s="58"/>
      <c r="U2" s="59" t="s">
        <v>105</v>
      </c>
      <c r="V2" s="60"/>
      <c r="W2" s="48" t="s">
        <v>104</v>
      </c>
      <c r="X2" s="47" t="s">
        <v>103</v>
      </c>
      <c r="Y2" s="47" t="s">
        <v>102</v>
      </c>
      <c r="Z2" s="47" t="s">
        <v>101</v>
      </c>
      <c r="AA2" s="47" t="s">
        <v>100</v>
      </c>
      <c r="AB2" s="46" t="s">
        <v>99</v>
      </c>
      <c r="AC2" s="32" t="s">
        <v>98</v>
      </c>
      <c r="AD2" s="31" t="s">
        <v>97</v>
      </c>
      <c r="AE2" s="1" t="s">
        <v>96</v>
      </c>
      <c r="AF2" s="1" t="s">
        <v>95</v>
      </c>
      <c r="AG2" s="1" t="s">
        <v>94</v>
      </c>
      <c r="AH2" s="1" t="s">
        <v>93</v>
      </c>
      <c r="AI2" s="1" t="s">
        <v>92</v>
      </c>
      <c r="AJ2" s="1" t="s">
        <v>91</v>
      </c>
      <c r="AK2" s="1" t="s">
        <v>90</v>
      </c>
      <c r="AL2" s="1" t="s">
        <v>89</v>
      </c>
      <c r="AM2" s="1" t="s">
        <v>88</v>
      </c>
      <c r="AN2" s="1" t="s">
        <v>87</v>
      </c>
      <c r="AO2" s="1" t="s">
        <v>86</v>
      </c>
      <c r="AP2" s="1" t="s">
        <v>85</v>
      </c>
      <c r="AQ2" s="1" t="s">
        <v>84</v>
      </c>
      <c r="AR2" s="1" t="s">
        <v>83</v>
      </c>
      <c r="AS2" s="1" t="s">
        <v>82</v>
      </c>
      <c r="AT2" s="1" t="s">
        <v>81</v>
      </c>
      <c r="AU2" s="1" t="s">
        <v>80</v>
      </c>
      <c r="AV2" s="1" t="s">
        <v>79</v>
      </c>
      <c r="AW2" s="1" t="s">
        <v>78</v>
      </c>
      <c r="AX2" s="1" t="s">
        <v>77</v>
      </c>
      <c r="AY2" s="1" t="s">
        <v>76</v>
      </c>
      <c r="AZ2" s="1" t="s">
        <v>75</v>
      </c>
      <c r="BA2" s="1" t="s">
        <v>74</v>
      </c>
      <c r="BB2" s="1" t="s">
        <v>73</v>
      </c>
      <c r="BC2" s="1" t="s">
        <v>72</v>
      </c>
      <c r="BD2" s="1" t="s">
        <v>71</v>
      </c>
      <c r="BE2" s="1" t="s">
        <v>70</v>
      </c>
      <c r="BF2" s="1" t="s">
        <v>69</v>
      </c>
      <c r="BG2" s="1" t="s">
        <v>68</v>
      </c>
      <c r="BH2" s="1" t="s">
        <v>67</v>
      </c>
      <c r="BI2" s="1" t="s">
        <v>66</v>
      </c>
      <c r="BJ2" s="1" t="s">
        <v>65</v>
      </c>
      <c r="BK2" s="1" t="s">
        <v>64</v>
      </c>
      <c r="BL2" s="1" t="s">
        <v>63</v>
      </c>
      <c r="BM2" s="1" t="s">
        <v>62</v>
      </c>
      <c r="BN2" s="1" t="s">
        <v>61</v>
      </c>
      <c r="BO2" s="1" t="s">
        <v>60</v>
      </c>
      <c r="BP2" s="1" t="s">
        <v>59</v>
      </c>
      <c r="BQ2" s="1" t="s">
        <v>58</v>
      </c>
      <c r="BR2" s="1" t="s">
        <v>57</v>
      </c>
      <c r="BS2" s="1" t="s">
        <v>56</v>
      </c>
      <c r="BT2" s="1" t="s">
        <v>55</v>
      </c>
      <c r="BU2" s="1" t="s">
        <v>54</v>
      </c>
      <c r="BV2" s="1" t="s">
        <v>53</v>
      </c>
      <c r="BW2" s="1" t="s">
        <v>52</v>
      </c>
      <c r="BX2" s="45" t="s">
        <v>51</v>
      </c>
      <c r="BY2" s="45" t="s">
        <v>50</v>
      </c>
      <c r="BZ2" s="45" t="s">
        <v>49</v>
      </c>
    </row>
    <row r="3" spans="1:78" s="39" customFormat="1" x14ac:dyDescent="0.25">
      <c r="A3" s="11" t="s">
        <v>48</v>
      </c>
      <c r="B3" s="43" t="s">
        <v>47</v>
      </c>
      <c r="C3" s="42" t="s">
        <v>46</v>
      </c>
      <c r="D3" s="41" t="s">
        <v>47</v>
      </c>
      <c r="E3" s="41" t="s">
        <v>46</v>
      </c>
      <c r="F3" s="43" t="s">
        <v>47</v>
      </c>
      <c r="G3" s="42" t="s">
        <v>46</v>
      </c>
      <c r="H3" s="41" t="s">
        <v>47</v>
      </c>
      <c r="I3" s="41" t="s">
        <v>46</v>
      </c>
      <c r="J3" s="43" t="s">
        <v>47</v>
      </c>
      <c r="K3" s="42" t="s">
        <v>46</v>
      </c>
      <c r="L3" s="41" t="s">
        <v>47</v>
      </c>
      <c r="M3" s="41" t="s">
        <v>46</v>
      </c>
      <c r="N3" s="44" t="s">
        <v>46</v>
      </c>
      <c r="O3" s="41" t="s">
        <v>47</v>
      </c>
      <c r="P3" s="41" t="s">
        <v>46</v>
      </c>
      <c r="Q3" s="43" t="s">
        <v>47</v>
      </c>
      <c r="R3" s="42" t="s">
        <v>46</v>
      </c>
      <c r="S3" s="41" t="s">
        <v>47</v>
      </c>
      <c r="T3" s="41" t="s">
        <v>46</v>
      </c>
      <c r="U3" s="43" t="s">
        <v>47</v>
      </c>
      <c r="V3" s="42" t="s">
        <v>46</v>
      </c>
      <c r="W3" s="24" t="s">
        <v>46</v>
      </c>
      <c r="X3" s="23" t="s">
        <v>45</v>
      </c>
      <c r="Y3" s="23" t="s">
        <v>45</v>
      </c>
      <c r="Z3" s="23" t="s">
        <v>45</v>
      </c>
      <c r="AA3" s="23" t="s">
        <v>45</v>
      </c>
      <c r="AB3" s="22" t="s">
        <v>45</v>
      </c>
      <c r="AC3" s="43" t="s">
        <v>44</v>
      </c>
      <c r="AD3" s="42" t="s">
        <v>44</v>
      </c>
      <c r="AE3" s="41" t="s">
        <v>43</v>
      </c>
      <c r="AF3" s="41" t="s">
        <v>43</v>
      </c>
      <c r="AG3" s="41" t="s">
        <v>43</v>
      </c>
      <c r="AH3" s="41" t="s">
        <v>43</v>
      </c>
      <c r="AI3" s="41" t="s">
        <v>43</v>
      </c>
      <c r="AJ3" s="41" t="s">
        <v>43</v>
      </c>
      <c r="AK3" s="41" t="s">
        <v>43</v>
      </c>
      <c r="AL3" s="41" t="s">
        <v>43</v>
      </c>
      <c r="AM3" s="41" t="s">
        <v>43</v>
      </c>
      <c r="AN3" s="41" t="s">
        <v>43</v>
      </c>
      <c r="AO3" s="41" t="s">
        <v>43</v>
      </c>
      <c r="AP3" s="41" t="s">
        <v>43</v>
      </c>
      <c r="AQ3" s="41" t="s">
        <v>43</v>
      </c>
      <c r="AR3" s="41" t="s">
        <v>43</v>
      </c>
      <c r="AS3" s="41" t="s">
        <v>43</v>
      </c>
      <c r="AT3" s="41" t="s">
        <v>43</v>
      </c>
      <c r="AU3" s="41" t="s">
        <v>43</v>
      </c>
      <c r="AV3" s="41" t="s">
        <v>43</v>
      </c>
      <c r="AW3" s="41" t="s">
        <v>43</v>
      </c>
      <c r="AX3" s="41" t="s">
        <v>43</v>
      </c>
      <c r="AY3" s="41" t="s">
        <v>43</v>
      </c>
      <c r="AZ3" s="41" t="s">
        <v>43</v>
      </c>
      <c r="BA3" s="41" t="s">
        <v>43</v>
      </c>
      <c r="BB3" s="41" t="s">
        <v>43</v>
      </c>
      <c r="BC3" s="41" t="s">
        <v>43</v>
      </c>
      <c r="BD3" s="41" t="s">
        <v>43</v>
      </c>
      <c r="BE3" s="41" t="s">
        <v>43</v>
      </c>
      <c r="BF3" s="41" t="s">
        <v>43</v>
      </c>
      <c r="BG3" s="41" t="s">
        <v>43</v>
      </c>
      <c r="BH3" s="41" t="s">
        <v>43</v>
      </c>
      <c r="BI3" s="41" t="s">
        <v>43</v>
      </c>
      <c r="BJ3" s="41" t="s">
        <v>43</v>
      </c>
      <c r="BK3" s="41" t="s">
        <v>43</v>
      </c>
      <c r="BL3" s="41" t="s">
        <v>43</v>
      </c>
      <c r="BM3" s="41" t="s">
        <v>43</v>
      </c>
      <c r="BN3" s="41" t="s">
        <v>43</v>
      </c>
      <c r="BO3" s="41" t="s">
        <v>43</v>
      </c>
      <c r="BP3" s="41" t="s">
        <v>43</v>
      </c>
      <c r="BQ3" s="41" t="s">
        <v>43</v>
      </c>
      <c r="BR3" s="41" t="s">
        <v>43</v>
      </c>
      <c r="BS3" s="41" t="s">
        <v>43</v>
      </c>
      <c r="BT3" s="41" t="s">
        <v>43</v>
      </c>
      <c r="BU3" s="41" t="s">
        <v>43</v>
      </c>
      <c r="BV3" s="41" t="s">
        <v>43</v>
      </c>
      <c r="BW3" s="41" t="s">
        <v>43</v>
      </c>
      <c r="BX3" s="40" t="s">
        <v>42</v>
      </c>
      <c r="BY3" s="40" t="s">
        <v>42</v>
      </c>
      <c r="BZ3" s="40" t="s">
        <v>42</v>
      </c>
    </row>
    <row r="4" spans="1:78" x14ac:dyDescent="0.25">
      <c r="A4" s="1" t="s">
        <v>41</v>
      </c>
      <c r="B4" s="36">
        <v>48.72</v>
      </c>
      <c r="C4" s="35">
        <v>0.81086478929498695</v>
      </c>
      <c r="D4" s="19">
        <v>14.53</v>
      </c>
      <c r="E4" s="26">
        <v>0.14250546777689507</v>
      </c>
      <c r="F4" s="36">
        <v>6.64</v>
      </c>
      <c r="G4" s="35">
        <v>4.1581343503228188E-2</v>
      </c>
      <c r="H4" s="19">
        <v>6.8000000000000005E-2</v>
      </c>
      <c r="I4" s="26">
        <v>9.5859706500133932E-4</v>
      </c>
      <c r="J4" s="36">
        <v>1.47</v>
      </c>
      <c r="K4" s="35">
        <v>3.6472806669313219E-2</v>
      </c>
      <c r="L4" s="1">
        <v>3.02</v>
      </c>
      <c r="M4" s="26">
        <v>5.3854521461561777E-2</v>
      </c>
      <c r="N4" s="37">
        <f t="shared" ref="N4:N36" si="0">P4</f>
        <v>1.1294148017877024E-3</v>
      </c>
      <c r="O4" s="1">
        <v>7.0000000000000007E-2</v>
      </c>
      <c r="P4" s="26">
        <v>1.1294148017877024E-3</v>
      </c>
      <c r="Q4" s="36">
        <v>4.13</v>
      </c>
      <c r="R4" s="35">
        <v>4.3845214714156804E-2</v>
      </c>
      <c r="S4" s="27">
        <v>0.79900000000000004</v>
      </c>
      <c r="T4" s="26">
        <v>1.0004382395292057E-2</v>
      </c>
      <c r="U4" s="38">
        <v>0.1</v>
      </c>
      <c r="V4" s="26">
        <v>7.0450814763672734E-4</v>
      </c>
      <c r="W4" s="34">
        <f t="shared" ref="W4:W36" si="1">R4+P4+N4+E4</f>
        <v>0.18860951209462729</v>
      </c>
      <c r="X4" s="2">
        <f t="shared" ref="X4:X36" si="2">P4/W4</f>
        <v>5.9881115710699881E-3</v>
      </c>
      <c r="Y4" s="2">
        <f t="shared" ref="Y4:Y36" si="3">N4/W4</f>
        <v>5.9881115710699881E-3</v>
      </c>
      <c r="Z4" s="2">
        <f t="shared" ref="Z4:Z36" si="4">R4/W4</f>
        <v>0.23246555397566174</v>
      </c>
      <c r="AA4" s="2">
        <f t="shared" ref="AA4:AA36" si="5">E4/W4</f>
        <v>0.75555822288219832</v>
      </c>
      <c r="AB4" s="33">
        <f t="shared" ref="AB4:AB36" si="6">AA4*100</f>
        <v>75.555822288219829</v>
      </c>
      <c r="AC4" s="32">
        <v>20.14</v>
      </c>
      <c r="AD4" s="31">
        <v>99.7</v>
      </c>
      <c r="AE4" s="1">
        <v>15</v>
      </c>
      <c r="AF4" s="1">
        <v>4</v>
      </c>
      <c r="AG4" s="1">
        <v>324</v>
      </c>
      <c r="AH4" s="1">
        <v>907</v>
      </c>
      <c r="AI4" s="1">
        <v>81</v>
      </c>
      <c r="AJ4" s="1">
        <v>38</v>
      </c>
      <c r="AK4" s="1">
        <v>134</v>
      </c>
      <c r="AL4" s="1">
        <v>70</v>
      </c>
      <c r="AM4" s="1">
        <v>26</v>
      </c>
      <c r="AN4" s="1">
        <v>60</v>
      </c>
      <c r="AO4" s="1">
        <v>140</v>
      </c>
      <c r="AP4" s="1" t="s">
        <v>7</v>
      </c>
      <c r="AQ4" s="1">
        <v>21</v>
      </c>
      <c r="AR4" s="1" t="s">
        <v>4</v>
      </c>
      <c r="AS4" s="1">
        <v>41</v>
      </c>
      <c r="AT4" s="1">
        <v>158</v>
      </c>
      <c r="AU4" s="1">
        <v>14</v>
      </c>
      <c r="AV4" s="1">
        <v>36</v>
      </c>
      <c r="AW4" s="1" t="s">
        <v>6</v>
      </c>
      <c r="AX4" s="1" t="s">
        <v>5</v>
      </c>
      <c r="AY4" s="1" t="s">
        <v>4</v>
      </c>
      <c r="AZ4" s="1">
        <v>1.2</v>
      </c>
      <c r="BA4" s="1">
        <v>8.3000000000000007</v>
      </c>
      <c r="BB4" s="18">
        <v>43.7</v>
      </c>
      <c r="BC4" s="18">
        <v>89.5</v>
      </c>
      <c r="BD4" s="18">
        <v>10.8</v>
      </c>
      <c r="BE4" s="18">
        <v>42.5</v>
      </c>
      <c r="BF4" s="18">
        <v>8.9</v>
      </c>
      <c r="BG4" s="18">
        <v>1.69</v>
      </c>
      <c r="BH4" s="18">
        <v>7.2</v>
      </c>
      <c r="BI4" s="18">
        <v>1.2</v>
      </c>
      <c r="BJ4" s="18">
        <v>7.6</v>
      </c>
      <c r="BK4" s="18">
        <v>1.5</v>
      </c>
      <c r="BL4" s="18">
        <v>4.4000000000000004</v>
      </c>
      <c r="BM4" s="18">
        <v>0.63</v>
      </c>
      <c r="BN4" s="18">
        <v>4.2</v>
      </c>
      <c r="BO4" s="18">
        <v>0.68</v>
      </c>
      <c r="BP4" s="18">
        <v>3.3</v>
      </c>
      <c r="BQ4" s="18">
        <v>1.1000000000000001</v>
      </c>
      <c r="BR4" s="18">
        <v>3</v>
      </c>
      <c r="BS4" s="1">
        <v>0.9</v>
      </c>
      <c r="BT4" s="1" t="s">
        <v>3</v>
      </c>
      <c r="BU4" s="1" t="s">
        <v>2</v>
      </c>
      <c r="BV4" s="19">
        <v>13.3</v>
      </c>
      <c r="BW4" s="1">
        <v>32.4</v>
      </c>
      <c r="BX4" s="18">
        <f t="shared" ref="BX4:BX36" si="7">BV4/AE4</f>
        <v>0.88666666666666671</v>
      </c>
      <c r="BY4" s="18">
        <f t="shared" ref="BY4:BY36" si="8">BV4/BW4</f>
        <v>0.41049382716049387</v>
      </c>
      <c r="BZ4" s="18">
        <f t="shared" ref="BZ4:BZ36" si="9">AK4/AE4</f>
        <v>8.9333333333333336</v>
      </c>
    </row>
    <row r="5" spans="1:78" x14ac:dyDescent="0.25">
      <c r="A5" s="1" t="s">
        <v>40</v>
      </c>
      <c r="B5" s="36">
        <v>51.4</v>
      </c>
      <c r="C5" s="35">
        <v>0.85546901005259302</v>
      </c>
      <c r="D5" s="19">
        <v>14.98</v>
      </c>
      <c r="E5" s="26">
        <v>0.14691891997920775</v>
      </c>
      <c r="F5" s="36">
        <v>6.69</v>
      </c>
      <c r="G5" s="35">
        <v>4.1894456029607917E-2</v>
      </c>
      <c r="H5" s="19">
        <v>1.6E-2</v>
      </c>
      <c r="I5" s="26">
        <v>2.2555225058855041E-4</v>
      </c>
      <c r="J5" s="36">
        <v>0.89</v>
      </c>
      <c r="K5" s="35">
        <v>2.2082175466454943E-2</v>
      </c>
      <c r="L5" s="1">
        <v>0.38</v>
      </c>
      <c r="M5" s="26">
        <v>6.7763967401965148E-3</v>
      </c>
      <c r="N5" s="37">
        <f t="shared" si="0"/>
        <v>9.6806983010374475E-4</v>
      </c>
      <c r="O5" s="1">
        <v>0.06</v>
      </c>
      <c r="P5" s="26">
        <v>9.6806983010374475E-4</v>
      </c>
      <c r="Q5" s="36">
        <v>4.3099999999999996</v>
      </c>
      <c r="R5" s="35">
        <v>4.5756144169011095E-2</v>
      </c>
      <c r="S5" s="27">
        <v>0.82099999999999995</v>
      </c>
      <c r="T5" s="26">
        <v>1.0279847242221248E-2</v>
      </c>
      <c r="U5" s="32">
        <v>0.09</v>
      </c>
      <c r="V5" s="26">
        <v>6.3405733287305458E-4</v>
      </c>
      <c r="W5" s="34">
        <f t="shared" si="1"/>
        <v>0.19461120380842634</v>
      </c>
      <c r="X5" s="2">
        <f t="shared" si="2"/>
        <v>4.974378715917634E-3</v>
      </c>
      <c r="Y5" s="2">
        <f t="shared" si="3"/>
        <v>4.974378715917634E-3</v>
      </c>
      <c r="Z5" s="2">
        <f t="shared" si="4"/>
        <v>0.23511567306296027</v>
      </c>
      <c r="AA5" s="2">
        <f t="shared" si="5"/>
        <v>0.75493556950520446</v>
      </c>
      <c r="AB5" s="33">
        <f t="shared" si="6"/>
        <v>75.493556950520443</v>
      </c>
      <c r="AC5" s="32">
        <v>18.940000000000001</v>
      </c>
      <c r="AD5" s="31">
        <v>98.59</v>
      </c>
      <c r="AE5" s="1">
        <v>13</v>
      </c>
      <c r="AF5" s="1">
        <v>4</v>
      </c>
      <c r="AG5" s="1">
        <v>294</v>
      </c>
      <c r="AH5" s="1">
        <v>536</v>
      </c>
      <c r="AI5" s="1">
        <v>34</v>
      </c>
      <c r="AJ5" s="1">
        <v>27</v>
      </c>
      <c r="AK5" s="1">
        <v>149</v>
      </c>
      <c r="AL5" s="1">
        <v>70</v>
      </c>
      <c r="AM5" s="1">
        <v>24</v>
      </c>
      <c r="AN5" s="1">
        <v>50</v>
      </c>
      <c r="AO5" s="1">
        <v>140</v>
      </c>
      <c r="AP5" s="1" t="s">
        <v>7</v>
      </c>
      <c r="AQ5" s="1">
        <v>23</v>
      </c>
      <c r="AR5" s="1" t="s">
        <v>4</v>
      </c>
      <c r="AS5" s="1">
        <v>53</v>
      </c>
      <c r="AT5" s="1">
        <v>161</v>
      </c>
      <c r="AU5" s="1">
        <v>14</v>
      </c>
      <c r="AV5" s="1">
        <v>50</v>
      </c>
      <c r="AW5" s="1">
        <v>0.6</v>
      </c>
      <c r="AX5" s="1" t="s">
        <v>5</v>
      </c>
      <c r="AY5" s="1">
        <v>1</v>
      </c>
      <c r="AZ5" s="1">
        <v>1.4</v>
      </c>
      <c r="BA5" s="1">
        <v>8.1999999999999993</v>
      </c>
      <c r="BB5" s="18">
        <v>45.9</v>
      </c>
      <c r="BC5" s="18">
        <v>88.1</v>
      </c>
      <c r="BD5" s="18">
        <v>10.1</v>
      </c>
      <c r="BE5" s="18">
        <v>36.6</v>
      </c>
      <c r="BF5" s="18">
        <v>6.9</v>
      </c>
      <c r="BG5" s="18">
        <v>1.26</v>
      </c>
      <c r="BH5" s="18">
        <v>5.0999999999999996</v>
      </c>
      <c r="BI5" s="18">
        <v>0.9</v>
      </c>
      <c r="BJ5" s="18">
        <v>5.7</v>
      </c>
      <c r="BK5" s="18">
        <v>1.1000000000000001</v>
      </c>
      <c r="BL5" s="18">
        <v>3.4</v>
      </c>
      <c r="BM5" s="18">
        <v>0.49</v>
      </c>
      <c r="BN5" s="18">
        <v>3.5</v>
      </c>
      <c r="BO5" s="18">
        <v>0.52</v>
      </c>
      <c r="BP5" s="18">
        <v>3.7</v>
      </c>
      <c r="BQ5" s="18">
        <v>1.2</v>
      </c>
      <c r="BR5" s="18">
        <v>8</v>
      </c>
      <c r="BS5" s="1">
        <v>1.6</v>
      </c>
      <c r="BT5" s="1" t="s">
        <v>3</v>
      </c>
      <c r="BU5" s="1" t="s">
        <v>2</v>
      </c>
      <c r="BV5" s="19">
        <v>14.2</v>
      </c>
      <c r="BW5" s="18">
        <v>38</v>
      </c>
      <c r="BX5" s="18">
        <f t="shared" si="7"/>
        <v>1.0923076923076922</v>
      </c>
      <c r="BY5" s="18">
        <f t="shared" si="8"/>
        <v>0.37368421052631579</v>
      </c>
      <c r="BZ5" s="18">
        <f t="shared" si="9"/>
        <v>11.461538461538462</v>
      </c>
    </row>
    <row r="6" spans="1:78" x14ac:dyDescent="0.25">
      <c r="A6" s="1" t="s">
        <v>39</v>
      </c>
      <c r="B6" s="36">
        <v>48.01</v>
      </c>
      <c r="C6" s="35">
        <v>0.79904799946741223</v>
      </c>
      <c r="D6" s="19">
        <v>14.06</v>
      </c>
      <c r="E6" s="26">
        <v>0.13789586214336855</v>
      </c>
      <c r="F6" s="36">
        <v>7</v>
      </c>
      <c r="G6" s="35">
        <v>4.3835753693162248E-2</v>
      </c>
      <c r="H6" s="19">
        <v>6.4000000000000001E-2</v>
      </c>
      <c r="I6" s="26">
        <v>9.0220900235420164E-4</v>
      </c>
      <c r="J6" s="36">
        <v>1.24</v>
      </c>
      <c r="K6" s="35">
        <v>3.0766177054386661E-2</v>
      </c>
      <c r="L6" s="1">
        <v>3.26</v>
      </c>
      <c r="M6" s="26">
        <v>5.8134350981685887E-2</v>
      </c>
      <c r="N6" s="37">
        <f t="shared" si="0"/>
        <v>1.1294148017877024E-3</v>
      </c>
      <c r="O6" s="1">
        <v>7.0000000000000007E-2</v>
      </c>
      <c r="P6" s="26">
        <v>1.1294148017877024E-3</v>
      </c>
      <c r="Q6" s="36">
        <v>4.12</v>
      </c>
      <c r="R6" s="35">
        <v>4.3739051966664902E-2</v>
      </c>
      <c r="S6" s="27">
        <v>0.76300000000000001</v>
      </c>
      <c r="T6" s="26">
        <v>9.5536217366806488E-3</v>
      </c>
      <c r="U6" s="32">
        <v>0.08</v>
      </c>
      <c r="V6" s="26">
        <v>5.6360651810938192E-4</v>
      </c>
      <c r="W6" s="34">
        <f t="shared" si="1"/>
        <v>0.18389374371360884</v>
      </c>
      <c r="X6" s="2">
        <f t="shared" si="2"/>
        <v>6.1416706135833674E-3</v>
      </c>
      <c r="Y6" s="2">
        <f t="shared" si="3"/>
        <v>6.1416706135833674E-3</v>
      </c>
      <c r="Z6" s="2">
        <f t="shared" si="4"/>
        <v>0.23784959228837563</v>
      </c>
      <c r="AA6" s="2">
        <f t="shared" si="5"/>
        <v>0.74986706648445767</v>
      </c>
      <c r="AB6" s="33">
        <f t="shared" si="6"/>
        <v>74.986706648445761</v>
      </c>
      <c r="AC6" s="32">
        <v>19.260000000000002</v>
      </c>
      <c r="AD6" s="31">
        <v>97.93</v>
      </c>
      <c r="AE6" s="1">
        <v>15</v>
      </c>
      <c r="AF6" s="1">
        <v>4</v>
      </c>
      <c r="AG6" s="1">
        <v>243</v>
      </c>
      <c r="AH6" s="1">
        <v>746</v>
      </c>
      <c r="AI6" s="1">
        <v>84</v>
      </c>
      <c r="AJ6" s="1">
        <v>30</v>
      </c>
      <c r="AK6" s="1">
        <v>125</v>
      </c>
      <c r="AL6" s="1">
        <v>60</v>
      </c>
      <c r="AM6" s="1">
        <v>26</v>
      </c>
      <c r="AN6" s="1">
        <v>50</v>
      </c>
      <c r="AO6" s="1">
        <v>150</v>
      </c>
      <c r="AP6" s="1" t="s">
        <v>7</v>
      </c>
      <c r="AQ6" s="1">
        <v>21</v>
      </c>
      <c r="AR6" s="1" t="s">
        <v>4</v>
      </c>
      <c r="AS6" s="1">
        <v>41</v>
      </c>
      <c r="AT6" s="1">
        <v>160</v>
      </c>
      <c r="AU6" s="1">
        <v>13</v>
      </c>
      <c r="AV6" s="1">
        <v>35</v>
      </c>
      <c r="AW6" s="1">
        <v>0.5</v>
      </c>
      <c r="AX6" s="1" t="s">
        <v>5</v>
      </c>
      <c r="AY6" s="1">
        <v>1</v>
      </c>
      <c r="AZ6" s="1">
        <v>1.7</v>
      </c>
      <c r="BA6" s="1">
        <v>8.1999999999999993</v>
      </c>
      <c r="BB6" s="18">
        <v>41.7</v>
      </c>
      <c r="BC6" s="18">
        <v>83.2</v>
      </c>
      <c r="BD6" s="18">
        <v>9.56</v>
      </c>
      <c r="BE6" s="18">
        <v>36.6</v>
      </c>
      <c r="BF6" s="18">
        <v>7.2</v>
      </c>
      <c r="BG6" s="18">
        <v>1.28</v>
      </c>
      <c r="BH6" s="18">
        <v>6.2</v>
      </c>
      <c r="BI6" s="18">
        <v>1</v>
      </c>
      <c r="BJ6" s="18">
        <v>6.1</v>
      </c>
      <c r="BK6" s="18">
        <v>1.2</v>
      </c>
      <c r="BL6" s="18">
        <v>3.6</v>
      </c>
      <c r="BM6" s="18">
        <v>0.55000000000000004</v>
      </c>
      <c r="BN6" s="18">
        <v>3.7</v>
      </c>
      <c r="BO6" s="18">
        <v>0.55000000000000004</v>
      </c>
      <c r="BP6" s="18">
        <v>3.3</v>
      </c>
      <c r="BQ6" s="18">
        <v>1</v>
      </c>
      <c r="BR6" s="18" t="s">
        <v>4</v>
      </c>
      <c r="BS6" s="1">
        <v>1.6</v>
      </c>
      <c r="BT6" s="1" t="s">
        <v>3</v>
      </c>
      <c r="BU6" s="1" t="s">
        <v>2</v>
      </c>
      <c r="BV6" s="19">
        <v>12.6</v>
      </c>
      <c r="BW6" s="1">
        <v>23.5</v>
      </c>
      <c r="BX6" s="18">
        <f t="shared" si="7"/>
        <v>0.84</v>
      </c>
      <c r="BY6" s="18">
        <f t="shared" si="8"/>
        <v>0.53617021276595744</v>
      </c>
      <c r="BZ6" s="18">
        <f t="shared" si="9"/>
        <v>8.3333333333333339</v>
      </c>
    </row>
    <row r="7" spans="1:78" x14ac:dyDescent="0.25">
      <c r="A7" s="1" t="s">
        <v>38</v>
      </c>
      <c r="B7" s="36">
        <v>51.31</v>
      </c>
      <c r="C7" s="35">
        <v>0.85397110711670332</v>
      </c>
      <c r="D7" s="19">
        <v>16.68</v>
      </c>
      <c r="E7" s="26">
        <v>0.16359196163238884</v>
      </c>
      <c r="F7" s="36">
        <v>5.37</v>
      </c>
      <c r="G7" s="35">
        <v>3.3628285333183038E-2</v>
      </c>
      <c r="H7" s="19">
        <v>1.2999999999999999E-2</v>
      </c>
      <c r="I7" s="26">
        <v>1.832612036031972E-4</v>
      </c>
      <c r="J7" s="36">
        <v>0.93</v>
      </c>
      <c r="K7" s="35">
        <v>2.3074632790789997E-2</v>
      </c>
      <c r="L7" s="1">
        <v>0.26</v>
      </c>
      <c r="M7" s="26">
        <v>4.6364819801344576E-3</v>
      </c>
      <c r="N7" s="37">
        <f t="shared" si="0"/>
        <v>1.2907597734716598E-3</v>
      </c>
      <c r="O7" s="1">
        <v>0.08</v>
      </c>
      <c r="P7" s="26">
        <v>1.2907597734716598E-3</v>
      </c>
      <c r="Q7" s="36">
        <v>4.62</v>
      </c>
      <c r="R7" s="35">
        <v>4.9047189341260157E-2</v>
      </c>
      <c r="S7" s="27">
        <v>0.85299999999999998</v>
      </c>
      <c r="T7" s="26">
        <v>1.0680523383209167E-2</v>
      </c>
      <c r="U7" s="32">
        <v>0.1</v>
      </c>
      <c r="V7" s="26">
        <v>7.0450814763672734E-4</v>
      </c>
      <c r="W7" s="34">
        <f t="shared" si="1"/>
        <v>0.21522067052059232</v>
      </c>
      <c r="X7" s="2">
        <f t="shared" si="2"/>
        <v>5.9973782738873115E-3</v>
      </c>
      <c r="Y7" s="2">
        <f t="shared" si="3"/>
        <v>5.9973782738873115E-3</v>
      </c>
      <c r="Z7" s="2">
        <f t="shared" si="4"/>
        <v>0.22789255893786151</v>
      </c>
      <c r="AA7" s="2">
        <f t="shared" si="5"/>
        <v>0.76011268451436387</v>
      </c>
      <c r="AB7" s="33">
        <f t="shared" si="6"/>
        <v>76.011268451436393</v>
      </c>
      <c r="AC7" s="32">
        <v>19.29</v>
      </c>
      <c r="AD7" s="31">
        <v>99.5</v>
      </c>
      <c r="AE7" s="1">
        <v>13</v>
      </c>
      <c r="AF7" s="1">
        <v>4</v>
      </c>
      <c r="AG7" s="1">
        <v>388</v>
      </c>
      <c r="AH7" s="1">
        <v>772</v>
      </c>
      <c r="AI7" s="1">
        <v>32</v>
      </c>
      <c r="AJ7" s="1">
        <v>25</v>
      </c>
      <c r="AK7" s="1">
        <v>156</v>
      </c>
      <c r="AL7" s="1">
        <v>80</v>
      </c>
      <c r="AM7" s="1">
        <v>28</v>
      </c>
      <c r="AN7" s="1">
        <v>70</v>
      </c>
      <c r="AO7" s="1">
        <v>150</v>
      </c>
      <c r="AP7" s="1" t="s">
        <v>7</v>
      </c>
      <c r="AQ7" s="1">
        <v>23</v>
      </c>
      <c r="AR7" s="1" t="s">
        <v>4</v>
      </c>
      <c r="AS7" s="1">
        <v>41</v>
      </c>
      <c r="AT7" s="1">
        <v>178</v>
      </c>
      <c r="AU7" s="1">
        <v>16</v>
      </c>
      <c r="AV7" s="1">
        <v>53</v>
      </c>
      <c r="AW7" s="1">
        <v>0.7</v>
      </c>
      <c r="AX7" s="1" t="s">
        <v>5</v>
      </c>
      <c r="AY7" s="1">
        <v>1</v>
      </c>
      <c r="AZ7" s="1">
        <v>2.1</v>
      </c>
      <c r="BA7" s="1">
        <v>8.9</v>
      </c>
      <c r="BB7" s="18">
        <v>46</v>
      </c>
      <c r="BC7" s="18">
        <v>84</v>
      </c>
      <c r="BD7" s="18">
        <v>9.07</v>
      </c>
      <c r="BE7" s="18">
        <v>32.1</v>
      </c>
      <c r="BF7" s="18">
        <v>5.9</v>
      </c>
      <c r="BG7" s="18">
        <v>1.06</v>
      </c>
      <c r="BH7" s="18">
        <v>4.0999999999999996</v>
      </c>
      <c r="BI7" s="18">
        <v>0.8</v>
      </c>
      <c r="BJ7" s="18">
        <v>4.9000000000000004</v>
      </c>
      <c r="BK7" s="18">
        <v>1</v>
      </c>
      <c r="BL7" s="18">
        <v>3.2</v>
      </c>
      <c r="BM7" s="18">
        <v>0.45</v>
      </c>
      <c r="BN7" s="18">
        <v>3.1</v>
      </c>
      <c r="BO7" s="18">
        <v>0.49</v>
      </c>
      <c r="BP7" s="18">
        <v>4.0999999999999996</v>
      </c>
      <c r="BQ7" s="18">
        <v>1.2</v>
      </c>
      <c r="BR7" s="18">
        <v>3</v>
      </c>
      <c r="BS7" s="1">
        <v>2.4</v>
      </c>
      <c r="BT7" s="1" t="s">
        <v>3</v>
      </c>
      <c r="BU7" s="1" t="s">
        <v>2</v>
      </c>
      <c r="BV7" s="19">
        <v>14.1</v>
      </c>
      <c r="BW7" s="1">
        <v>39.299999999999997</v>
      </c>
      <c r="BX7" s="18">
        <f t="shared" si="7"/>
        <v>1.0846153846153845</v>
      </c>
      <c r="BY7" s="18">
        <f t="shared" si="8"/>
        <v>0.35877862595419852</v>
      </c>
      <c r="BZ7" s="18">
        <f t="shared" si="9"/>
        <v>12</v>
      </c>
    </row>
    <row r="8" spans="1:78" x14ac:dyDescent="0.25">
      <c r="A8" s="1" t="s">
        <v>37</v>
      </c>
      <c r="B8" s="36">
        <v>45.84</v>
      </c>
      <c r="C8" s="35">
        <v>0.76293189534651484</v>
      </c>
      <c r="D8" s="19">
        <v>14.08</v>
      </c>
      <c r="E8" s="26">
        <v>0.13809201557458245</v>
      </c>
      <c r="F8" s="36">
        <v>7.21</v>
      </c>
      <c r="G8" s="35">
        <v>4.5150826303957114E-2</v>
      </c>
      <c r="H8" s="19">
        <v>5.2999999999999999E-2</v>
      </c>
      <c r="I8" s="26">
        <v>7.471418300745732E-4</v>
      </c>
      <c r="J8" s="36">
        <v>1.56</v>
      </c>
      <c r="K8" s="35">
        <v>3.8705835649067093E-2</v>
      </c>
      <c r="L8" s="1">
        <v>2.2799999999999998</v>
      </c>
      <c r="M8" s="26">
        <v>4.0658380441179087E-2</v>
      </c>
      <c r="N8" s="37">
        <f t="shared" si="0"/>
        <v>8.0672485841978738E-4</v>
      </c>
      <c r="O8" s="1">
        <v>0.05</v>
      </c>
      <c r="P8" s="26">
        <v>8.0672485841978738E-4</v>
      </c>
      <c r="Q8" s="36">
        <v>4.08</v>
      </c>
      <c r="R8" s="35">
        <v>4.3314400976697282E-2</v>
      </c>
      <c r="S8" s="27">
        <v>0.75700000000000001</v>
      </c>
      <c r="T8" s="26">
        <v>9.4784949602454149E-3</v>
      </c>
      <c r="U8" s="32">
        <v>0.14000000000000001</v>
      </c>
      <c r="V8" s="35">
        <v>9.863114066914183E-4</v>
      </c>
      <c r="W8" s="34">
        <f t="shared" si="1"/>
        <v>0.18301986626811931</v>
      </c>
      <c r="X8" s="2">
        <f t="shared" si="2"/>
        <v>4.4078540481389964E-3</v>
      </c>
      <c r="Y8" s="2">
        <f t="shared" si="3"/>
        <v>4.4078540481389964E-3</v>
      </c>
      <c r="Z8" s="2">
        <f t="shared" si="4"/>
        <v>0.23666502363870609</v>
      </c>
      <c r="AA8" s="2">
        <f t="shared" si="5"/>
        <v>0.75451926826501592</v>
      </c>
      <c r="AB8" s="33">
        <f t="shared" si="6"/>
        <v>75.451926826501591</v>
      </c>
      <c r="AC8" s="32">
        <v>22.83</v>
      </c>
      <c r="AD8" s="31">
        <v>98.88</v>
      </c>
      <c r="AE8" s="1">
        <v>15</v>
      </c>
      <c r="AF8" s="1">
        <v>4</v>
      </c>
      <c r="AG8" s="1">
        <v>340</v>
      </c>
      <c r="AH8" s="1">
        <v>663</v>
      </c>
      <c r="AI8" s="1">
        <v>64</v>
      </c>
      <c r="AJ8" s="1">
        <v>33</v>
      </c>
      <c r="AK8" s="1">
        <v>128</v>
      </c>
      <c r="AL8" s="1">
        <v>70</v>
      </c>
      <c r="AM8" s="1">
        <v>32</v>
      </c>
      <c r="AN8" s="1">
        <v>60</v>
      </c>
      <c r="AO8" s="1">
        <v>160</v>
      </c>
      <c r="AP8" s="1" t="s">
        <v>7</v>
      </c>
      <c r="AQ8" s="1">
        <v>21</v>
      </c>
      <c r="AR8" s="1" t="s">
        <v>4</v>
      </c>
      <c r="AS8" s="1">
        <v>38</v>
      </c>
      <c r="AT8" s="1">
        <v>152</v>
      </c>
      <c r="AU8" s="1">
        <v>12</v>
      </c>
      <c r="AV8" s="1">
        <v>67</v>
      </c>
      <c r="AW8" s="1">
        <v>0.5</v>
      </c>
      <c r="AX8" s="1" t="s">
        <v>5</v>
      </c>
      <c r="AY8" s="1">
        <v>1</v>
      </c>
      <c r="AZ8" s="1">
        <v>1.8</v>
      </c>
      <c r="BA8" s="1">
        <v>7.4</v>
      </c>
      <c r="BB8" s="18">
        <v>44.7</v>
      </c>
      <c r="BC8" s="18">
        <v>92.4</v>
      </c>
      <c r="BD8" s="18">
        <v>11.2</v>
      </c>
      <c r="BE8" s="18">
        <v>43.7</v>
      </c>
      <c r="BF8" s="18">
        <v>9.1999999999999993</v>
      </c>
      <c r="BG8" s="18">
        <v>1.69</v>
      </c>
      <c r="BH8" s="18">
        <v>6.9</v>
      </c>
      <c r="BI8" s="18">
        <v>1.2</v>
      </c>
      <c r="BJ8" s="18">
        <v>6.9</v>
      </c>
      <c r="BK8" s="18">
        <v>1.3</v>
      </c>
      <c r="BL8" s="18">
        <v>3.6</v>
      </c>
      <c r="BM8" s="18">
        <v>0.5</v>
      </c>
      <c r="BN8" s="18">
        <v>3.4</v>
      </c>
      <c r="BO8" s="18">
        <v>0.54</v>
      </c>
      <c r="BP8" s="18">
        <v>3.2</v>
      </c>
      <c r="BQ8" s="18">
        <v>1</v>
      </c>
      <c r="BR8" s="18">
        <v>2</v>
      </c>
      <c r="BS8" s="1">
        <v>2.6</v>
      </c>
      <c r="BT8" s="1" t="s">
        <v>3</v>
      </c>
      <c r="BU8" s="1" t="s">
        <v>2</v>
      </c>
      <c r="BV8" s="19">
        <v>12.8</v>
      </c>
      <c r="BW8" s="1">
        <v>36.299999999999997</v>
      </c>
      <c r="BX8" s="18">
        <f t="shared" si="7"/>
        <v>0.85333333333333339</v>
      </c>
      <c r="BY8" s="18">
        <f t="shared" si="8"/>
        <v>0.35261707988980723</v>
      </c>
      <c r="BZ8" s="18">
        <f t="shared" si="9"/>
        <v>8.5333333333333332</v>
      </c>
    </row>
    <row r="9" spans="1:78" x14ac:dyDescent="0.25">
      <c r="A9" s="1" t="s">
        <v>36</v>
      </c>
      <c r="B9" s="36">
        <v>49.08</v>
      </c>
      <c r="C9" s="35">
        <v>0.81685640103854595</v>
      </c>
      <c r="D9" s="19">
        <v>15.11</v>
      </c>
      <c r="E9" s="26">
        <v>0.14819391728209805</v>
      </c>
      <c r="F9" s="36">
        <v>7.07</v>
      </c>
      <c r="G9" s="35">
        <v>4.4274111230093872E-2</v>
      </c>
      <c r="H9" s="19">
        <v>5.1999999999999998E-2</v>
      </c>
      <c r="I9" s="26">
        <v>7.3304481441278881E-4</v>
      </c>
      <c r="J9" s="36">
        <v>1.46</v>
      </c>
      <c r="K9" s="35">
        <v>3.6224692338229454E-2</v>
      </c>
      <c r="L9" s="1">
        <v>1.98</v>
      </c>
      <c r="M9" s="26">
        <v>3.5308593541023947E-2</v>
      </c>
      <c r="N9" s="37">
        <f t="shared" si="0"/>
        <v>8.0672485841978738E-4</v>
      </c>
      <c r="O9" s="1">
        <v>0.05</v>
      </c>
      <c r="P9" s="26">
        <v>8.0672485841978738E-4</v>
      </c>
      <c r="Q9" s="36">
        <v>4.2300000000000004</v>
      </c>
      <c r="R9" s="35">
        <v>4.4906842189075862E-2</v>
      </c>
      <c r="S9" s="27">
        <v>0.81899999999999995</v>
      </c>
      <c r="T9" s="26">
        <v>1.0254804983409504E-2</v>
      </c>
      <c r="U9" s="32">
        <v>0.16</v>
      </c>
      <c r="V9" s="35">
        <v>1.1272130362187638E-3</v>
      </c>
      <c r="W9" s="34">
        <f t="shared" si="1"/>
        <v>0.19471420918801349</v>
      </c>
      <c r="X9" s="2">
        <f t="shared" si="2"/>
        <v>4.1431226913739225E-3</v>
      </c>
      <c r="Y9" s="2">
        <f t="shared" si="3"/>
        <v>4.1431226913739225E-3</v>
      </c>
      <c r="Z9" s="2">
        <f t="shared" si="4"/>
        <v>0.23062950760678386</v>
      </c>
      <c r="AA9" s="2">
        <f t="shared" si="5"/>
        <v>0.76108424701046828</v>
      </c>
      <c r="AB9" s="33">
        <f t="shared" si="6"/>
        <v>76.108424701046829</v>
      </c>
      <c r="AC9" s="32">
        <v>18.489999999999998</v>
      </c>
      <c r="AD9" s="31">
        <v>98.49</v>
      </c>
      <c r="AE9" s="1">
        <v>17</v>
      </c>
      <c r="AF9" s="1">
        <v>4</v>
      </c>
      <c r="AG9" s="1">
        <v>380</v>
      </c>
      <c r="AH9" s="1">
        <v>603</v>
      </c>
      <c r="AI9" s="1">
        <v>72</v>
      </c>
      <c r="AJ9" s="1">
        <v>40</v>
      </c>
      <c r="AK9" s="1">
        <v>137</v>
      </c>
      <c r="AL9" s="1">
        <v>70</v>
      </c>
      <c r="AM9" s="1">
        <v>28</v>
      </c>
      <c r="AN9" s="1">
        <v>60</v>
      </c>
      <c r="AO9" s="1">
        <v>150</v>
      </c>
      <c r="AP9" s="1" t="s">
        <v>7</v>
      </c>
      <c r="AQ9" s="1">
        <v>22</v>
      </c>
      <c r="AR9" s="1" t="s">
        <v>4</v>
      </c>
      <c r="AS9" s="1">
        <v>44</v>
      </c>
      <c r="AT9" s="1">
        <v>161</v>
      </c>
      <c r="AU9" s="1">
        <v>13</v>
      </c>
      <c r="AV9" s="1">
        <v>73</v>
      </c>
      <c r="AW9" s="1">
        <v>0.5</v>
      </c>
      <c r="AX9" s="1" t="s">
        <v>5</v>
      </c>
      <c r="AY9" s="1">
        <v>1</v>
      </c>
      <c r="AZ9" s="1">
        <v>2.1</v>
      </c>
      <c r="BA9" s="1">
        <v>7.5</v>
      </c>
      <c r="BB9" s="18">
        <v>46.4</v>
      </c>
      <c r="BC9" s="18">
        <v>95.8</v>
      </c>
      <c r="BD9" s="18">
        <v>11.6</v>
      </c>
      <c r="BE9" s="18">
        <v>46.5</v>
      </c>
      <c r="BF9" s="18">
        <v>10.1</v>
      </c>
      <c r="BG9" s="18">
        <v>1.95</v>
      </c>
      <c r="BH9" s="18">
        <v>7.7</v>
      </c>
      <c r="BI9" s="18">
        <v>1.4</v>
      </c>
      <c r="BJ9" s="18">
        <v>8</v>
      </c>
      <c r="BK9" s="18">
        <v>1.5</v>
      </c>
      <c r="BL9" s="18">
        <v>4.4000000000000004</v>
      </c>
      <c r="BM9" s="18">
        <v>0.6</v>
      </c>
      <c r="BN9" s="18">
        <v>4</v>
      </c>
      <c r="BO9" s="18">
        <v>0.62</v>
      </c>
      <c r="BP9" s="18">
        <v>3.3</v>
      </c>
      <c r="BQ9" s="18">
        <v>1.1000000000000001</v>
      </c>
      <c r="BR9" s="18">
        <v>2</v>
      </c>
      <c r="BS9" s="1">
        <v>2.1</v>
      </c>
      <c r="BT9" s="1" t="s">
        <v>3</v>
      </c>
      <c r="BU9" s="1" t="s">
        <v>2</v>
      </c>
      <c r="BV9" s="19">
        <v>13.2</v>
      </c>
      <c r="BW9" s="1">
        <v>45.4</v>
      </c>
      <c r="BX9" s="18">
        <f t="shared" si="7"/>
        <v>0.77647058823529402</v>
      </c>
      <c r="BY9" s="18">
        <f t="shared" si="8"/>
        <v>0.29074889867841408</v>
      </c>
      <c r="BZ9" s="18">
        <f t="shared" si="9"/>
        <v>8.0588235294117645</v>
      </c>
    </row>
    <row r="10" spans="1:78" x14ac:dyDescent="0.25">
      <c r="A10" s="1" t="s">
        <v>35</v>
      </c>
      <c r="B10" s="36">
        <v>49.21</v>
      </c>
      <c r="C10" s="35">
        <v>0.81902003861260897</v>
      </c>
      <c r="D10" s="19">
        <v>15.21</v>
      </c>
      <c r="E10" s="26">
        <v>0.14917468443816753</v>
      </c>
      <c r="F10" s="36">
        <v>6.76</v>
      </c>
      <c r="G10" s="35">
        <v>4.2332813566539541E-2</v>
      </c>
      <c r="H10" s="19">
        <v>2.5000000000000001E-2</v>
      </c>
      <c r="I10" s="26">
        <v>3.5242539154461006E-4</v>
      </c>
      <c r="J10" s="36">
        <v>0.94</v>
      </c>
      <c r="K10" s="35">
        <v>2.3322747121873755E-2</v>
      </c>
      <c r="L10" s="1">
        <v>0.46</v>
      </c>
      <c r="M10" s="26">
        <v>8.2030065802378861E-3</v>
      </c>
      <c r="N10" s="37">
        <f t="shared" si="0"/>
        <v>9.6806983010374475E-4</v>
      </c>
      <c r="O10" s="1">
        <v>0.06</v>
      </c>
      <c r="P10" s="26">
        <v>9.6806983010374475E-4</v>
      </c>
      <c r="Q10" s="36">
        <v>4.53</v>
      </c>
      <c r="R10" s="35">
        <v>4.8091724613833015E-2</v>
      </c>
      <c r="S10" s="27">
        <v>0.83899999999999997</v>
      </c>
      <c r="T10" s="26">
        <v>1.0505227571526951E-2</v>
      </c>
      <c r="U10" s="32">
        <v>7.0000000000000007E-2</v>
      </c>
      <c r="V10" s="26">
        <v>4.9315570334570915E-4</v>
      </c>
      <c r="W10" s="34">
        <f t="shared" si="1"/>
        <v>0.19920254871220805</v>
      </c>
      <c r="X10" s="2">
        <f t="shared" si="2"/>
        <v>4.8597261248014192E-3</v>
      </c>
      <c r="Y10" s="2">
        <f t="shared" si="3"/>
        <v>4.8597261248014192E-3</v>
      </c>
      <c r="Z10" s="2">
        <f t="shared" si="4"/>
        <v>0.24142123142868066</v>
      </c>
      <c r="AA10" s="2">
        <f t="shared" si="5"/>
        <v>0.74885931632171643</v>
      </c>
      <c r="AB10" s="33">
        <f t="shared" si="6"/>
        <v>74.885931632171648</v>
      </c>
      <c r="AC10" s="32">
        <v>20.53</v>
      </c>
      <c r="AD10" s="31">
        <v>98.65</v>
      </c>
      <c r="AE10" s="1">
        <v>15</v>
      </c>
      <c r="AF10" s="1">
        <v>4</v>
      </c>
      <c r="AG10" s="1">
        <v>284</v>
      </c>
      <c r="AH10" s="1">
        <v>706</v>
      </c>
      <c r="AI10" s="1">
        <v>47</v>
      </c>
      <c r="AJ10" s="1">
        <v>25</v>
      </c>
      <c r="AK10" s="1">
        <v>145</v>
      </c>
      <c r="AL10" s="1">
        <v>80</v>
      </c>
      <c r="AM10" s="1">
        <v>31</v>
      </c>
      <c r="AN10" s="1">
        <v>70</v>
      </c>
      <c r="AO10" s="1">
        <v>150</v>
      </c>
      <c r="AP10" s="1" t="s">
        <v>7</v>
      </c>
      <c r="AQ10" s="1">
        <v>24</v>
      </c>
      <c r="AR10" s="1" t="s">
        <v>4</v>
      </c>
      <c r="AS10" s="1">
        <v>60</v>
      </c>
      <c r="AT10" s="1">
        <v>182</v>
      </c>
      <c r="AU10" s="1">
        <v>16</v>
      </c>
      <c r="AV10" s="1">
        <v>79</v>
      </c>
      <c r="AW10" s="1">
        <v>0.6</v>
      </c>
      <c r="AX10" s="1" t="s">
        <v>5</v>
      </c>
      <c r="AY10" s="1">
        <v>1</v>
      </c>
      <c r="AZ10" s="1">
        <v>1.9</v>
      </c>
      <c r="BA10" s="1">
        <v>8.4</v>
      </c>
      <c r="BB10" s="18">
        <v>45.6</v>
      </c>
      <c r="BC10" s="18">
        <v>84.9</v>
      </c>
      <c r="BD10" s="18">
        <v>9.36</v>
      </c>
      <c r="BE10" s="18">
        <v>34.200000000000003</v>
      </c>
      <c r="BF10" s="18">
        <v>6.1</v>
      </c>
      <c r="BG10" s="18">
        <v>1.2</v>
      </c>
      <c r="BH10" s="18">
        <v>5.0999999999999996</v>
      </c>
      <c r="BI10" s="18">
        <v>0.9</v>
      </c>
      <c r="BJ10" s="18">
        <v>5.0999999999999996</v>
      </c>
      <c r="BK10" s="18">
        <v>1</v>
      </c>
      <c r="BL10" s="18">
        <v>3.2</v>
      </c>
      <c r="BM10" s="18">
        <v>0.5</v>
      </c>
      <c r="BN10" s="18">
        <v>3.3</v>
      </c>
      <c r="BO10" s="18">
        <v>0.51</v>
      </c>
      <c r="BP10" s="18">
        <v>3.8</v>
      </c>
      <c r="BQ10" s="18">
        <v>1.1000000000000001</v>
      </c>
      <c r="BR10" s="18" t="s">
        <v>4</v>
      </c>
      <c r="BS10" s="1">
        <v>2.5</v>
      </c>
      <c r="BT10" s="1" t="s">
        <v>3</v>
      </c>
      <c r="BU10" s="1" t="s">
        <v>2</v>
      </c>
      <c r="BV10" s="19">
        <v>13.6</v>
      </c>
      <c r="BW10" s="1">
        <v>35.200000000000003</v>
      </c>
      <c r="BX10" s="18">
        <f t="shared" si="7"/>
        <v>0.90666666666666662</v>
      </c>
      <c r="BY10" s="18">
        <f t="shared" si="8"/>
        <v>0.3863636363636363</v>
      </c>
      <c r="BZ10" s="18">
        <f t="shared" si="9"/>
        <v>9.6666666666666661</v>
      </c>
    </row>
    <row r="11" spans="1:78" x14ac:dyDescent="0.25">
      <c r="A11" s="1" t="s">
        <v>34</v>
      </c>
      <c r="B11" s="36">
        <v>49.63</v>
      </c>
      <c r="C11" s="35">
        <v>0.82601025231342784</v>
      </c>
      <c r="D11" s="19">
        <v>15.66</v>
      </c>
      <c r="E11" s="26">
        <v>0.15358813664048018</v>
      </c>
      <c r="F11" s="36">
        <v>7.1</v>
      </c>
      <c r="G11" s="35">
        <v>4.4461978745921706E-2</v>
      </c>
      <c r="H11" s="19">
        <v>3.2000000000000001E-2</v>
      </c>
      <c r="I11" s="26">
        <v>4.5110450117710082E-4</v>
      </c>
      <c r="J11" s="36">
        <v>1.1499999999999999</v>
      </c>
      <c r="K11" s="35">
        <v>2.8533148074632787E-2</v>
      </c>
      <c r="L11" s="1">
        <v>0.52</v>
      </c>
      <c r="M11" s="26">
        <v>9.2729639602689151E-3</v>
      </c>
      <c r="N11" s="37">
        <f t="shared" si="0"/>
        <v>1.1294148017877024E-3</v>
      </c>
      <c r="O11" s="1">
        <v>7.0000000000000007E-2</v>
      </c>
      <c r="P11" s="26">
        <v>1.1294148017877024E-3</v>
      </c>
      <c r="Q11" s="36">
        <v>4.62</v>
      </c>
      <c r="R11" s="35">
        <v>4.9047189341260157E-2</v>
      </c>
      <c r="S11" s="27">
        <v>0.82499999999999996</v>
      </c>
      <c r="T11" s="26">
        <v>1.0329931759844738E-2</v>
      </c>
      <c r="U11" s="32">
        <v>0.1</v>
      </c>
      <c r="V11" s="26">
        <v>7.0450814763672734E-4</v>
      </c>
      <c r="W11" s="34">
        <f t="shared" si="1"/>
        <v>0.20489415558531573</v>
      </c>
      <c r="X11" s="2">
        <f t="shared" si="2"/>
        <v>5.5121865167961134E-3</v>
      </c>
      <c r="Y11" s="2">
        <f t="shared" si="3"/>
        <v>5.5121865167961134E-3</v>
      </c>
      <c r="Z11" s="2">
        <f t="shared" si="4"/>
        <v>0.23937817650849214</v>
      </c>
      <c r="AA11" s="2">
        <f t="shared" si="5"/>
        <v>0.7495974504579157</v>
      </c>
      <c r="AB11" s="33">
        <f t="shared" si="6"/>
        <v>74.959745045791564</v>
      </c>
      <c r="AC11" s="32">
        <v>21.09</v>
      </c>
      <c r="AD11" s="31">
        <v>100.8</v>
      </c>
      <c r="AE11" s="1">
        <v>16</v>
      </c>
      <c r="AF11" s="1">
        <v>4</v>
      </c>
      <c r="AG11" s="1">
        <v>541</v>
      </c>
      <c r="AH11" s="1">
        <v>572</v>
      </c>
      <c r="AI11" s="1">
        <v>69</v>
      </c>
      <c r="AJ11" s="1">
        <v>30</v>
      </c>
      <c r="AK11" s="1">
        <v>150</v>
      </c>
      <c r="AL11" s="1">
        <v>80</v>
      </c>
      <c r="AM11" s="1">
        <v>25</v>
      </c>
      <c r="AN11" s="1">
        <v>80</v>
      </c>
      <c r="AO11" s="1">
        <v>140</v>
      </c>
      <c r="AP11" s="1" t="s">
        <v>7</v>
      </c>
      <c r="AQ11" s="1">
        <v>23</v>
      </c>
      <c r="AR11" s="1" t="s">
        <v>4</v>
      </c>
      <c r="AS11" s="1">
        <v>39</v>
      </c>
      <c r="AT11" s="1">
        <v>181</v>
      </c>
      <c r="AU11" s="1">
        <v>15</v>
      </c>
      <c r="AV11" s="1">
        <v>69</v>
      </c>
      <c r="AW11" s="1">
        <v>0.6</v>
      </c>
      <c r="AX11" s="1" t="s">
        <v>5</v>
      </c>
      <c r="AY11" s="1">
        <v>1</v>
      </c>
      <c r="AZ11" s="1">
        <v>2.4</v>
      </c>
      <c r="BA11" s="1">
        <v>8.5</v>
      </c>
      <c r="BB11" s="18">
        <v>43.5</v>
      </c>
      <c r="BC11" s="18">
        <v>85.4</v>
      </c>
      <c r="BD11" s="18">
        <v>10</v>
      </c>
      <c r="BE11" s="18">
        <v>37.799999999999997</v>
      </c>
      <c r="BF11" s="18">
        <v>7.4</v>
      </c>
      <c r="BG11" s="18">
        <v>1.35</v>
      </c>
      <c r="BH11" s="18">
        <v>5.2</v>
      </c>
      <c r="BI11" s="18">
        <v>0.9</v>
      </c>
      <c r="BJ11" s="18">
        <v>5.9</v>
      </c>
      <c r="BK11" s="18">
        <v>1.1000000000000001</v>
      </c>
      <c r="BL11" s="18">
        <v>3.5</v>
      </c>
      <c r="BM11" s="18">
        <v>0.48</v>
      </c>
      <c r="BN11" s="18">
        <v>3.3</v>
      </c>
      <c r="BO11" s="18">
        <v>0.53</v>
      </c>
      <c r="BP11" s="18">
        <v>3.8</v>
      </c>
      <c r="BQ11" s="18">
        <v>1.1000000000000001</v>
      </c>
      <c r="BR11" s="18">
        <v>4</v>
      </c>
      <c r="BS11" s="1">
        <v>3.5</v>
      </c>
      <c r="BT11" s="1" t="s">
        <v>3</v>
      </c>
      <c r="BU11" s="1" t="s">
        <v>2</v>
      </c>
      <c r="BV11" s="19">
        <v>13.9</v>
      </c>
      <c r="BW11" s="1">
        <v>33.200000000000003</v>
      </c>
      <c r="BX11" s="18">
        <f t="shared" si="7"/>
        <v>0.86875000000000002</v>
      </c>
      <c r="BY11" s="18">
        <f t="shared" si="8"/>
        <v>0.41867469879518071</v>
      </c>
      <c r="BZ11" s="18">
        <f t="shared" si="9"/>
        <v>9.375</v>
      </c>
    </row>
    <row r="12" spans="1:78" x14ac:dyDescent="0.25">
      <c r="A12" s="1" t="s">
        <v>33</v>
      </c>
      <c r="B12" s="36">
        <v>38.1</v>
      </c>
      <c r="C12" s="35">
        <v>0.63411224285999601</v>
      </c>
      <c r="D12" s="19">
        <v>11.84</v>
      </c>
      <c r="E12" s="26">
        <v>0.11612283127862615</v>
      </c>
      <c r="F12" s="36">
        <v>10.1</v>
      </c>
      <c r="G12" s="35">
        <v>6.3248730328705524E-2</v>
      </c>
      <c r="H12" s="19">
        <v>5.8999999999999997E-2</v>
      </c>
      <c r="I12" s="26">
        <v>8.3172392404527956E-4</v>
      </c>
      <c r="J12" s="36">
        <v>1.3</v>
      </c>
      <c r="K12" s="35">
        <v>3.2254863040889238E-2</v>
      </c>
      <c r="L12" s="1">
        <v>2.5099999999999998</v>
      </c>
      <c r="M12" s="26">
        <v>4.4759883731298029E-2</v>
      </c>
      <c r="N12" s="37">
        <f t="shared" si="0"/>
        <v>1.1294148017877024E-3</v>
      </c>
      <c r="O12" s="1">
        <v>7.0000000000000007E-2</v>
      </c>
      <c r="P12" s="26">
        <v>1.1294148017877024E-3</v>
      </c>
      <c r="Q12" s="36">
        <v>3.5</v>
      </c>
      <c r="R12" s="35">
        <v>3.7156961622166786E-2</v>
      </c>
      <c r="S12" s="27">
        <v>0.65300000000000002</v>
      </c>
      <c r="T12" s="26">
        <v>8.1762975020346837E-3</v>
      </c>
      <c r="U12" s="32">
        <v>0.5</v>
      </c>
      <c r="V12" s="26">
        <v>3.5225407381836368E-3</v>
      </c>
      <c r="W12" s="34">
        <f t="shared" si="1"/>
        <v>0.15553862250436834</v>
      </c>
      <c r="X12" s="2">
        <f t="shared" si="2"/>
        <v>7.2613141585202261E-3</v>
      </c>
      <c r="Y12" s="2">
        <f t="shared" si="3"/>
        <v>7.2613141585202261E-3</v>
      </c>
      <c r="Z12" s="2">
        <f t="shared" si="4"/>
        <v>0.23889218654436278</v>
      </c>
      <c r="AA12" s="2">
        <f t="shared" si="5"/>
        <v>0.74658518513859673</v>
      </c>
      <c r="AB12" s="33">
        <f t="shared" si="6"/>
        <v>74.658518513859676</v>
      </c>
      <c r="AC12" s="32">
        <v>29.58</v>
      </c>
      <c r="AD12" s="31">
        <v>98.21</v>
      </c>
      <c r="AE12" s="1">
        <v>14</v>
      </c>
      <c r="AF12" s="1">
        <v>5</v>
      </c>
      <c r="AG12" s="1">
        <v>1010</v>
      </c>
      <c r="AH12" s="1">
        <v>548</v>
      </c>
      <c r="AI12" s="1">
        <v>65</v>
      </c>
      <c r="AJ12" s="1">
        <v>101</v>
      </c>
      <c r="AK12" s="1">
        <v>117</v>
      </c>
      <c r="AL12" s="1">
        <v>60</v>
      </c>
      <c r="AM12" s="1">
        <v>24</v>
      </c>
      <c r="AN12" s="1">
        <v>130</v>
      </c>
      <c r="AO12" s="1">
        <v>190</v>
      </c>
      <c r="AP12" s="1" t="s">
        <v>7</v>
      </c>
      <c r="AQ12" s="1">
        <v>19</v>
      </c>
      <c r="AR12" s="1" t="s">
        <v>4</v>
      </c>
      <c r="AS12" s="1">
        <v>71</v>
      </c>
      <c r="AT12" s="1">
        <v>131</v>
      </c>
      <c r="AU12" s="1">
        <v>12</v>
      </c>
      <c r="AV12" s="1" t="s">
        <v>30</v>
      </c>
      <c r="AW12" s="1">
        <v>0.7</v>
      </c>
      <c r="AX12" s="1" t="s">
        <v>5</v>
      </c>
      <c r="AY12" s="1">
        <v>1</v>
      </c>
      <c r="AZ12" s="1">
        <v>2.7</v>
      </c>
      <c r="BA12" s="1">
        <v>7.3</v>
      </c>
      <c r="BB12" s="18">
        <v>59</v>
      </c>
      <c r="BC12" s="18">
        <v>131</v>
      </c>
      <c r="BD12" s="18">
        <v>16.7</v>
      </c>
      <c r="BE12" s="18">
        <v>72.900000000000006</v>
      </c>
      <c r="BF12" s="18">
        <v>18</v>
      </c>
      <c r="BG12" s="18">
        <v>4.18</v>
      </c>
      <c r="BH12" s="18">
        <v>18.2</v>
      </c>
      <c r="BI12" s="18">
        <v>2.9</v>
      </c>
      <c r="BJ12" s="18">
        <v>16.899999999999999</v>
      </c>
      <c r="BK12" s="18">
        <v>3.3</v>
      </c>
      <c r="BL12" s="18">
        <v>9.1999999999999993</v>
      </c>
      <c r="BM12" s="18">
        <v>1.2</v>
      </c>
      <c r="BN12" s="18">
        <v>7.2</v>
      </c>
      <c r="BO12" s="18">
        <v>0.95</v>
      </c>
      <c r="BP12" s="18">
        <v>3.1</v>
      </c>
      <c r="BQ12" s="18">
        <v>0.8</v>
      </c>
      <c r="BR12" s="18" t="s">
        <v>4</v>
      </c>
      <c r="BS12" s="1">
        <v>3.3</v>
      </c>
      <c r="BT12" s="1" t="s">
        <v>3</v>
      </c>
      <c r="BU12" s="1" t="s">
        <v>2</v>
      </c>
      <c r="BV12" s="19">
        <v>10.3</v>
      </c>
      <c r="BW12" s="1">
        <v>190</v>
      </c>
      <c r="BX12" s="18">
        <f t="shared" si="7"/>
        <v>0.73571428571428577</v>
      </c>
      <c r="BY12" s="18">
        <f t="shared" si="8"/>
        <v>5.421052631578948E-2</v>
      </c>
      <c r="BZ12" s="18">
        <f t="shared" si="9"/>
        <v>8.3571428571428577</v>
      </c>
    </row>
    <row r="13" spans="1:78" x14ac:dyDescent="0.25">
      <c r="A13" s="1" t="s">
        <v>32</v>
      </c>
      <c r="B13" s="36">
        <v>46.45</v>
      </c>
      <c r="C13" s="35">
        <v>0.7730843485786566</v>
      </c>
      <c r="D13" s="19">
        <v>14.19</v>
      </c>
      <c r="E13" s="26">
        <v>0.13917085944625887</v>
      </c>
      <c r="F13" s="36">
        <v>6.61</v>
      </c>
      <c r="G13" s="35">
        <v>4.1393475987400348E-2</v>
      </c>
      <c r="H13" s="19">
        <v>2.5999999999999999E-2</v>
      </c>
      <c r="I13" s="26">
        <v>3.665224072063944E-4</v>
      </c>
      <c r="J13" s="36">
        <v>0.88</v>
      </c>
      <c r="K13" s="35">
        <v>2.1834061135371178E-2</v>
      </c>
      <c r="L13" s="1">
        <v>1.46</v>
      </c>
      <c r="M13" s="26">
        <v>2.6035629580755029E-2</v>
      </c>
      <c r="N13" s="37">
        <f t="shared" si="0"/>
        <v>1.4521047451556172E-3</v>
      </c>
      <c r="O13" s="1">
        <v>0.09</v>
      </c>
      <c r="P13" s="26">
        <v>1.4521047451556172E-3</v>
      </c>
      <c r="Q13" s="36">
        <v>4.1100000000000003</v>
      </c>
      <c r="R13" s="35">
        <v>4.3632889219173E-2</v>
      </c>
      <c r="S13" s="27">
        <v>0.79800000000000004</v>
      </c>
      <c r="T13" s="26">
        <v>9.991861265886184E-3</v>
      </c>
      <c r="U13" s="32">
        <v>0.17</v>
      </c>
      <c r="V13" s="26">
        <v>1.1976638509824365E-3</v>
      </c>
      <c r="W13" s="34">
        <f t="shared" si="1"/>
        <v>0.18570795815574312</v>
      </c>
      <c r="X13" s="2">
        <f t="shared" si="2"/>
        <v>7.8192919656023367E-3</v>
      </c>
      <c r="Y13" s="2">
        <f t="shared" si="3"/>
        <v>7.8192919656023367E-3</v>
      </c>
      <c r="Z13" s="2">
        <f t="shared" si="4"/>
        <v>0.23495433180402792</v>
      </c>
      <c r="AA13" s="2">
        <f t="shared" si="5"/>
        <v>0.74940708426476732</v>
      </c>
      <c r="AB13" s="33">
        <f t="shared" si="6"/>
        <v>74.940708426476732</v>
      </c>
      <c r="AC13" s="32">
        <v>24.87</v>
      </c>
      <c r="AD13" s="31">
        <v>99.65</v>
      </c>
      <c r="AE13" s="1">
        <v>14</v>
      </c>
      <c r="AF13" s="1">
        <v>5</v>
      </c>
      <c r="AG13" s="1">
        <v>901</v>
      </c>
      <c r="AH13" s="1">
        <v>879</v>
      </c>
      <c r="AI13" s="1">
        <v>49</v>
      </c>
      <c r="AJ13" s="1">
        <v>45</v>
      </c>
      <c r="AK13" s="1">
        <v>124</v>
      </c>
      <c r="AL13" s="1">
        <v>70</v>
      </c>
      <c r="AM13" s="1">
        <v>28</v>
      </c>
      <c r="AN13" s="1">
        <v>120</v>
      </c>
      <c r="AO13" s="1">
        <v>190</v>
      </c>
      <c r="AP13" s="1" t="s">
        <v>7</v>
      </c>
      <c r="AQ13" s="1">
        <v>25</v>
      </c>
      <c r="AR13" s="1" t="s">
        <v>4</v>
      </c>
      <c r="AS13" s="1">
        <v>47</v>
      </c>
      <c r="AT13" s="1">
        <v>154</v>
      </c>
      <c r="AU13" s="1">
        <v>13</v>
      </c>
      <c r="AV13" s="1" t="s">
        <v>30</v>
      </c>
      <c r="AW13" s="1">
        <v>0.6</v>
      </c>
      <c r="AX13" s="1" t="s">
        <v>5</v>
      </c>
      <c r="AY13" s="1">
        <v>1</v>
      </c>
      <c r="AZ13" s="1">
        <v>2.9</v>
      </c>
      <c r="BA13" s="1">
        <v>8.4</v>
      </c>
      <c r="BB13" s="18">
        <v>47.6</v>
      </c>
      <c r="BC13" s="18">
        <v>95.6</v>
      </c>
      <c r="BD13" s="18">
        <v>11.5</v>
      </c>
      <c r="BE13" s="18">
        <v>45.9</v>
      </c>
      <c r="BF13" s="18">
        <v>9.3000000000000007</v>
      </c>
      <c r="BG13" s="18">
        <v>1.76</v>
      </c>
      <c r="BH13" s="18">
        <v>7.6</v>
      </c>
      <c r="BI13" s="18">
        <v>1.3</v>
      </c>
      <c r="BJ13" s="18">
        <v>7.7</v>
      </c>
      <c r="BK13" s="18">
        <v>1.6</v>
      </c>
      <c r="BL13" s="18">
        <v>4.5</v>
      </c>
      <c r="BM13" s="18">
        <v>0.65</v>
      </c>
      <c r="BN13" s="18">
        <v>4.5</v>
      </c>
      <c r="BO13" s="18">
        <v>0.68</v>
      </c>
      <c r="BP13" s="18">
        <v>3.2</v>
      </c>
      <c r="BQ13" s="18">
        <v>1</v>
      </c>
      <c r="BR13" s="18">
        <v>3</v>
      </c>
      <c r="BS13" s="1">
        <v>2.2000000000000002</v>
      </c>
      <c r="BT13" s="1" t="s">
        <v>3</v>
      </c>
      <c r="BU13" s="1" t="s">
        <v>2</v>
      </c>
      <c r="BV13" s="19">
        <v>13.4</v>
      </c>
      <c r="BW13" s="1">
        <v>95.7</v>
      </c>
      <c r="BX13" s="18">
        <f t="shared" si="7"/>
        <v>0.95714285714285718</v>
      </c>
      <c r="BY13" s="18">
        <f t="shared" si="8"/>
        <v>0.14002089864158829</v>
      </c>
      <c r="BZ13" s="18">
        <f t="shared" si="9"/>
        <v>8.8571428571428577</v>
      </c>
    </row>
    <row r="14" spans="1:78" x14ac:dyDescent="0.25">
      <c r="A14" s="1" t="s">
        <v>31</v>
      </c>
      <c r="B14" s="36">
        <v>44.69</v>
      </c>
      <c r="C14" s="35">
        <v>0.74379202449903459</v>
      </c>
      <c r="D14" s="19">
        <v>13.77</v>
      </c>
      <c r="E14" s="26">
        <v>0.13505163739076706</v>
      </c>
      <c r="F14" s="36">
        <v>6.84</v>
      </c>
      <c r="G14" s="35">
        <v>4.283379360874711E-2</v>
      </c>
      <c r="H14" s="19">
        <v>5.0999999999999997E-2</v>
      </c>
      <c r="I14" s="26">
        <v>7.1894779875100441E-4</v>
      </c>
      <c r="J14" s="36">
        <v>1</v>
      </c>
      <c r="K14" s="35">
        <v>2.481143310837634E-2</v>
      </c>
      <c r="L14" s="1">
        <v>2.95</v>
      </c>
      <c r="M14" s="26">
        <v>5.2606237851525579E-2</v>
      </c>
      <c r="N14" s="37">
        <f t="shared" si="0"/>
        <v>1.2907597734716598E-3</v>
      </c>
      <c r="O14" s="1">
        <v>0.08</v>
      </c>
      <c r="P14" s="26">
        <v>1.2907597734716598E-3</v>
      </c>
      <c r="Q14" s="36">
        <v>4.09</v>
      </c>
      <c r="R14" s="35">
        <v>4.3420563724189183E-2</v>
      </c>
      <c r="S14" s="27">
        <v>0.77900000000000003</v>
      </c>
      <c r="T14" s="26">
        <v>9.7539598071746079E-3</v>
      </c>
      <c r="U14" s="32">
        <v>0.1</v>
      </c>
      <c r="V14" s="26">
        <v>7.0450814763672734E-4</v>
      </c>
      <c r="W14" s="34">
        <f t="shared" si="1"/>
        <v>0.18105372066189956</v>
      </c>
      <c r="X14" s="2">
        <f t="shared" si="2"/>
        <v>7.129153539363213E-3</v>
      </c>
      <c r="Y14" s="2">
        <f t="shared" si="3"/>
        <v>7.129153539363213E-3</v>
      </c>
      <c r="Z14" s="2">
        <f t="shared" si="4"/>
        <v>0.23982143844076487</v>
      </c>
      <c r="AA14" s="2">
        <f t="shared" si="5"/>
        <v>0.74592025448050869</v>
      </c>
      <c r="AB14" s="33">
        <f t="shared" si="6"/>
        <v>74.592025448050876</v>
      </c>
      <c r="AC14" s="32">
        <v>23.73</v>
      </c>
      <c r="AD14" s="31">
        <v>98.07</v>
      </c>
      <c r="AE14" s="1">
        <v>15</v>
      </c>
      <c r="AF14" s="1">
        <v>5</v>
      </c>
      <c r="AG14" s="1">
        <v>855</v>
      </c>
      <c r="AH14" s="1">
        <v>983</v>
      </c>
      <c r="AI14" s="1">
        <v>79</v>
      </c>
      <c r="AJ14" s="1">
        <v>44</v>
      </c>
      <c r="AK14" s="1">
        <v>127</v>
      </c>
      <c r="AL14" s="1">
        <v>80</v>
      </c>
      <c r="AM14" s="1">
        <v>33</v>
      </c>
      <c r="AN14" s="1">
        <v>140</v>
      </c>
      <c r="AO14" s="1">
        <v>150</v>
      </c>
      <c r="AP14" s="1" t="s">
        <v>7</v>
      </c>
      <c r="AQ14" s="1">
        <v>24</v>
      </c>
      <c r="AR14" s="1" t="s">
        <v>4</v>
      </c>
      <c r="AS14" s="1">
        <v>63</v>
      </c>
      <c r="AT14" s="1">
        <v>159</v>
      </c>
      <c r="AU14" s="1">
        <v>14</v>
      </c>
      <c r="AV14" s="1" t="s">
        <v>30</v>
      </c>
      <c r="AW14" s="1">
        <v>0.5</v>
      </c>
      <c r="AX14" s="1" t="s">
        <v>5</v>
      </c>
      <c r="AY14" s="1" t="s">
        <v>4</v>
      </c>
      <c r="AZ14" s="1">
        <v>2.2999999999999998</v>
      </c>
      <c r="BA14" s="1">
        <v>8.4</v>
      </c>
      <c r="BB14" s="18">
        <v>48</v>
      </c>
      <c r="BC14" s="18">
        <v>93.7</v>
      </c>
      <c r="BD14" s="18">
        <v>10.7</v>
      </c>
      <c r="BE14" s="18">
        <v>41.1</v>
      </c>
      <c r="BF14" s="18">
        <v>8.1999999999999993</v>
      </c>
      <c r="BG14" s="18">
        <v>1.8</v>
      </c>
      <c r="BH14" s="18">
        <v>7.4</v>
      </c>
      <c r="BI14" s="18">
        <v>1.3</v>
      </c>
      <c r="BJ14" s="18">
        <v>8.1</v>
      </c>
      <c r="BK14" s="18">
        <v>1.7</v>
      </c>
      <c r="BL14" s="18">
        <v>5.0999999999999996</v>
      </c>
      <c r="BM14" s="18">
        <v>0.76</v>
      </c>
      <c r="BN14" s="18">
        <v>5.0999999999999996</v>
      </c>
      <c r="BO14" s="18">
        <v>0.76</v>
      </c>
      <c r="BP14" s="18">
        <v>3.5</v>
      </c>
      <c r="BQ14" s="18">
        <v>1</v>
      </c>
      <c r="BR14" s="18">
        <v>4</v>
      </c>
      <c r="BS14" s="1">
        <v>1.8</v>
      </c>
      <c r="BT14" s="1" t="s">
        <v>3</v>
      </c>
      <c r="BU14" s="1" t="s">
        <v>2</v>
      </c>
      <c r="BV14" s="19">
        <v>12.5</v>
      </c>
      <c r="BW14" s="1">
        <v>109</v>
      </c>
      <c r="BX14" s="18">
        <f t="shared" si="7"/>
        <v>0.83333333333333337</v>
      </c>
      <c r="BY14" s="18">
        <f t="shared" si="8"/>
        <v>0.11467889908256881</v>
      </c>
      <c r="BZ14" s="18">
        <f t="shared" si="9"/>
        <v>8.4666666666666668</v>
      </c>
    </row>
    <row r="15" spans="1:78" x14ac:dyDescent="0.25">
      <c r="A15" s="1" t="s">
        <v>29</v>
      </c>
      <c r="B15" s="36">
        <v>46.2</v>
      </c>
      <c r="C15" s="35">
        <v>0.76892350709007395</v>
      </c>
      <c r="D15" s="19">
        <v>13.93</v>
      </c>
      <c r="E15" s="26">
        <v>0.13662086484047822</v>
      </c>
      <c r="F15" s="36">
        <v>8.5299999999999994</v>
      </c>
      <c r="G15" s="35">
        <v>5.3416997000381987E-2</v>
      </c>
      <c r="H15" s="19">
        <v>6.9000000000000006E-2</v>
      </c>
      <c r="I15" s="26">
        <v>9.7269408066312372E-4</v>
      </c>
      <c r="J15" s="36">
        <v>1.7</v>
      </c>
      <c r="K15" s="35">
        <v>4.2179436284239771E-2</v>
      </c>
      <c r="L15" s="1">
        <v>2.48</v>
      </c>
      <c r="M15" s="26">
        <v>4.4224905041282521E-2</v>
      </c>
      <c r="N15" s="37">
        <f t="shared" si="0"/>
        <v>1.1294148017877024E-3</v>
      </c>
      <c r="O15" s="1">
        <v>7.0000000000000007E-2</v>
      </c>
      <c r="P15" s="26">
        <v>1.1294148017877024E-3</v>
      </c>
      <c r="Q15" s="36">
        <v>4.0999999999999996</v>
      </c>
      <c r="R15" s="35">
        <v>4.3526726471681085E-2</v>
      </c>
      <c r="S15" s="27">
        <v>0.74299999999999999</v>
      </c>
      <c r="T15" s="26">
        <v>9.3031991485632015E-3</v>
      </c>
      <c r="U15" s="32">
        <v>0.13</v>
      </c>
      <c r="V15" s="26">
        <v>9.1586059192774565E-4</v>
      </c>
      <c r="W15" s="34">
        <f t="shared" si="1"/>
        <v>0.18240642091573472</v>
      </c>
      <c r="X15" s="2">
        <f t="shared" si="2"/>
        <v>6.1917491507026056E-3</v>
      </c>
      <c r="Y15" s="2">
        <f t="shared" si="3"/>
        <v>6.1917491507026056E-3</v>
      </c>
      <c r="Z15" s="2">
        <f t="shared" si="4"/>
        <v>0.23862496864509436</v>
      </c>
      <c r="AA15" s="2">
        <f t="shared" si="5"/>
        <v>0.7489915330535003</v>
      </c>
      <c r="AB15" s="33">
        <f t="shared" si="6"/>
        <v>74.899153305350026</v>
      </c>
      <c r="AC15" s="32">
        <v>20.59</v>
      </c>
      <c r="AD15" s="31">
        <v>98.55</v>
      </c>
      <c r="AE15" s="1">
        <v>16</v>
      </c>
      <c r="AF15" s="1">
        <v>3</v>
      </c>
      <c r="AG15" s="1">
        <v>380</v>
      </c>
      <c r="AH15" s="1">
        <v>851</v>
      </c>
      <c r="AI15" s="1">
        <v>106</v>
      </c>
      <c r="AJ15" s="1">
        <v>34</v>
      </c>
      <c r="AK15" s="1">
        <v>128</v>
      </c>
      <c r="AL15" s="1">
        <v>70</v>
      </c>
      <c r="AM15" s="1">
        <v>29</v>
      </c>
      <c r="AN15" s="1">
        <v>60</v>
      </c>
      <c r="AO15" s="1">
        <v>150</v>
      </c>
      <c r="AP15" s="1" t="s">
        <v>7</v>
      </c>
      <c r="AQ15" s="1">
        <v>21</v>
      </c>
      <c r="AR15" s="1" t="s">
        <v>4</v>
      </c>
      <c r="AS15" s="1">
        <v>45</v>
      </c>
      <c r="AT15" s="1">
        <v>164</v>
      </c>
      <c r="AU15" s="1">
        <v>14</v>
      </c>
      <c r="AV15" s="1">
        <v>68</v>
      </c>
      <c r="AW15" s="1">
        <v>0.6</v>
      </c>
      <c r="AX15" s="1" t="s">
        <v>5</v>
      </c>
      <c r="AY15" s="1">
        <v>1</v>
      </c>
      <c r="AZ15" s="1">
        <v>2.6</v>
      </c>
      <c r="BA15" s="1">
        <v>7.3</v>
      </c>
      <c r="BB15" s="18">
        <v>45.9</v>
      </c>
      <c r="BC15" s="18">
        <v>96.6</v>
      </c>
      <c r="BD15" s="18">
        <v>11.7</v>
      </c>
      <c r="BE15" s="18">
        <v>46.2</v>
      </c>
      <c r="BF15" s="18">
        <v>9.6999999999999993</v>
      </c>
      <c r="BG15" s="18">
        <v>1.72</v>
      </c>
      <c r="BH15" s="18">
        <v>7</v>
      </c>
      <c r="BI15" s="18">
        <v>1.2</v>
      </c>
      <c r="BJ15" s="18">
        <v>7.1</v>
      </c>
      <c r="BK15" s="18">
        <v>1.4</v>
      </c>
      <c r="BL15" s="18">
        <v>3.9</v>
      </c>
      <c r="BM15" s="18">
        <v>0.56000000000000005</v>
      </c>
      <c r="BN15" s="18">
        <v>3.6</v>
      </c>
      <c r="BO15" s="18">
        <v>0.56000000000000005</v>
      </c>
      <c r="BP15" s="18">
        <v>3.3</v>
      </c>
      <c r="BQ15" s="18">
        <v>1</v>
      </c>
      <c r="BR15" s="18">
        <v>5</v>
      </c>
      <c r="BS15" s="1">
        <v>3.2</v>
      </c>
      <c r="BT15" s="1" t="s">
        <v>3</v>
      </c>
      <c r="BU15" s="1" t="s">
        <v>2</v>
      </c>
      <c r="BV15" s="19">
        <v>13.3</v>
      </c>
      <c r="BW15" s="1">
        <v>31.6</v>
      </c>
      <c r="BX15" s="18">
        <f t="shared" si="7"/>
        <v>0.83125000000000004</v>
      </c>
      <c r="BY15" s="18">
        <f t="shared" si="8"/>
        <v>0.42088607594936711</v>
      </c>
      <c r="BZ15" s="18">
        <f t="shared" si="9"/>
        <v>8</v>
      </c>
    </row>
    <row r="16" spans="1:78" x14ac:dyDescent="0.25">
      <c r="A16" s="1" t="s">
        <v>28</v>
      </c>
      <c r="B16" s="36">
        <v>49.57</v>
      </c>
      <c r="C16" s="35">
        <v>0.82501165035616797</v>
      </c>
      <c r="D16" s="19">
        <v>15.51</v>
      </c>
      <c r="E16" s="26">
        <v>0.15211698590637596</v>
      </c>
      <c r="F16" s="36">
        <v>5.99</v>
      </c>
      <c r="G16" s="35">
        <v>3.7510880660291693E-2</v>
      </c>
      <c r="H16" s="19">
        <v>2.8000000000000001E-2</v>
      </c>
      <c r="I16" s="26">
        <v>3.9471643852996324E-4</v>
      </c>
      <c r="J16" s="36">
        <v>1</v>
      </c>
      <c r="K16" s="35">
        <v>2.481143310837634E-2</v>
      </c>
      <c r="L16" s="1">
        <v>0.54</v>
      </c>
      <c r="M16" s="26">
        <v>9.6296164202792581E-3</v>
      </c>
      <c r="N16" s="37">
        <f t="shared" si="0"/>
        <v>1.4521047451556172E-3</v>
      </c>
      <c r="O16" s="1">
        <v>0.09</v>
      </c>
      <c r="P16" s="26">
        <v>1.4521047451556172E-3</v>
      </c>
      <c r="Q16" s="36">
        <v>4.55</v>
      </c>
      <c r="R16" s="35">
        <v>4.8304050108816818E-2</v>
      </c>
      <c r="S16" s="27">
        <v>0.873</v>
      </c>
      <c r="T16" s="26">
        <v>1.0930945971326614E-2</v>
      </c>
      <c r="U16" s="32">
        <v>0.03</v>
      </c>
      <c r="V16" s="26">
        <v>2.1135244429101819E-4</v>
      </c>
      <c r="W16" s="34">
        <f t="shared" si="1"/>
        <v>0.20332524550550402</v>
      </c>
      <c r="X16" s="2">
        <f t="shared" si="2"/>
        <v>7.1417828196661823E-3</v>
      </c>
      <c r="Y16" s="2">
        <f t="shared" si="3"/>
        <v>7.1417828196661823E-3</v>
      </c>
      <c r="Z16" s="2">
        <f t="shared" si="4"/>
        <v>0.23757035182091654</v>
      </c>
      <c r="AA16" s="2">
        <f t="shared" si="5"/>
        <v>0.74814608253975101</v>
      </c>
      <c r="AB16" s="33">
        <f t="shared" si="6"/>
        <v>74.814608253975095</v>
      </c>
      <c r="AC16" s="32">
        <v>22.03</v>
      </c>
      <c r="AD16" s="31">
        <v>100.2</v>
      </c>
      <c r="AE16" s="1">
        <v>14</v>
      </c>
      <c r="AF16" s="1">
        <v>5</v>
      </c>
      <c r="AG16" s="1">
        <v>563</v>
      </c>
      <c r="AH16" s="1">
        <v>576</v>
      </c>
      <c r="AI16" s="1">
        <v>35</v>
      </c>
      <c r="AJ16" s="1">
        <v>28</v>
      </c>
      <c r="AK16" s="1">
        <v>155</v>
      </c>
      <c r="AL16" s="1">
        <v>70</v>
      </c>
      <c r="AM16" s="1">
        <v>24</v>
      </c>
      <c r="AN16" s="1">
        <v>60</v>
      </c>
      <c r="AO16" s="1">
        <v>160</v>
      </c>
      <c r="AP16" s="1">
        <v>50</v>
      </c>
      <c r="AQ16" s="1">
        <v>21</v>
      </c>
      <c r="AR16" s="1" t="s">
        <v>4</v>
      </c>
      <c r="AS16" s="1">
        <v>61</v>
      </c>
      <c r="AT16" s="1">
        <v>168</v>
      </c>
      <c r="AU16" s="1">
        <v>16</v>
      </c>
      <c r="AV16" s="1">
        <v>45</v>
      </c>
      <c r="AW16" s="1">
        <v>0.6</v>
      </c>
      <c r="AX16" s="1" t="s">
        <v>5</v>
      </c>
      <c r="AY16" s="1">
        <v>1</v>
      </c>
      <c r="AZ16" s="1">
        <v>1.8</v>
      </c>
      <c r="BA16" s="18">
        <v>9</v>
      </c>
      <c r="BB16" s="18">
        <v>41.1</v>
      </c>
      <c r="BC16" s="18">
        <v>75.900000000000006</v>
      </c>
      <c r="BD16" s="18">
        <v>8.31</v>
      </c>
      <c r="BE16" s="18">
        <v>29.6</v>
      </c>
      <c r="BF16" s="18">
        <v>5</v>
      </c>
      <c r="BG16" s="18">
        <v>0.98</v>
      </c>
      <c r="BH16" s="18">
        <v>4.2</v>
      </c>
      <c r="BI16" s="18">
        <v>0.8</v>
      </c>
      <c r="BJ16" s="18">
        <v>5.0999999999999996</v>
      </c>
      <c r="BK16" s="18">
        <v>1.1000000000000001</v>
      </c>
      <c r="BL16" s="18">
        <v>3.4</v>
      </c>
      <c r="BM16" s="18">
        <v>0.55000000000000004</v>
      </c>
      <c r="BN16" s="18">
        <v>3.8</v>
      </c>
      <c r="BO16" s="18">
        <v>0.6</v>
      </c>
      <c r="BP16" s="18">
        <v>4.0999999999999996</v>
      </c>
      <c r="BQ16" s="18">
        <v>1.1000000000000001</v>
      </c>
      <c r="BR16" s="18">
        <v>1</v>
      </c>
      <c r="BS16" s="1">
        <v>1.3</v>
      </c>
      <c r="BT16" s="1" t="s">
        <v>3</v>
      </c>
      <c r="BU16" s="1" t="s">
        <v>2</v>
      </c>
      <c r="BV16" s="19">
        <v>13.1</v>
      </c>
      <c r="BW16" s="1">
        <v>54.6</v>
      </c>
      <c r="BX16" s="18">
        <f t="shared" si="7"/>
        <v>0.93571428571428572</v>
      </c>
      <c r="BY16" s="18">
        <f t="shared" si="8"/>
        <v>0.23992673992673991</v>
      </c>
      <c r="BZ16" s="18">
        <f t="shared" si="9"/>
        <v>11.071428571428571</v>
      </c>
    </row>
    <row r="17" spans="1:78" x14ac:dyDescent="0.25">
      <c r="A17" s="1" t="s">
        <v>27</v>
      </c>
      <c r="B17" s="36">
        <v>44.38</v>
      </c>
      <c r="C17" s="35">
        <v>0.73863258105319218</v>
      </c>
      <c r="D17" s="19">
        <v>13.25</v>
      </c>
      <c r="E17" s="26">
        <v>0.12995164817920576</v>
      </c>
      <c r="F17" s="36">
        <v>9.3000000000000007</v>
      </c>
      <c r="G17" s="35">
        <v>5.8238929906629842E-2</v>
      </c>
      <c r="H17" s="19">
        <v>5.3999999999999999E-2</v>
      </c>
      <c r="I17" s="26">
        <v>7.6123884573635759E-4</v>
      </c>
      <c r="J17" s="36">
        <v>1.1299999999999999</v>
      </c>
      <c r="K17" s="35">
        <v>2.803691941246526E-2</v>
      </c>
      <c r="L17" s="1">
        <v>2.09</v>
      </c>
      <c r="M17" s="26">
        <v>3.7270182071080828E-2</v>
      </c>
      <c r="N17" s="37">
        <f t="shared" si="0"/>
        <v>1.1294148017877024E-3</v>
      </c>
      <c r="O17" s="1">
        <v>7.0000000000000007E-2</v>
      </c>
      <c r="P17" s="26">
        <v>1.1294148017877024E-3</v>
      </c>
      <c r="Q17" s="36">
        <v>3.86</v>
      </c>
      <c r="R17" s="35">
        <v>4.0978820531875369E-2</v>
      </c>
      <c r="S17" s="27">
        <v>0.73</v>
      </c>
      <c r="T17" s="26">
        <v>9.1404244662868592E-3</v>
      </c>
      <c r="U17" s="32">
        <v>0.11</v>
      </c>
      <c r="V17" s="26">
        <v>7.7495896240040011E-4</v>
      </c>
      <c r="W17" s="34">
        <f t="shared" si="1"/>
        <v>0.17318929831465654</v>
      </c>
      <c r="X17" s="2">
        <f t="shared" si="2"/>
        <v>6.5212736166627401E-3</v>
      </c>
      <c r="Y17" s="2">
        <f t="shared" si="3"/>
        <v>6.5212736166627401E-3</v>
      </c>
      <c r="Z17" s="2">
        <f t="shared" si="4"/>
        <v>0.23661289081166884</v>
      </c>
      <c r="AA17" s="2">
        <f t="shared" si="5"/>
        <v>0.75034456195500565</v>
      </c>
      <c r="AB17" s="33">
        <f t="shared" si="6"/>
        <v>75.034456195500567</v>
      </c>
      <c r="AC17" s="32">
        <v>24.03</v>
      </c>
      <c r="AD17" s="31">
        <v>99.01</v>
      </c>
      <c r="AE17" s="1">
        <v>14</v>
      </c>
      <c r="AF17" s="1">
        <v>5</v>
      </c>
      <c r="AG17" s="1">
        <v>371</v>
      </c>
      <c r="AH17" s="1">
        <v>915</v>
      </c>
      <c r="AI17" s="1">
        <v>55</v>
      </c>
      <c r="AJ17" s="1">
        <v>42</v>
      </c>
      <c r="AK17" s="1">
        <v>124</v>
      </c>
      <c r="AL17" s="1">
        <v>70</v>
      </c>
      <c r="AM17" s="1">
        <v>36</v>
      </c>
      <c r="AN17" s="1">
        <v>90</v>
      </c>
      <c r="AO17" s="1">
        <v>190</v>
      </c>
      <c r="AP17" s="1">
        <v>40</v>
      </c>
      <c r="AQ17" s="1">
        <v>21</v>
      </c>
      <c r="AR17" s="1" t="s">
        <v>4</v>
      </c>
      <c r="AS17" s="1">
        <v>53</v>
      </c>
      <c r="AT17" s="1">
        <v>142</v>
      </c>
      <c r="AU17" s="1">
        <v>12</v>
      </c>
      <c r="AV17" s="1">
        <v>96</v>
      </c>
      <c r="AW17" s="1">
        <v>0.6</v>
      </c>
      <c r="AX17" s="1" t="s">
        <v>5</v>
      </c>
      <c r="AY17" s="1">
        <v>1</v>
      </c>
      <c r="AZ17" s="1">
        <v>1.6</v>
      </c>
      <c r="BA17" s="1">
        <v>7.7</v>
      </c>
      <c r="BB17" s="18">
        <v>43.8</v>
      </c>
      <c r="BC17" s="18">
        <v>88.1</v>
      </c>
      <c r="BD17" s="18">
        <v>10.4</v>
      </c>
      <c r="BE17" s="18">
        <v>41</v>
      </c>
      <c r="BF17" s="18">
        <v>8.6999999999999993</v>
      </c>
      <c r="BG17" s="18">
        <v>1.76</v>
      </c>
      <c r="BH17" s="18">
        <v>7.1</v>
      </c>
      <c r="BI17" s="18">
        <v>1.3</v>
      </c>
      <c r="BJ17" s="18">
        <v>7.8</v>
      </c>
      <c r="BK17" s="18">
        <v>1.6</v>
      </c>
      <c r="BL17" s="18">
        <v>4.7</v>
      </c>
      <c r="BM17" s="18">
        <v>0.73</v>
      </c>
      <c r="BN17" s="18">
        <v>4.7</v>
      </c>
      <c r="BO17" s="18">
        <v>0.69</v>
      </c>
      <c r="BP17" s="18">
        <v>3.1</v>
      </c>
      <c r="BQ17" s="18">
        <v>1</v>
      </c>
      <c r="BR17" s="18">
        <v>3</v>
      </c>
      <c r="BS17" s="1">
        <v>2.6</v>
      </c>
      <c r="BT17" s="1" t="s">
        <v>3</v>
      </c>
      <c r="BU17" s="1" t="s">
        <v>2</v>
      </c>
      <c r="BV17" s="19">
        <v>12.3</v>
      </c>
      <c r="BW17" s="1">
        <v>76.8</v>
      </c>
      <c r="BX17" s="18">
        <f t="shared" si="7"/>
        <v>0.87857142857142867</v>
      </c>
      <c r="BY17" s="18">
        <f t="shared" si="8"/>
        <v>0.16015625000000003</v>
      </c>
      <c r="BZ17" s="18">
        <f t="shared" si="9"/>
        <v>8.8571428571428577</v>
      </c>
    </row>
    <row r="18" spans="1:78" x14ac:dyDescent="0.25">
      <c r="A18" s="1" t="s">
        <v>26</v>
      </c>
      <c r="B18" s="36">
        <v>46.14</v>
      </c>
      <c r="C18" s="35">
        <v>0.76792490513281408</v>
      </c>
      <c r="D18" s="19">
        <v>13.89</v>
      </c>
      <c r="E18" s="26">
        <v>0.13622855797805045</v>
      </c>
      <c r="F18" s="36">
        <v>8.26</v>
      </c>
      <c r="G18" s="35">
        <v>5.1726189357931447E-2</v>
      </c>
      <c r="H18" s="19">
        <v>5.3999999999999999E-2</v>
      </c>
      <c r="I18" s="26">
        <v>7.6123884573635759E-4</v>
      </c>
      <c r="J18" s="36">
        <v>1.22</v>
      </c>
      <c r="K18" s="35">
        <v>3.0269948392219134E-2</v>
      </c>
      <c r="L18" s="1">
        <v>1.62</v>
      </c>
      <c r="M18" s="26">
        <v>2.8888849260837776E-2</v>
      </c>
      <c r="N18" s="37">
        <f t="shared" si="0"/>
        <v>6.4537988673582991E-4</v>
      </c>
      <c r="O18" s="1">
        <v>0.04</v>
      </c>
      <c r="P18" s="26">
        <v>6.4537988673582991E-4</v>
      </c>
      <c r="Q18" s="36">
        <v>4.04</v>
      </c>
      <c r="R18" s="35">
        <v>4.2889749986729661E-2</v>
      </c>
      <c r="S18" s="27">
        <v>0.76100000000000001</v>
      </c>
      <c r="T18" s="26">
        <v>9.5285794778689047E-3</v>
      </c>
      <c r="U18" s="32">
        <v>0.13</v>
      </c>
      <c r="V18" s="26">
        <v>9.1586059192774565E-4</v>
      </c>
      <c r="W18" s="34">
        <f t="shared" si="1"/>
        <v>0.18040906773825177</v>
      </c>
      <c r="X18" s="2">
        <f t="shared" si="2"/>
        <v>3.5773140165669807E-3</v>
      </c>
      <c r="Y18" s="2">
        <f t="shared" si="3"/>
        <v>3.5773140165669807E-3</v>
      </c>
      <c r="Z18" s="2">
        <f t="shared" si="4"/>
        <v>0.23773611007710913</v>
      </c>
      <c r="AA18" s="2">
        <f t="shared" si="5"/>
        <v>0.75510926188975691</v>
      </c>
      <c r="AB18" s="33">
        <f t="shared" si="6"/>
        <v>75.510926188975688</v>
      </c>
      <c r="AC18" s="32">
        <v>21.93</v>
      </c>
      <c r="AD18" s="31">
        <v>98.07</v>
      </c>
      <c r="AE18" s="1">
        <v>14</v>
      </c>
      <c r="AF18" s="1">
        <v>4</v>
      </c>
      <c r="AG18" s="1">
        <v>320</v>
      </c>
      <c r="AH18" s="1">
        <v>1284</v>
      </c>
      <c r="AI18" s="1">
        <v>56</v>
      </c>
      <c r="AJ18" s="1">
        <v>37</v>
      </c>
      <c r="AK18" s="1">
        <v>138</v>
      </c>
      <c r="AL18" s="1">
        <v>70</v>
      </c>
      <c r="AM18" s="1">
        <v>28</v>
      </c>
      <c r="AN18" s="1">
        <v>70</v>
      </c>
      <c r="AO18" s="1">
        <v>170</v>
      </c>
      <c r="AP18" s="1">
        <v>30</v>
      </c>
      <c r="AQ18" s="1">
        <v>22</v>
      </c>
      <c r="AR18" s="1" t="s">
        <v>4</v>
      </c>
      <c r="AS18" s="1">
        <v>67</v>
      </c>
      <c r="AT18" s="1">
        <v>163</v>
      </c>
      <c r="AU18" s="1">
        <v>15</v>
      </c>
      <c r="AV18" s="1">
        <v>50</v>
      </c>
      <c r="AW18" s="1">
        <v>0.7</v>
      </c>
      <c r="AX18" s="1" t="s">
        <v>5</v>
      </c>
      <c r="AY18" s="1">
        <v>1</v>
      </c>
      <c r="AZ18" s="1">
        <v>1.8</v>
      </c>
      <c r="BA18" s="1">
        <v>8.4</v>
      </c>
      <c r="BB18" s="18">
        <v>49</v>
      </c>
      <c r="BC18" s="18">
        <v>97.2</v>
      </c>
      <c r="BD18" s="18">
        <v>11.1</v>
      </c>
      <c r="BE18" s="18">
        <v>43.2</v>
      </c>
      <c r="BF18" s="18">
        <v>8.8000000000000007</v>
      </c>
      <c r="BG18" s="18">
        <v>1.75</v>
      </c>
      <c r="BH18" s="18">
        <v>7.7</v>
      </c>
      <c r="BI18" s="18">
        <v>1.4</v>
      </c>
      <c r="BJ18" s="18">
        <v>7.7</v>
      </c>
      <c r="BK18" s="18">
        <v>1.6</v>
      </c>
      <c r="BL18" s="18">
        <v>4.8</v>
      </c>
      <c r="BM18" s="18">
        <v>0.71</v>
      </c>
      <c r="BN18" s="18">
        <v>4.5</v>
      </c>
      <c r="BO18" s="18">
        <v>0.68</v>
      </c>
      <c r="BP18" s="18">
        <v>3.8</v>
      </c>
      <c r="BQ18" s="18">
        <v>1.1000000000000001</v>
      </c>
      <c r="BR18" s="18">
        <v>3</v>
      </c>
      <c r="BS18" s="1">
        <v>2</v>
      </c>
      <c r="BT18" s="1" t="s">
        <v>3</v>
      </c>
      <c r="BU18" s="1" t="s">
        <v>2</v>
      </c>
      <c r="BV18" s="19">
        <v>13.6</v>
      </c>
      <c r="BW18" s="1">
        <v>65.099999999999994</v>
      </c>
      <c r="BX18" s="18">
        <f t="shared" si="7"/>
        <v>0.97142857142857142</v>
      </c>
      <c r="BY18" s="18">
        <f t="shared" si="8"/>
        <v>0.2089093701996928</v>
      </c>
      <c r="BZ18" s="18">
        <f t="shared" si="9"/>
        <v>9.8571428571428577</v>
      </c>
    </row>
    <row r="19" spans="1:78" x14ac:dyDescent="0.25">
      <c r="A19" s="1" t="s">
        <v>25</v>
      </c>
      <c r="B19" s="36">
        <v>47.05</v>
      </c>
      <c r="C19" s="35">
        <v>0.78307036815125486</v>
      </c>
      <c r="D19" s="19">
        <v>13.95</v>
      </c>
      <c r="E19" s="26">
        <v>0.13681701827169213</v>
      </c>
      <c r="F19" s="36">
        <v>6.68</v>
      </c>
      <c r="G19" s="35">
        <v>4.1831833524331972E-2</v>
      </c>
      <c r="H19" s="19">
        <v>5.6000000000000001E-2</v>
      </c>
      <c r="I19" s="26">
        <v>7.8943287705992649E-4</v>
      </c>
      <c r="J19" s="36">
        <v>1.18</v>
      </c>
      <c r="K19" s="35">
        <v>2.927749106788408E-2</v>
      </c>
      <c r="L19" s="1">
        <v>2.2599999999999998</v>
      </c>
      <c r="M19" s="26">
        <v>4.0301727981168746E-2</v>
      </c>
      <c r="N19" s="37">
        <f t="shared" si="0"/>
        <v>9.6806983010374475E-4</v>
      </c>
      <c r="O19" s="1">
        <v>0.06</v>
      </c>
      <c r="P19" s="26">
        <v>9.6806983010374475E-4</v>
      </c>
      <c r="Q19" s="36">
        <v>4.04</v>
      </c>
      <c r="R19" s="35">
        <v>4.2889749986729661E-2</v>
      </c>
      <c r="S19" s="27">
        <v>0.77100000000000002</v>
      </c>
      <c r="T19" s="26">
        <v>9.6537907719276284E-3</v>
      </c>
      <c r="U19" s="32">
        <v>0.1</v>
      </c>
      <c r="V19" s="26">
        <v>7.0450814763672734E-4</v>
      </c>
      <c r="W19" s="34">
        <f t="shared" si="1"/>
        <v>0.18164290791862928</v>
      </c>
      <c r="X19" s="2">
        <f t="shared" si="2"/>
        <v>5.3295217589084832E-3</v>
      </c>
      <c r="Y19" s="2">
        <f t="shared" si="3"/>
        <v>5.3295217589084832E-3</v>
      </c>
      <c r="Z19" s="2">
        <f t="shared" si="4"/>
        <v>0.23612124733184198</v>
      </c>
      <c r="AA19" s="2">
        <f t="shared" si="5"/>
        <v>0.75321970915034109</v>
      </c>
      <c r="AB19" s="33">
        <f t="shared" si="6"/>
        <v>75.321970915034115</v>
      </c>
      <c r="AC19" s="32">
        <v>22.23</v>
      </c>
      <c r="AD19" s="31">
        <v>98.39</v>
      </c>
      <c r="AE19" s="1">
        <v>16</v>
      </c>
      <c r="AF19" s="1">
        <v>5</v>
      </c>
      <c r="AG19" s="1">
        <v>390</v>
      </c>
      <c r="AH19" s="1">
        <v>933</v>
      </c>
      <c r="AI19" s="1">
        <v>66</v>
      </c>
      <c r="AJ19" s="1">
        <v>42</v>
      </c>
      <c r="AK19" s="1">
        <v>123</v>
      </c>
      <c r="AL19" s="1">
        <v>70</v>
      </c>
      <c r="AM19" s="1">
        <v>31</v>
      </c>
      <c r="AN19" s="1">
        <v>90</v>
      </c>
      <c r="AO19" s="1">
        <v>180</v>
      </c>
      <c r="AP19" s="1" t="s">
        <v>7</v>
      </c>
      <c r="AQ19" s="1">
        <v>21</v>
      </c>
      <c r="AR19" s="1" t="s">
        <v>4</v>
      </c>
      <c r="AS19" s="1">
        <v>44</v>
      </c>
      <c r="AT19" s="1">
        <v>156</v>
      </c>
      <c r="AU19" s="1">
        <v>14</v>
      </c>
      <c r="AV19" s="1">
        <v>73</v>
      </c>
      <c r="AW19" s="1">
        <v>0.6</v>
      </c>
      <c r="AX19" s="1" t="s">
        <v>5</v>
      </c>
      <c r="AY19" s="1">
        <v>1</v>
      </c>
      <c r="AZ19" s="1">
        <v>1.7</v>
      </c>
      <c r="BA19" s="1">
        <v>8.3000000000000007</v>
      </c>
      <c r="BB19" s="18">
        <v>47.1</v>
      </c>
      <c r="BC19" s="18">
        <v>94.9</v>
      </c>
      <c r="BD19" s="18">
        <v>11.4</v>
      </c>
      <c r="BE19" s="18">
        <v>44.5</v>
      </c>
      <c r="BF19" s="18">
        <v>9.3000000000000007</v>
      </c>
      <c r="BG19" s="18">
        <v>1.84</v>
      </c>
      <c r="BH19" s="18">
        <v>7.6</v>
      </c>
      <c r="BI19" s="18">
        <v>1.4</v>
      </c>
      <c r="BJ19" s="18">
        <v>8.3000000000000007</v>
      </c>
      <c r="BK19" s="18">
        <v>1.7</v>
      </c>
      <c r="BL19" s="18">
        <v>5</v>
      </c>
      <c r="BM19" s="18">
        <v>0.71</v>
      </c>
      <c r="BN19" s="18">
        <v>4.8</v>
      </c>
      <c r="BO19" s="18">
        <v>0.76</v>
      </c>
      <c r="BP19" s="18">
        <v>3.3</v>
      </c>
      <c r="BQ19" s="18">
        <v>1.1000000000000001</v>
      </c>
      <c r="BR19" s="18">
        <v>5</v>
      </c>
      <c r="BS19" s="1">
        <v>1.9</v>
      </c>
      <c r="BT19" s="1" t="s">
        <v>3</v>
      </c>
      <c r="BU19" s="1" t="s">
        <v>2</v>
      </c>
      <c r="BV19" s="19">
        <v>13.3</v>
      </c>
      <c r="BW19" s="1">
        <v>67.2</v>
      </c>
      <c r="BX19" s="18">
        <f t="shared" si="7"/>
        <v>0.83125000000000004</v>
      </c>
      <c r="BY19" s="18">
        <f t="shared" si="8"/>
        <v>0.19791666666666666</v>
      </c>
      <c r="BZ19" s="18">
        <f t="shared" si="9"/>
        <v>7.6875</v>
      </c>
    </row>
    <row r="20" spans="1:78" x14ac:dyDescent="0.25">
      <c r="A20" s="1" t="s">
        <v>24</v>
      </c>
      <c r="B20" s="36">
        <v>46.49</v>
      </c>
      <c r="C20" s="35">
        <v>0.77375008321682981</v>
      </c>
      <c r="D20" s="19">
        <v>13.94</v>
      </c>
      <c r="E20" s="26">
        <v>0.13671894155608516</v>
      </c>
      <c r="F20" s="36">
        <v>7.7</v>
      </c>
      <c r="G20" s="35">
        <v>4.8219329062478472E-2</v>
      </c>
      <c r="H20" s="19">
        <v>3.5999999999999997E-2</v>
      </c>
      <c r="I20" s="26">
        <v>5.074925638242384E-4</v>
      </c>
      <c r="J20" s="36">
        <v>0.99</v>
      </c>
      <c r="K20" s="35">
        <v>2.4563318777292575E-2</v>
      </c>
      <c r="L20" s="1">
        <v>1.06</v>
      </c>
      <c r="M20" s="26">
        <v>1.8902580380548175E-2</v>
      </c>
      <c r="N20" s="37">
        <f t="shared" si="0"/>
        <v>1.1294148017877024E-3</v>
      </c>
      <c r="O20" s="1">
        <v>7.0000000000000007E-2</v>
      </c>
      <c r="P20" s="26">
        <v>1.1294148017877024E-3</v>
      </c>
      <c r="Q20" s="36">
        <v>4.09</v>
      </c>
      <c r="R20" s="35">
        <v>4.3420563724189183E-2</v>
      </c>
      <c r="S20" s="27">
        <v>0.77700000000000002</v>
      </c>
      <c r="T20" s="26">
        <v>9.7289175483628639E-3</v>
      </c>
      <c r="U20" s="32">
        <v>0.1</v>
      </c>
      <c r="V20" s="26">
        <v>7.0450814763672734E-4</v>
      </c>
      <c r="W20" s="34">
        <f t="shared" si="1"/>
        <v>0.18239833488384974</v>
      </c>
      <c r="X20" s="2">
        <f t="shared" si="2"/>
        <v>6.1920236415913977E-3</v>
      </c>
      <c r="Y20" s="2">
        <f t="shared" si="3"/>
        <v>6.1920236415913977E-3</v>
      </c>
      <c r="Z20" s="2">
        <f t="shared" si="4"/>
        <v>0.23805350938011119</v>
      </c>
      <c r="AA20" s="2">
        <f t="shared" si="5"/>
        <v>0.74956244333670607</v>
      </c>
      <c r="AB20" s="33">
        <f t="shared" si="6"/>
        <v>74.956244333670611</v>
      </c>
      <c r="AC20" s="32">
        <v>23.97</v>
      </c>
      <c r="AD20" s="31">
        <v>99.22</v>
      </c>
      <c r="AE20" s="1">
        <v>14</v>
      </c>
      <c r="AF20" s="1">
        <v>5</v>
      </c>
      <c r="AG20" s="1">
        <v>385</v>
      </c>
      <c r="AH20" s="1">
        <v>927</v>
      </c>
      <c r="AI20" s="1">
        <v>43</v>
      </c>
      <c r="AJ20" s="1">
        <v>33</v>
      </c>
      <c r="AK20" s="1">
        <v>123</v>
      </c>
      <c r="AL20" s="1">
        <v>80</v>
      </c>
      <c r="AM20" s="1">
        <v>34</v>
      </c>
      <c r="AN20" s="1">
        <v>90</v>
      </c>
      <c r="AO20" s="1">
        <v>200</v>
      </c>
      <c r="AP20" s="1">
        <v>50</v>
      </c>
      <c r="AQ20" s="1">
        <v>22</v>
      </c>
      <c r="AR20" s="1" t="s">
        <v>4</v>
      </c>
      <c r="AS20" s="1">
        <v>47</v>
      </c>
      <c r="AT20" s="1">
        <v>158</v>
      </c>
      <c r="AU20" s="1">
        <v>14</v>
      </c>
      <c r="AV20" s="1">
        <v>79</v>
      </c>
      <c r="AW20" s="1">
        <v>0.7</v>
      </c>
      <c r="AX20" s="1" t="s">
        <v>5</v>
      </c>
      <c r="AY20" s="1">
        <v>1</v>
      </c>
      <c r="AZ20" s="1">
        <v>1.7</v>
      </c>
      <c r="BA20" s="1">
        <v>8.3000000000000007</v>
      </c>
      <c r="BB20" s="18">
        <v>43.5</v>
      </c>
      <c r="BC20" s="18">
        <v>86</v>
      </c>
      <c r="BD20" s="18">
        <v>10.1</v>
      </c>
      <c r="BE20" s="18">
        <v>38.4</v>
      </c>
      <c r="BF20" s="18">
        <v>7.8</v>
      </c>
      <c r="BG20" s="18">
        <v>1.5</v>
      </c>
      <c r="BH20" s="18">
        <v>6</v>
      </c>
      <c r="BI20" s="18">
        <v>1.1000000000000001</v>
      </c>
      <c r="BJ20" s="18">
        <v>7</v>
      </c>
      <c r="BK20" s="18">
        <v>1.4</v>
      </c>
      <c r="BL20" s="18">
        <v>4.2</v>
      </c>
      <c r="BM20" s="18">
        <v>0.61</v>
      </c>
      <c r="BN20" s="18">
        <v>4.0999999999999996</v>
      </c>
      <c r="BO20" s="18">
        <v>0.64</v>
      </c>
      <c r="BP20" s="18">
        <v>3.5</v>
      </c>
      <c r="BQ20" s="18">
        <v>1.1000000000000001</v>
      </c>
      <c r="BR20" s="18">
        <v>3</v>
      </c>
      <c r="BS20" s="1">
        <v>2.2999999999999998</v>
      </c>
      <c r="BT20" s="1" t="s">
        <v>3</v>
      </c>
      <c r="BU20" s="1" t="s">
        <v>2</v>
      </c>
      <c r="BV20" s="19">
        <v>13.3</v>
      </c>
      <c r="BW20" s="1">
        <v>64.099999999999994</v>
      </c>
      <c r="BX20" s="18">
        <f t="shared" si="7"/>
        <v>0.95000000000000007</v>
      </c>
      <c r="BY20" s="18">
        <f t="shared" si="8"/>
        <v>0.20748829953198131</v>
      </c>
      <c r="BZ20" s="18">
        <f t="shared" si="9"/>
        <v>8.7857142857142865</v>
      </c>
    </row>
    <row r="21" spans="1:78" x14ac:dyDescent="0.25">
      <c r="A21" s="1" t="s">
        <v>23</v>
      </c>
      <c r="B21" s="36">
        <v>46.12</v>
      </c>
      <c r="C21" s="35">
        <v>0.76759203781372731</v>
      </c>
      <c r="D21" s="19">
        <v>14.1</v>
      </c>
      <c r="E21" s="26">
        <v>0.13828816900579632</v>
      </c>
      <c r="F21" s="36">
        <v>6.87</v>
      </c>
      <c r="G21" s="35">
        <v>4.302166112457495E-2</v>
      </c>
      <c r="H21" s="19">
        <v>4.2999999999999997E-2</v>
      </c>
      <c r="I21" s="26">
        <v>6.0617167345672915E-4</v>
      </c>
      <c r="J21" s="36">
        <v>1</v>
      </c>
      <c r="K21" s="35">
        <v>2.481143310837634E-2</v>
      </c>
      <c r="L21" s="1">
        <v>1.57</v>
      </c>
      <c r="M21" s="26">
        <v>2.7997218110811919E-2</v>
      </c>
      <c r="N21" s="37">
        <f t="shared" si="0"/>
        <v>1.1294148017877024E-3</v>
      </c>
      <c r="O21" s="1">
        <v>7.0000000000000007E-2</v>
      </c>
      <c r="P21" s="26">
        <v>1.1294148017877024E-3</v>
      </c>
      <c r="Q21" s="36">
        <v>4.1100000000000003</v>
      </c>
      <c r="R21" s="35">
        <v>4.3632889219173E-2</v>
      </c>
      <c r="S21" s="27">
        <v>0.78200000000000003</v>
      </c>
      <c r="T21" s="26">
        <v>9.7915231953922249E-3</v>
      </c>
      <c r="U21" s="32">
        <v>0.08</v>
      </c>
      <c r="V21" s="26">
        <v>5.6360651810938192E-4</v>
      </c>
      <c r="W21" s="34">
        <f t="shared" si="1"/>
        <v>0.18417988782854472</v>
      </c>
      <c r="X21" s="2">
        <f t="shared" si="2"/>
        <v>6.1321288393827687E-3</v>
      </c>
      <c r="Y21" s="2">
        <f t="shared" si="3"/>
        <v>6.1321288393827687E-3</v>
      </c>
      <c r="Z21" s="2">
        <f t="shared" si="4"/>
        <v>0.23690365833967378</v>
      </c>
      <c r="AA21" s="2">
        <f t="shared" si="5"/>
        <v>0.75083208398156076</v>
      </c>
      <c r="AB21" s="33">
        <f t="shared" si="6"/>
        <v>75.083208398156074</v>
      </c>
      <c r="AC21" s="32">
        <v>23.62</v>
      </c>
      <c r="AD21" s="31">
        <v>98.36</v>
      </c>
      <c r="AE21" s="1">
        <v>15</v>
      </c>
      <c r="AF21" s="1">
        <v>5</v>
      </c>
      <c r="AG21" s="1">
        <v>394</v>
      </c>
      <c r="AH21" s="1">
        <v>911</v>
      </c>
      <c r="AI21" s="1">
        <v>54</v>
      </c>
      <c r="AJ21" s="1">
        <v>37</v>
      </c>
      <c r="AK21" s="1">
        <v>116</v>
      </c>
      <c r="AL21" s="1">
        <v>60</v>
      </c>
      <c r="AM21" s="1">
        <v>27</v>
      </c>
      <c r="AN21" s="1">
        <v>60</v>
      </c>
      <c r="AO21" s="1">
        <v>150</v>
      </c>
      <c r="AP21" s="1" t="s">
        <v>7</v>
      </c>
      <c r="AQ21" s="1">
        <v>21</v>
      </c>
      <c r="AR21" s="1" t="s">
        <v>4</v>
      </c>
      <c r="AS21" s="1">
        <v>41</v>
      </c>
      <c r="AT21" s="1">
        <v>142</v>
      </c>
      <c r="AU21" s="1">
        <v>12</v>
      </c>
      <c r="AV21" s="1">
        <v>52</v>
      </c>
      <c r="AW21" s="1" t="s">
        <v>6</v>
      </c>
      <c r="AX21" s="1" t="s">
        <v>5</v>
      </c>
      <c r="AY21" s="1" t="s">
        <v>4</v>
      </c>
      <c r="AZ21" s="1">
        <v>1.5</v>
      </c>
      <c r="BA21" s="1">
        <v>7.7</v>
      </c>
      <c r="BB21" s="18">
        <v>39.6</v>
      </c>
      <c r="BC21" s="18">
        <v>78.5</v>
      </c>
      <c r="BD21" s="18">
        <v>9.3000000000000007</v>
      </c>
      <c r="BE21" s="18">
        <v>36.299999999999997</v>
      </c>
      <c r="BF21" s="18">
        <v>7.3</v>
      </c>
      <c r="BG21" s="18">
        <v>1.41</v>
      </c>
      <c r="BH21" s="18">
        <v>5.9</v>
      </c>
      <c r="BI21" s="18">
        <v>1.1000000000000001</v>
      </c>
      <c r="BJ21" s="18">
        <v>6.6</v>
      </c>
      <c r="BK21" s="18">
        <v>1.4</v>
      </c>
      <c r="BL21" s="18">
        <v>4</v>
      </c>
      <c r="BM21" s="18">
        <v>0.62</v>
      </c>
      <c r="BN21" s="18">
        <v>3.9</v>
      </c>
      <c r="BO21" s="18">
        <v>0.6</v>
      </c>
      <c r="BP21" s="18">
        <v>3.2</v>
      </c>
      <c r="BQ21" s="18">
        <v>1</v>
      </c>
      <c r="BR21" s="18">
        <v>2</v>
      </c>
      <c r="BS21" s="1">
        <v>1</v>
      </c>
      <c r="BT21" s="1" t="s">
        <v>3</v>
      </c>
      <c r="BU21" s="1" t="s">
        <v>2</v>
      </c>
      <c r="BV21" s="19">
        <v>12.1</v>
      </c>
      <c r="BW21" s="1">
        <v>52.4</v>
      </c>
      <c r="BX21" s="18">
        <f t="shared" si="7"/>
        <v>0.80666666666666664</v>
      </c>
      <c r="BY21" s="18">
        <f t="shared" si="8"/>
        <v>0.23091603053435114</v>
      </c>
      <c r="BZ21" s="18">
        <f t="shared" si="9"/>
        <v>7.7333333333333334</v>
      </c>
    </row>
    <row r="22" spans="1:78" x14ac:dyDescent="0.25">
      <c r="A22" s="1" t="s">
        <v>22</v>
      </c>
      <c r="B22" s="36">
        <v>43.2</v>
      </c>
      <c r="C22" s="35">
        <v>0.7189934092270821</v>
      </c>
      <c r="D22" s="19">
        <v>13.21</v>
      </c>
      <c r="E22" s="26">
        <v>0.12955934131677799</v>
      </c>
      <c r="F22" s="36">
        <v>9.16</v>
      </c>
      <c r="G22" s="35">
        <v>5.7362214832766593E-2</v>
      </c>
      <c r="H22" s="19">
        <v>3.4000000000000002E-2</v>
      </c>
      <c r="I22" s="26">
        <v>4.7929853250066966E-4</v>
      </c>
      <c r="J22" s="36">
        <v>0.83</v>
      </c>
      <c r="K22" s="35">
        <v>2.0593489479952359E-2</v>
      </c>
      <c r="L22" s="1">
        <v>1.33</v>
      </c>
      <c r="M22" s="26">
        <v>2.3717388590687803E-2</v>
      </c>
      <c r="N22" s="37">
        <f t="shared" si="0"/>
        <v>1.1294148017877024E-3</v>
      </c>
      <c r="O22" s="1">
        <v>7.0000000000000007E-2</v>
      </c>
      <c r="P22" s="26">
        <v>1.1294148017877024E-3</v>
      </c>
      <c r="Q22" s="36">
        <v>3.9</v>
      </c>
      <c r="R22" s="35">
        <v>4.140347152184299E-2</v>
      </c>
      <c r="S22" s="27">
        <v>0.72199999999999998</v>
      </c>
      <c r="T22" s="26">
        <v>9.0402554310398796E-3</v>
      </c>
      <c r="U22" s="32">
        <v>0.09</v>
      </c>
      <c r="V22" s="26">
        <v>6.3405733287305458E-4</v>
      </c>
      <c r="W22" s="34">
        <f t="shared" si="1"/>
        <v>0.17322164244219637</v>
      </c>
      <c r="X22" s="2">
        <f t="shared" si="2"/>
        <v>6.5200559575838528E-3</v>
      </c>
      <c r="Y22" s="2">
        <f t="shared" si="3"/>
        <v>6.5200559575838528E-3</v>
      </c>
      <c r="Z22" s="2">
        <f t="shared" si="4"/>
        <v>0.23902019942836661</v>
      </c>
      <c r="AA22" s="2">
        <f t="shared" si="5"/>
        <v>0.74793968865646576</v>
      </c>
      <c r="AB22" s="33">
        <f t="shared" si="6"/>
        <v>74.793968865646576</v>
      </c>
      <c r="AC22" s="32">
        <v>25.64</v>
      </c>
      <c r="AD22" s="31">
        <v>98.18</v>
      </c>
      <c r="AE22" s="1">
        <v>15</v>
      </c>
      <c r="AF22" s="1">
        <v>4</v>
      </c>
      <c r="AG22" s="1">
        <v>385</v>
      </c>
      <c r="AH22" s="1">
        <v>909</v>
      </c>
      <c r="AI22" s="1">
        <v>49</v>
      </c>
      <c r="AJ22" s="1">
        <v>33</v>
      </c>
      <c r="AK22" s="1">
        <v>119</v>
      </c>
      <c r="AL22" s="1">
        <v>60</v>
      </c>
      <c r="AM22" s="1">
        <v>36</v>
      </c>
      <c r="AN22" s="1">
        <v>70</v>
      </c>
      <c r="AO22" s="1">
        <v>200</v>
      </c>
      <c r="AP22" s="1">
        <v>100</v>
      </c>
      <c r="AQ22" s="1">
        <v>25</v>
      </c>
      <c r="AR22" s="1" t="s">
        <v>4</v>
      </c>
      <c r="AS22" s="1">
        <v>51</v>
      </c>
      <c r="AT22" s="1">
        <v>149</v>
      </c>
      <c r="AU22" s="1">
        <v>13</v>
      </c>
      <c r="AV22" s="1">
        <v>69</v>
      </c>
      <c r="AW22" s="1">
        <v>0.6</v>
      </c>
      <c r="AX22" s="1" t="s">
        <v>5</v>
      </c>
      <c r="AY22" s="1">
        <v>1</v>
      </c>
      <c r="AZ22" s="1">
        <v>1.9</v>
      </c>
      <c r="BA22" s="1">
        <v>8.1999999999999993</v>
      </c>
      <c r="BB22" s="18">
        <v>40.4</v>
      </c>
      <c r="BC22" s="18">
        <v>79.400000000000006</v>
      </c>
      <c r="BD22" s="18">
        <v>9.5299999999999994</v>
      </c>
      <c r="BE22" s="18">
        <v>35.6</v>
      </c>
      <c r="BF22" s="18">
        <v>7.1</v>
      </c>
      <c r="BG22" s="18">
        <v>1.42</v>
      </c>
      <c r="BH22" s="18">
        <v>5.9</v>
      </c>
      <c r="BI22" s="18">
        <v>1</v>
      </c>
      <c r="BJ22" s="18">
        <v>6.7</v>
      </c>
      <c r="BK22" s="18">
        <v>1.4</v>
      </c>
      <c r="BL22" s="18">
        <v>4.2</v>
      </c>
      <c r="BM22" s="18">
        <v>0.63</v>
      </c>
      <c r="BN22" s="18">
        <v>4.0999999999999996</v>
      </c>
      <c r="BO22" s="18">
        <v>0.65</v>
      </c>
      <c r="BP22" s="18">
        <v>3.6</v>
      </c>
      <c r="BQ22" s="18">
        <v>1.1000000000000001</v>
      </c>
      <c r="BR22" s="18">
        <v>2</v>
      </c>
      <c r="BS22" s="1">
        <v>2</v>
      </c>
      <c r="BT22" s="1" t="s">
        <v>3</v>
      </c>
      <c r="BU22" s="1" t="s">
        <v>2</v>
      </c>
      <c r="BV22" s="19">
        <v>12.8</v>
      </c>
      <c r="BW22" s="1">
        <v>54.1</v>
      </c>
      <c r="BX22" s="18">
        <f t="shared" si="7"/>
        <v>0.85333333333333339</v>
      </c>
      <c r="BY22" s="18">
        <f t="shared" si="8"/>
        <v>0.2365988909426987</v>
      </c>
      <c r="BZ22" s="18">
        <f t="shared" si="9"/>
        <v>7.9333333333333336</v>
      </c>
    </row>
    <row r="23" spans="1:78" x14ac:dyDescent="0.25">
      <c r="A23" s="1" t="s">
        <v>21</v>
      </c>
      <c r="B23" s="36">
        <v>44.82</v>
      </c>
      <c r="C23" s="35">
        <v>0.7459556620730976</v>
      </c>
      <c r="D23" s="19">
        <v>13.57</v>
      </c>
      <c r="E23" s="26">
        <v>0.13309010307862812</v>
      </c>
      <c r="F23" s="36">
        <v>6.92</v>
      </c>
      <c r="G23" s="35">
        <v>4.3334773650954679E-2</v>
      </c>
      <c r="H23" s="19">
        <v>0.10199999999999999</v>
      </c>
      <c r="I23" s="26">
        <v>1.4378955975020088E-3</v>
      </c>
      <c r="J23" s="36">
        <v>1.92</v>
      </c>
      <c r="K23" s="35">
        <v>4.7637951568082565E-2</v>
      </c>
      <c r="L23" s="1">
        <v>3.96</v>
      </c>
      <c r="M23" s="26">
        <v>7.0617187082047894E-2</v>
      </c>
      <c r="N23" s="37">
        <f t="shared" si="0"/>
        <v>1.1294148017877024E-3</v>
      </c>
      <c r="O23" s="1">
        <v>7.0000000000000007E-2</v>
      </c>
      <c r="P23" s="26">
        <v>1.1294148017877024E-3</v>
      </c>
      <c r="Q23" s="36">
        <v>3.98</v>
      </c>
      <c r="R23" s="35">
        <v>4.225277350177823E-2</v>
      </c>
      <c r="S23" s="27">
        <v>0.76</v>
      </c>
      <c r="T23" s="26">
        <v>9.5160583484630318E-3</v>
      </c>
      <c r="U23" s="32">
        <v>0.08</v>
      </c>
      <c r="V23" s="26">
        <v>5.6360651810938192E-4</v>
      </c>
      <c r="W23" s="34">
        <f t="shared" si="1"/>
        <v>0.17760170618398174</v>
      </c>
      <c r="X23" s="2">
        <f t="shared" si="2"/>
        <v>6.3592564849445496E-3</v>
      </c>
      <c r="Y23" s="2">
        <f t="shared" si="3"/>
        <v>6.3592564849445496E-3</v>
      </c>
      <c r="Z23" s="2">
        <f t="shared" si="4"/>
        <v>0.2379074751568411</v>
      </c>
      <c r="AA23" s="2">
        <f t="shared" si="5"/>
        <v>0.7493740118732698</v>
      </c>
      <c r="AB23" s="33">
        <f t="shared" si="6"/>
        <v>74.937401187326984</v>
      </c>
      <c r="AC23" s="32">
        <v>22.61</v>
      </c>
      <c r="AD23" s="31">
        <v>98.77</v>
      </c>
      <c r="AE23" s="1">
        <v>18</v>
      </c>
      <c r="AF23" s="1">
        <v>5</v>
      </c>
      <c r="AG23" s="1">
        <v>374</v>
      </c>
      <c r="AH23" s="1">
        <v>848</v>
      </c>
      <c r="AI23" s="1">
        <v>88</v>
      </c>
      <c r="AJ23" s="1">
        <v>38</v>
      </c>
      <c r="AK23" s="1">
        <v>123</v>
      </c>
      <c r="AL23" s="1">
        <v>70</v>
      </c>
      <c r="AM23" s="1">
        <v>30</v>
      </c>
      <c r="AN23" s="1">
        <v>70</v>
      </c>
      <c r="AO23" s="1">
        <v>160</v>
      </c>
      <c r="AP23" s="1">
        <v>230</v>
      </c>
      <c r="AQ23" s="1">
        <v>22</v>
      </c>
      <c r="AR23" s="1" t="s">
        <v>4</v>
      </c>
      <c r="AS23" s="1">
        <v>39</v>
      </c>
      <c r="AT23" s="1">
        <v>160</v>
      </c>
      <c r="AU23" s="1">
        <v>16</v>
      </c>
      <c r="AV23" s="1">
        <v>71</v>
      </c>
      <c r="AW23" s="1">
        <v>0.5</v>
      </c>
      <c r="AX23" s="1">
        <v>0.2</v>
      </c>
      <c r="AY23" s="1">
        <v>1</v>
      </c>
      <c r="AZ23" s="1">
        <v>1.8</v>
      </c>
      <c r="BA23" s="1">
        <v>8.9</v>
      </c>
      <c r="BB23" s="18">
        <v>43.4</v>
      </c>
      <c r="BC23" s="18">
        <v>88.5</v>
      </c>
      <c r="BD23" s="18">
        <v>10.8</v>
      </c>
      <c r="BE23" s="18">
        <v>42.9</v>
      </c>
      <c r="BF23" s="18">
        <v>8.8000000000000007</v>
      </c>
      <c r="BG23" s="18">
        <v>1.73</v>
      </c>
      <c r="BH23" s="18">
        <v>7.7</v>
      </c>
      <c r="BI23" s="18">
        <v>1.3</v>
      </c>
      <c r="BJ23" s="18">
        <v>8.3000000000000007</v>
      </c>
      <c r="BK23" s="18">
        <v>1.7</v>
      </c>
      <c r="BL23" s="18">
        <v>5.2</v>
      </c>
      <c r="BM23" s="18">
        <v>0.79</v>
      </c>
      <c r="BN23" s="18">
        <v>5.0999999999999996</v>
      </c>
      <c r="BO23" s="18">
        <v>0.8</v>
      </c>
      <c r="BP23" s="18">
        <v>4.0999999999999996</v>
      </c>
      <c r="BQ23" s="18">
        <v>1</v>
      </c>
      <c r="BR23" s="18">
        <v>10</v>
      </c>
      <c r="BS23" s="1">
        <v>1.3</v>
      </c>
      <c r="BT23" s="1" t="s">
        <v>3</v>
      </c>
      <c r="BU23" s="1" t="s">
        <v>2</v>
      </c>
      <c r="BV23" s="19">
        <v>13.9</v>
      </c>
      <c r="BW23" s="1">
        <v>61.9</v>
      </c>
      <c r="BX23" s="18">
        <f t="shared" si="7"/>
        <v>0.77222222222222225</v>
      </c>
      <c r="BY23" s="18">
        <f t="shared" si="8"/>
        <v>0.22455573505654283</v>
      </c>
      <c r="BZ23" s="18">
        <f t="shared" si="9"/>
        <v>6.833333333333333</v>
      </c>
    </row>
    <row r="24" spans="1:78" x14ac:dyDescent="0.25">
      <c r="A24" s="1" t="s">
        <v>20</v>
      </c>
      <c r="B24" s="36">
        <v>45.63</v>
      </c>
      <c r="C24" s="35">
        <v>0.75943678849610541</v>
      </c>
      <c r="D24" s="19">
        <v>14.39</v>
      </c>
      <c r="E24" s="26">
        <v>0.14113239375839784</v>
      </c>
      <c r="F24" s="36">
        <v>7.62</v>
      </c>
      <c r="G24" s="35">
        <v>4.7718349020270903E-2</v>
      </c>
      <c r="H24" s="19">
        <v>3.5000000000000003E-2</v>
      </c>
      <c r="I24" s="26">
        <v>4.9339554816245411E-4</v>
      </c>
      <c r="J24" s="36">
        <v>0.97</v>
      </c>
      <c r="K24" s="35">
        <v>2.4067090115125048E-2</v>
      </c>
      <c r="L24" s="1">
        <v>0.86</v>
      </c>
      <c r="M24" s="26">
        <v>1.5336055780444745E-2</v>
      </c>
      <c r="N24" s="37">
        <f t="shared" si="0"/>
        <v>1.2907597734716598E-3</v>
      </c>
      <c r="O24" s="1">
        <v>0.08</v>
      </c>
      <c r="P24" s="26">
        <v>1.2907597734716598E-3</v>
      </c>
      <c r="Q24" s="36">
        <v>4.1399999999999997</v>
      </c>
      <c r="R24" s="35">
        <v>4.3951377461648705E-2</v>
      </c>
      <c r="S24" s="27">
        <v>0.79700000000000004</v>
      </c>
      <c r="T24" s="26">
        <v>9.9793401364803112E-3</v>
      </c>
      <c r="U24" s="32">
        <v>7.0000000000000007E-2</v>
      </c>
      <c r="V24" s="26">
        <v>4.9315570334570915E-4</v>
      </c>
      <c r="W24" s="34">
        <f t="shared" si="1"/>
        <v>0.18766529076698985</v>
      </c>
      <c r="X24" s="2">
        <f t="shared" si="2"/>
        <v>6.877988828921492E-3</v>
      </c>
      <c r="Y24" s="2">
        <f t="shared" si="3"/>
        <v>6.877988828921492E-3</v>
      </c>
      <c r="Z24" s="2">
        <f t="shared" si="4"/>
        <v>0.23420088649328283</v>
      </c>
      <c r="AA24" s="2">
        <f t="shared" si="5"/>
        <v>0.75204313584887428</v>
      </c>
      <c r="AB24" s="33">
        <f t="shared" si="6"/>
        <v>75.20431358488743</v>
      </c>
      <c r="AC24" s="32">
        <v>24.08</v>
      </c>
      <c r="AD24" s="31">
        <v>98.68</v>
      </c>
      <c r="AE24" s="1">
        <v>14</v>
      </c>
      <c r="AF24" s="1">
        <v>5</v>
      </c>
      <c r="AG24" s="1">
        <v>385</v>
      </c>
      <c r="AH24" s="1">
        <v>1031</v>
      </c>
      <c r="AI24" s="1">
        <v>41</v>
      </c>
      <c r="AJ24" s="1">
        <v>29</v>
      </c>
      <c r="AK24" s="1">
        <v>133</v>
      </c>
      <c r="AL24" s="1">
        <v>60</v>
      </c>
      <c r="AM24" s="1">
        <v>31</v>
      </c>
      <c r="AN24" s="1">
        <v>50</v>
      </c>
      <c r="AO24" s="1">
        <v>170</v>
      </c>
      <c r="AP24" s="1">
        <v>30</v>
      </c>
      <c r="AQ24" s="1">
        <v>21</v>
      </c>
      <c r="AR24" s="1" t="s">
        <v>4</v>
      </c>
      <c r="AS24" s="1">
        <v>37</v>
      </c>
      <c r="AT24" s="1">
        <v>146</v>
      </c>
      <c r="AU24" s="1">
        <v>13</v>
      </c>
      <c r="AV24" s="1">
        <v>79</v>
      </c>
      <c r="AW24" s="1">
        <v>0.6</v>
      </c>
      <c r="AX24" s="1" t="s">
        <v>5</v>
      </c>
      <c r="AY24" s="1">
        <v>1</v>
      </c>
      <c r="AZ24" s="1">
        <v>1.7</v>
      </c>
      <c r="BA24" s="1">
        <v>8.1999999999999993</v>
      </c>
      <c r="BB24" s="18">
        <v>38.4</v>
      </c>
      <c r="BC24" s="18">
        <v>73.8</v>
      </c>
      <c r="BD24" s="18">
        <v>8.64</v>
      </c>
      <c r="BE24" s="18">
        <v>31.9</v>
      </c>
      <c r="BF24" s="18">
        <v>5.7</v>
      </c>
      <c r="BG24" s="18">
        <v>1.1599999999999999</v>
      </c>
      <c r="BH24" s="18">
        <v>5</v>
      </c>
      <c r="BI24" s="18">
        <v>0.9</v>
      </c>
      <c r="BJ24" s="18">
        <v>5.5</v>
      </c>
      <c r="BK24" s="18">
        <v>1.1000000000000001</v>
      </c>
      <c r="BL24" s="18">
        <v>3.4</v>
      </c>
      <c r="BM24" s="18">
        <v>0.52</v>
      </c>
      <c r="BN24" s="18">
        <v>3.5</v>
      </c>
      <c r="BO24" s="18">
        <v>0.52</v>
      </c>
      <c r="BP24" s="18">
        <v>3.5</v>
      </c>
      <c r="BQ24" s="18">
        <v>1</v>
      </c>
      <c r="BR24" s="18">
        <v>3</v>
      </c>
      <c r="BS24" s="1">
        <v>2.4</v>
      </c>
      <c r="BT24" s="1" t="s">
        <v>3</v>
      </c>
      <c r="BU24" s="1" t="s">
        <v>2</v>
      </c>
      <c r="BV24" s="19">
        <v>12.3</v>
      </c>
      <c r="BW24" s="1">
        <v>62.6</v>
      </c>
      <c r="BX24" s="18">
        <f t="shared" si="7"/>
        <v>0.87857142857142867</v>
      </c>
      <c r="BY24" s="18">
        <f t="shared" si="8"/>
        <v>0.19648562300319489</v>
      </c>
      <c r="BZ24" s="18">
        <f t="shared" si="9"/>
        <v>9.5</v>
      </c>
    </row>
    <row r="25" spans="1:78" x14ac:dyDescent="0.25">
      <c r="A25" s="1" t="s">
        <v>19</v>
      </c>
      <c r="B25" s="36">
        <v>44.82</v>
      </c>
      <c r="C25" s="35">
        <v>0.7459556620730976</v>
      </c>
      <c r="D25" s="19">
        <v>14.17</v>
      </c>
      <c r="E25" s="26">
        <v>0.13897470601504497</v>
      </c>
      <c r="F25" s="36">
        <v>8.82</v>
      </c>
      <c r="G25" s="35">
        <v>5.5233049653384429E-2</v>
      </c>
      <c r="H25" s="19">
        <v>3.6999999999999998E-2</v>
      </c>
      <c r="I25" s="26">
        <v>5.2158957948602279E-4</v>
      </c>
      <c r="J25" s="36">
        <v>0.99</v>
      </c>
      <c r="K25" s="35">
        <v>2.4563318777292575E-2</v>
      </c>
      <c r="L25" s="1">
        <v>0.93</v>
      </c>
      <c r="M25" s="26">
        <v>1.6584339390480946E-2</v>
      </c>
      <c r="N25" s="37">
        <f t="shared" si="0"/>
        <v>1.1294148017877024E-3</v>
      </c>
      <c r="O25" s="1">
        <v>7.0000000000000007E-2</v>
      </c>
      <c r="P25" s="26">
        <v>1.1294148017877024E-3</v>
      </c>
      <c r="Q25" s="36">
        <v>4</v>
      </c>
      <c r="R25" s="35">
        <v>4.2465098996762041E-2</v>
      </c>
      <c r="S25" s="27">
        <v>0.78300000000000003</v>
      </c>
      <c r="T25" s="26">
        <v>9.8040443247980977E-3</v>
      </c>
      <c r="U25" s="32">
        <v>0.1</v>
      </c>
      <c r="V25" s="26">
        <v>7.0450814763672734E-4</v>
      </c>
      <c r="W25" s="34">
        <f t="shared" si="1"/>
        <v>0.18369863461538241</v>
      </c>
      <c r="X25" s="2">
        <f t="shared" si="2"/>
        <v>6.1481937748334705E-3</v>
      </c>
      <c r="Y25" s="2">
        <f t="shared" si="3"/>
        <v>6.1481937748334705E-3</v>
      </c>
      <c r="Z25" s="2">
        <f t="shared" si="4"/>
        <v>0.23116719993958046</v>
      </c>
      <c r="AA25" s="2">
        <f t="shared" si="5"/>
        <v>0.75653641251075265</v>
      </c>
      <c r="AB25" s="33">
        <f t="shared" si="6"/>
        <v>75.653641251075271</v>
      </c>
      <c r="AC25" s="32">
        <v>23.59</v>
      </c>
      <c r="AD25" s="31">
        <v>98.29</v>
      </c>
      <c r="AE25" s="1">
        <v>15</v>
      </c>
      <c r="AF25" s="1">
        <v>4</v>
      </c>
      <c r="AG25" s="1">
        <v>334</v>
      </c>
      <c r="AH25" s="1">
        <v>1036</v>
      </c>
      <c r="AI25" s="1">
        <v>47</v>
      </c>
      <c r="AJ25" s="1">
        <v>34</v>
      </c>
      <c r="AK25" s="1">
        <v>120</v>
      </c>
      <c r="AL25" s="1">
        <v>60</v>
      </c>
      <c r="AM25" s="1">
        <v>36</v>
      </c>
      <c r="AN25" s="1">
        <v>80</v>
      </c>
      <c r="AO25" s="1">
        <v>190</v>
      </c>
      <c r="AP25" s="1" t="s">
        <v>7</v>
      </c>
      <c r="AQ25" s="1">
        <v>24</v>
      </c>
      <c r="AR25" s="1" t="s">
        <v>4</v>
      </c>
      <c r="AS25" s="1">
        <v>51</v>
      </c>
      <c r="AT25" s="1">
        <v>153</v>
      </c>
      <c r="AU25" s="1">
        <v>14</v>
      </c>
      <c r="AV25" s="1">
        <v>56</v>
      </c>
      <c r="AW25" s="1">
        <v>0.5</v>
      </c>
      <c r="AX25" s="1" t="s">
        <v>5</v>
      </c>
      <c r="AY25" s="1" t="s">
        <v>4</v>
      </c>
      <c r="AZ25" s="1">
        <v>1.9</v>
      </c>
      <c r="BA25" s="1">
        <v>8.1999999999999993</v>
      </c>
      <c r="BB25" s="18">
        <v>44</v>
      </c>
      <c r="BC25" s="18">
        <v>88.4</v>
      </c>
      <c r="BD25" s="18">
        <v>10.4</v>
      </c>
      <c r="BE25" s="18">
        <v>40.5</v>
      </c>
      <c r="BF25" s="18">
        <v>7.7</v>
      </c>
      <c r="BG25" s="18">
        <v>1.55</v>
      </c>
      <c r="BH25" s="18">
        <v>6.4</v>
      </c>
      <c r="BI25" s="18">
        <v>1.1000000000000001</v>
      </c>
      <c r="BJ25" s="18">
        <v>6.8</v>
      </c>
      <c r="BK25" s="18">
        <v>1.4</v>
      </c>
      <c r="BL25" s="18">
        <v>4.0999999999999996</v>
      </c>
      <c r="BM25" s="18">
        <v>0.63</v>
      </c>
      <c r="BN25" s="18">
        <v>3.9</v>
      </c>
      <c r="BO25" s="18">
        <v>0.61</v>
      </c>
      <c r="BP25" s="18">
        <v>3.7</v>
      </c>
      <c r="BQ25" s="18">
        <v>1</v>
      </c>
      <c r="BR25" s="18">
        <v>5</v>
      </c>
      <c r="BS25" s="1">
        <v>1.6</v>
      </c>
      <c r="BT25" s="1" t="s">
        <v>3</v>
      </c>
      <c r="BU25" s="1" t="s">
        <v>2</v>
      </c>
      <c r="BV25" s="19">
        <v>13.2</v>
      </c>
      <c r="BW25" s="1">
        <v>54.7</v>
      </c>
      <c r="BX25" s="18">
        <f t="shared" si="7"/>
        <v>0.88</v>
      </c>
      <c r="BY25" s="18">
        <f t="shared" si="8"/>
        <v>0.24131627056672758</v>
      </c>
      <c r="BZ25" s="18">
        <f t="shared" si="9"/>
        <v>8</v>
      </c>
    </row>
    <row r="26" spans="1:78" x14ac:dyDescent="0.25">
      <c r="A26" s="1" t="s">
        <v>18</v>
      </c>
      <c r="B26" s="36">
        <v>47.53</v>
      </c>
      <c r="C26" s="35">
        <v>0.7910591838093336</v>
      </c>
      <c r="D26" s="19">
        <v>14.1</v>
      </c>
      <c r="E26" s="26">
        <v>0.13828816900579632</v>
      </c>
      <c r="F26" s="36">
        <v>7.23</v>
      </c>
      <c r="G26" s="35">
        <v>4.527607131450901E-2</v>
      </c>
      <c r="H26" s="19">
        <v>5.3999999999999999E-2</v>
      </c>
      <c r="I26" s="26">
        <v>7.6123884573635759E-4</v>
      </c>
      <c r="J26" s="36">
        <v>1.39</v>
      </c>
      <c r="K26" s="35">
        <v>3.4487892020643111E-2</v>
      </c>
      <c r="L26" s="1">
        <v>1.86</v>
      </c>
      <c r="M26" s="26">
        <v>3.3168678780961892E-2</v>
      </c>
      <c r="N26" s="37">
        <f t="shared" si="0"/>
        <v>1.1294148017877024E-3</v>
      </c>
      <c r="O26" s="1">
        <v>7.0000000000000007E-2</v>
      </c>
      <c r="P26" s="26">
        <v>1.1294148017877024E-3</v>
      </c>
      <c r="Q26" s="36">
        <v>4.1500000000000004</v>
      </c>
      <c r="R26" s="35">
        <v>4.4057540209140621E-2</v>
      </c>
      <c r="S26" s="27">
        <v>0.77700000000000002</v>
      </c>
      <c r="T26" s="26">
        <v>9.7289175483628639E-3</v>
      </c>
      <c r="U26" s="32">
        <v>0.08</v>
      </c>
      <c r="V26" s="26">
        <v>5.6360651810938192E-4</v>
      </c>
      <c r="W26" s="34">
        <f t="shared" si="1"/>
        <v>0.18460453881851235</v>
      </c>
      <c r="X26" s="2">
        <f t="shared" si="2"/>
        <v>6.1180229317007642E-3</v>
      </c>
      <c r="Y26" s="2">
        <f t="shared" si="3"/>
        <v>6.1180229317007642E-3</v>
      </c>
      <c r="Z26" s="2">
        <f t="shared" si="4"/>
        <v>0.2386590302227308</v>
      </c>
      <c r="AA26" s="2">
        <f t="shared" si="5"/>
        <v>0.74910492391386763</v>
      </c>
      <c r="AB26" s="33">
        <f t="shared" si="6"/>
        <v>74.910492391386768</v>
      </c>
      <c r="AC26" s="32">
        <v>21.13</v>
      </c>
      <c r="AD26" s="31">
        <v>98.37</v>
      </c>
      <c r="AE26" s="1">
        <v>15</v>
      </c>
      <c r="AF26" s="1">
        <v>4</v>
      </c>
      <c r="AG26" s="1">
        <v>291</v>
      </c>
      <c r="AH26" s="1">
        <v>1022</v>
      </c>
      <c r="AI26" s="1">
        <v>58</v>
      </c>
      <c r="AJ26" s="1">
        <v>29</v>
      </c>
      <c r="AK26" s="1">
        <v>123</v>
      </c>
      <c r="AL26" s="1">
        <v>60</v>
      </c>
      <c r="AM26" s="1">
        <v>26</v>
      </c>
      <c r="AN26" s="1">
        <v>60</v>
      </c>
      <c r="AO26" s="1">
        <v>150</v>
      </c>
      <c r="AP26" s="1" t="s">
        <v>7</v>
      </c>
      <c r="AQ26" s="1">
        <v>20</v>
      </c>
      <c r="AR26" s="1" t="s">
        <v>4</v>
      </c>
      <c r="AS26" s="1">
        <v>45</v>
      </c>
      <c r="AT26" s="1">
        <v>157</v>
      </c>
      <c r="AU26" s="1">
        <v>15</v>
      </c>
      <c r="AV26" s="1">
        <v>43</v>
      </c>
      <c r="AW26" s="1">
        <v>0.5</v>
      </c>
      <c r="AX26" s="1" t="s">
        <v>5</v>
      </c>
      <c r="AY26" s="1">
        <v>1</v>
      </c>
      <c r="AZ26" s="1">
        <v>2</v>
      </c>
      <c r="BA26" s="1">
        <v>8.3000000000000007</v>
      </c>
      <c r="BB26" s="18">
        <v>41.7</v>
      </c>
      <c r="BC26" s="18">
        <v>83.6</v>
      </c>
      <c r="BD26" s="18">
        <v>9.9499999999999993</v>
      </c>
      <c r="BE26" s="18">
        <v>38.9</v>
      </c>
      <c r="BF26" s="18">
        <v>7.2</v>
      </c>
      <c r="BG26" s="18">
        <v>1.46</v>
      </c>
      <c r="BH26" s="18">
        <v>5.6</v>
      </c>
      <c r="BI26" s="18">
        <v>1</v>
      </c>
      <c r="BJ26" s="18">
        <v>6.2</v>
      </c>
      <c r="BK26" s="18">
        <v>1.3</v>
      </c>
      <c r="BL26" s="18">
        <v>3.7</v>
      </c>
      <c r="BM26" s="18">
        <v>0.56000000000000005</v>
      </c>
      <c r="BN26" s="18">
        <v>3.7</v>
      </c>
      <c r="BO26" s="18">
        <v>0.56999999999999995</v>
      </c>
      <c r="BP26" s="18">
        <v>3.9</v>
      </c>
      <c r="BQ26" s="18">
        <v>1.1000000000000001</v>
      </c>
      <c r="BR26" s="18">
        <v>2</v>
      </c>
      <c r="BS26" s="1">
        <v>1.1000000000000001</v>
      </c>
      <c r="BT26" s="1" t="s">
        <v>3</v>
      </c>
      <c r="BU26" s="1" t="s">
        <v>2</v>
      </c>
      <c r="BV26" s="19">
        <v>13.9</v>
      </c>
      <c r="BW26" s="1">
        <v>57.8</v>
      </c>
      <c r="BX26" s="18">
        <f t="shared" si="7"/>
        <v>0.92666666666666664</v>
      </c>
      <c r="BY26" s="18">
        <f t="shared" si="8"/>
        <v>0.24048442906574397</v>
      </c>
      <c r="BZ26" s="18">
        <f t="shared" si="9"/>
        <v>8.1999999999999993</v>
      </c>
    </row>
    <row r="27" spans="1:78" x14ac:dyDescent="0.25">
      <c r="A27" s="1" t="s">
        <v>17</v>
      </c>
      <c r="B27" s="36">
        <v>44.68</v>
      </c>
      <c r="C27" s="35">
        <v>0.74362559083949131</v>
      </c>
      <c r="D27" s="19">
        <v>13.51</v>
      </c>
      <c r="E27" s="26">
        <v>0.13250164278498641</v>
      </c>
      <c r="F27" s="36">
        <v>8.35</v>
      </c>
      <c r="G27" s="35">
        <v>5.228979190541496E-2</v>
      </c>
      <c r="H27" s="19">
        <v>2.8000000000000001E-2</v>
      </c>
      <c r="I27" s="26">
        <v>3.9471643852996324E-4</v>
      </c>
      <c r="J27" s="36">
        <v>0.81</v>
      </c>
      <c r="K27" s="35">
        <v>2.0097260817784835E-2</v>
      </c>
      <c r="L27" s="1">
        <v>0.91</v>
      </c>
      <c r="M27" s="26">
        <v>1.6227686930470601E-2</v>
      </c>
      <c r="N27" s="37">
        <f t="shared" si="0"/>
        <v>9.6806983010374475E-4</v>
      </c>
      <c r="O27" s="1">
        <v>0.06</v>
      </c>
      <c r="P27" s="26">
        <v>9.6806983010374475E-4</v>
      </c>
      <c r="Q27" s="36">
        <v>3.91</v>
      </c>
      <c r="R27" s="35">
        <v>4.1509634269334898E-2</v>
      </c>
      <c r="S27" s="27">
        <v>0.75800000000000001</v>
      </c>
      <c r="T27" s="26">
        <v>9.4910160896512878E-3</v>
      </c>
      <c r="U27" s="32">
        <v>0.09</v>
      </c>
      <c r="V27" s="26">
        <v>6.3405733287305458E-4</v>
      </c>
      <c r="W27" s="34">
        <f t="shared" si="1"/>
        <v>0.17594741671452879</v>
      </c>
      <c r="X27" s="2">
        <f t="shared" si="2"/>
        <v>5.5020405992912014E-3</v>
      </c>
      <c r="Y27" s="2">
        <f t="shared" si="3"/>
        <v>5.5020405992912014E-3</v>
      </c>
      <c r="Z27" s="2">
        <f t="shared" si="4"/>
        <v>0.23592068041944292</v>
      </c>
      <c r="AA27" s="2">
        <f t="shared" si="5"/>
        <v>0.75307523838197477</v>
      </c>
      <c r="AB27" s="33">
        <f t="shared" si="6"/>
        <v>75.307523838197483</v>
      </c>
      <c r="AC27" s="32">
        <v>25.03</v>
      </c>
      <c r="AD27" s="31">
        <v>98.13</v>
      </c>
      <c r="AE27" s="1">
        <v>12</v>
      </c>
      <c r="AF27" s="1">
        <v>4</v>
      </c>
      <c r="AG27" s="1">
        <v>315</v>
      </c>
      <c r="AH27" s="1">
        <v>866</v>
      </c>
      <c r="AI27" s="1">
        <v>40</v>
      </c>
      <c r="AJ27" s="1">
        <v>31</v>
      </c>
      <c r="AK27" s="1">
        <v>116</v>
      </c>
      <c r="AL27" s="1">
        <v>60</v>
      </c>
      <c r="AM27" s="1">
        <v>33</v>
      </c>
      <c r="AN27" s="1">
        <v>60</v>
      </c>
      <c r="AO27" s="1">
        <v>180</v>
      </c>
      <c r="AP27" s="1" t="s">
        <v>7</v>
      </c>
      <c r="AQ27" s="1">
        <v>22</v>
      </c>
      <c r="AR27" s="1" t="s">
        <v>4</v>
      </c>
      <c r="AS27" s="1">
        <v>47</v>
      </c>
      <c r="AT27" s="1">
        <v>152</v>
      </c>
      <c r="AU27" s="1">
        <v>13</v>
      </c>
      <c r="AV27" s="1">
        <v>48</v>
      </c>
      <c r="AW27" s="1">
        <v>0.5</v>
      </c>
      <c r="AX27" s="1" t="s">
        <v>5</v>
      </c>
      <c r="AY27" s="1">
        <v>1</v>
      </c>
      <c r="AZ27" s="1">
        <v>1.8</v>
      </c>
      <c r="BA27" s="1">
        <v>8.1</v>
      </c>
      <c r="BB27" s="18">
        <v>43.6</v>
      </c>
      <c r="BC27" s="18">
        <v>85.1</v>
      </c>
      <c r="BD27" s="18">
        <v>9.66</v>
      </c>
      <c r="BE27" s="18">
        <v>37.6</v>
      </c>
      <c r="BF27" s="18">
        <v>7.1</v>
      </c>
      <c r="BG27" s="18">
        <v>1.43</v>
      </c>
      <c r="BH27" s="18">
        <v>5.7</v>
      </c>
      <c r="BI27" s="18">
        <v>1</v>
      </c>
      <c r="BJ27" s="18">
        <v>6</v>
      </c>
      <c r="BK27" s="18">
        <v>1.3</v>
      </c>
      <c r="BL27" s="18">
        <v>4</v>
      </c>
      <c r="BM27" s="18">
        <v>0.59</v>
      </c>
      <c r="BN27" s="18">
        <v>3.9</v>
      </c>
      <c r="BO27" s="18">
        <v>0.59</v>
      </c>
      <c r="BP27" s="18">
        <v>3.4</v>
      </c>
      <c r="BQ27" s="18">
        <v>1.1000000000000001</v>
      </c>
      <c r="BR27" s="18">
        <v>4</v>
      </c>
      <c r="BS27" s="1">
        <v>1.5</v>
      </c>
      <c r="BT27" s="1" t="s">
        <v>3</v>
      </c>
      <c r="BU27" s="1" t="s">
        <v>2</v>
      </c>
      <c r="BV27" s="19">
        <v>13</v>
      </c>
      <c r="BW27" s="1">
        <v>58.4</v>
      </c>
      <c r="BX27" s="18">
        <f t="shared" si="7"/>
        <v>1.0833333333333333</v>
      </c>
      <c r="BY27" s="18">
        <f t="shared" si="8"/>
        <v>0.2226027397260274</v>
      </c>
      <c r="BZ27" s="18">
        <f t="shared" si="9"/>
        <v>9.6666666666666661</v>
      </c>
    </row>
    <row r="28" spans="1:78" x14ac:dyDescent="0.25">
      <c r="A28" s="1" t="s">
        <v>16</v>
      </c>
      <c r="B28" s="36">
        <v>48.75</v>
      </c>
      <c r="C28" s="35">
        <v>0.81136409027361689</v>
      </c>
      <c r="D28" s="19">
        <v>15.54</v>
      </c>
      <c r="E28" s="26">
        <v>0.1524112160531968</v>
      </c>
      <c r="F28" s="36">
        <v>6.44</v>
      </c>
      <c r="G28" s="35">
        <v>4.0328893397709266E-2</v>
      </c>
      <c r="H28" s="19">
        <v>5.2999999999999999E-2</v>
      </c>
      <c r="I28" s="26">
        <v>7.471418300745732E-4</v>
      </c>
      <c r="J28" s="36">
        <v>1.1499999999999999</v>
      </c>
      <c r="K28" s="35">
        <v>2.8533148074632787E-2</v>
      </c>
      <c r="L28" s="1">
        <v>1.94</v>
      </c>
      <c r="M28" s="26">
        <v>3.4595288621003258E-2</v>
      </c>
      <c r="N28" s="37">
        <f t="shared" si="0"/>
        <v>1.1294148017877024E-3</v>
      </c>
      <c r="O28" s="1">
        <v>7.0000000000000007E-2</v>
      </c>
      <c r="P28" s="26">
        <v>1.1294148017877024E-3</v>
      </c>
      <c r="Q28" s="36">
        <v>4.29</v>
      </c>
      <c r="R28" s="35">
        <v>4.5543818674027285E-2</v>
      </c>
      <c r="S28" s="27">
        <v>0.86</v>
      </c>
      <c r="T28" s="26">
        <v>1.0768171289050273E-2</v>
      </c>
      <c r="U28" s="32">
        <v>0.09</v>
      </c>
      <c r="V28" s="26">
        <v>6.3405733287305458E-4</v>
      </c>
      <c r="W28" s="34">
        <f t="shared" si="1"/>
        <v>0.20021386433079949</v>
      </c>
      <c r="X28" s="2">
        <f t="shared" si="2"/>
        <v>5.641041920661641E-3</v>
      </c>
      <c r="Y28" s="2">
        <f t="shared" si="3"/>
        <v>5.641041920661641E-3</v>
      </c>
      <c r="Z28" s="2">
        <f t="shared" si="4"/>
        <v>0.22747584851955302</v>
      </c>
      <c r="AA28" s="2">
        <f t="shared" si="5"/>
        <v>0.76124206763912372</v>
      </c>
      <c r="AB28" s="33">
        <f t="shared" si="6"/>
        <v>76.124206763912369</v>
      </c>
      <c r="AC28" s="32">
        <v>19.28</v>
      </c>
      <c r="AD28" s="31">
        <v>98.47</v>
      </c>
      <c r="AE28" s="1">
        <v>15</v>
      </c>
      <c r="AF28" s="1">
        <v>5</v>
      </c>
      <c r="AG28" s="1">
        <v>310</v>
      </c>
      <c r="AH28" s="1">
        <v>1127</v>
      </c>
      <c r="AI28" s="1">
        <v>61</v>
      </c>
      <c r="AJ28" s="1">
        <v>37</v>
      </c>
      <c r="AK28" s="1">
        <v>134</v>
      </c>
      <c r="AL28" s="1">
        <v>70</v>
      </c>
      <c r="AM28" s="1">
        <v>26</v>
      </c>
      <c r="AN28" s="1">
        <v>40</v>
      </c>
      <c r="AO28" s="1">
        <v>130</v>
      </c>
      <c r="AP28" s="1" t="s">
        <v>7</v>
      </c>
      <c r="AQ28" s="1">
        <v>21</v>
      </c>
      <c r="AR28" s="1" t="s">
        <v>4</v>
      </c>
      <c r="AS28" s="1">
        <v>38</v>
      </c>
      <c r="AT28" s="1">
        <v>168</v>
      </c>
      <c r="AU28" s="1">
        <v>15</v>
      </c>
      <c r="AV28" s="1">
        <v>48</v>
      </c>
      <c r="AW28" s="1">
        <v>0.5</v>
      </c>
      <c r="AX28" s="1" t="s">
        <v>5</v>
      </c>
      <c r="AY28" s="1">
        <v>1</v>
      </c>
      <c r="AZ28" s="1">
        <v>1.6</v>
      </c>
      <c r="BA28" s="18">
        <v>9</v>
      </c>
      <c r="BB28" s="18">
        <v>49.8</v>
      </c>
      <c r="BC28" s="18">
        <v>100</v>
      </c>
      <c r="BD28" s="18">
        <v>11.7</v>
      </c>
      <c r="BE28" s="18">
        <v>44.8</v>
      </c>
      <c r="BF28" s="18">
        <v>8.6999999999999993</v>
      </c>
      <c r="BG28" s="18">
        <v>1.63</v>
      </c>
      <c r="BH28" s="18">
        <v>6.8</v>
      </c>
      <c r="BI28" s="18">
        <v>1.1000000000000001</v>
      </c>
      <c r="BJ28" s="18">
        <v>7.4</v>
      </c>
      <c r="BK28" s="18">
        <v>1.5</v>
      </c>
      <c r="BL28" s="18">
        <v>4.7</v>
      </c>
      <c r="BM28" s="18">
        <v>0.68</v>
      </c>
      <c r="BN28" s="18">
        <v>4.5</v>
      </c>
      <c r="BO28" s="18">
        <v>0.68</v>
      </c>
      <c r="BP28" s="18">
        <v>4</v>
      </c>
      <c r="BQ28" s="18">
        <v>1.2</v>
      </c>
      <c r="BR28" s="18">
        <v>3</v>
      </c>
      <c r="BS28" s="1">
        <v>1.5</v>
      </c>
      <c r="BT28" s="1" t="s">
        <v>3</v>
      </c>
      <c r="BU28" s="1" t="s">
        <v>2</v>
      </c>
      <c r="BV28" s="19">
        <v>14.2</v>
      </c>
      <c r="BW28" s="1">
        <v>73.3</v>
      </c>
      <c r="BX28" s="18">
        <f t="shared" si="7"/>
        <v>0.94666666666666666</v>
      </c>
      <c r="BY28" s="18">
        <f t="shared" si="8"/>
        <v>0.19372442019099589</v>
      </c>
      <c r="BZ28" s="18">
        <f t="shared" si="9"/>
        <v>8.9333333333333336</v>
      </c>
    </row>
    <row r="29" spans="1:78" x14ac:dyDescent="0.25">
      <c r="A29" s="1" t="s">
        <v>15</v>
      </c>
      <c r="B29" s="36">
        <v>43.48</v>
      </c>
      <c r="C29" s="35">
        <v>0.72365355169429457</v>
      </c>
      <c r="D29" s="19">
        <v>13.07</v>
      </c>
      <c r="E29" s="26">
        <v>0.12818626729828073</v>
      </c>
      <c r="F29" s="36">
        <v>9.9600000000000009</v>
      </c>
      <c r="G29" s="35">
        <v>6.2372015254842289E-2</v>
      </c>
      <c r="H29" s="19">
        <v>5.3999999999999999E-2</v>
      </c>
      <c r="I29" s="26">
        <v>7.6123884573635759E-4</v>
      </c>
      <c r="J29" s="36">
        <v>1.23</v>
      </c>
      <c r="K29" s="35">
        <v>3.0518062723302895E-2</v>
      </c>
      <c r="L29" s="1">
        <v>1.62</v>
      </c>
      <c r="M29" s="26">
        <v>2.8888849260837776E-2</v>
      </c>
      <c r="N29" s="37">
        <f t="shared" si="0"/>
        <v>1.1294148017877024E-3</v>
      </c>
      <c r="O29" s="1">
        <v>7.0000000000000007E-2</v>
      </c>
      <c r="P29" s="26">
        <v>1.1294148017877024E-3</v>
      </c>
      <c r="Q29" s="36">
        <v>3.79</v>
      </c>
      <c r="R29" s="35">
        <v>4.023568129943203E-2</v>
      </c>
      <c r="S29" s="27">
        <v>0.745</v>
      </c>
      <c r="T29" s="26">
        <v>9.3282414073749455E-3</v>
      </c>
      <c r="U29" s="32">
        <v>0.11</v>
      </c>
      <c r="V29" s="26">
        <v>7.7495896240040011E-4</v>
      </c>
      <c r="W29" s="34">
        <f t="shared" si="1"/>
        <v>0.17068077820128816</v>
      </c>
      <c r="X29" s="2">
        <f t="shared" si="2"/>
        <v>6.617117719347137E-3</v>
      </c>
      <c r="Y29" s="2">
        <f t="shared" si="3"/>
        <v>6.617117719347137E-3</v>
      </c>
      <c r="Z29" s="2">
        <f t="shared" si="4"/>
        <v>0.23573645329869</v>
      </c>
      <c r="AA29" s="2">
        <f t="shared" si="5"/>
        <v>0.75102931126261574</v>
      </c>
      <c r="AB29" s="33">
        <f t="shared" si="6"/>
        <v>75.102931126261581</v>
      </c>
      <c r="AC29" s="32">
        <v>25.01</v>
      </c>
      <c r="AD29" s="31">
        <v>99.13</v>
      </c>
      <c r="AE29" s="1">
        <v>14</v>
      </c>
      <c r="AF29" s="1">
        <v>4</v>
      </c>
      <c r="AG29" s="1">
        <v>382</v>
      </c>
      <c r="AH29" s="1">
        <v>978</v>
      </c>
      <c r="AI29" s="1">
        <v>51</v>
      </c>
      <c r="AJ29" s="1">
        <v>42</v>
      </c>
      <c r="AK29" s="1">
        <v>122</v>
      </c>
      <c r="AL29" s="1">
        <v>70</v>
      </c>
      <c r="AM29" s="1">
        <v>37</v>
      </c>
      <c r="AN29" s="1">
        <v>100</v>
      </c>
      <c r="AO29" s="1">
        <v>220</v>
      </c>
      <c r="AP29" s="1" t="s">
        <v>7</v>
      </c>
      <c r="AQ29" s="1">
        <v>20</v>
      </c>
      <c r="AR29" s="1" t="s">
        <v>4</v>
      </c>
      <c r="AS29" s="1">
        <v>74</v>
      </c>
      <c r="AT29" s="1">
        <v>142</v>
      </c>
      <c r="AU29" s="1">
        <v>13</v>
      </c>
      <c r="AV29" s="1">
        <v>96</v>
      </c>
      <c r="AW29" s="1">
        <v>0.7</v>
      </c>
      <c r="AX29" s="1" t="s">
        <v>5</v>
      </c>
      <c r="AY29" s="1">
        <v>1</v>
      </c>
      <c r="AZ29" s="1">
        <v>2</v>
      </c>
      <c r="BA29" s="18">
        <v>7.5</v>
      </c>
      <c r="BB29" s="18">
        <v>44.7</v>
      </c>
      <c r="BC29" s="18">
        <v>90.2</v>
      </c>
      <c r="BD29" s="18">
        <v>10.8</v>
      </c>
      <c r="BE29" s="18">
        <v>42.2</v>
      </c>
      <c r="BF29" s="18">
        <v>8.6999999999999993</v>
      </c>
      <c r="BG29" s="18">
        <v>1.76</v>
      </c>
      <c r="BH29" s="18">
        <v>7</v>
      </c>
      <c r="BI29" s="18">
        <v>1.3</v>
      </c>
      <c r="BJ29" s="18">
        <v>8.1</v>
      </c>
      <c r="BK29" s="18">
        <v>1.6</v>
      </c>
      <c r="BL29" s="18">
        <v>4.8</v>
      </c>
      <c r="BM29" s="18">
        <v>0.68</v>
      </c>
      <c r="BN29" s="18">
        <v>4.5</v>
      </c>
      <c r="BO29" s="18">
        <v>0.74</v>
      </c>
      <c r="BP29" s="18">
        <v>3.3</v>
      </c>
      <c r="BQ29" s="18">
        <v>1</v>
      </c>
      <c r="BR29" s="18">
        <v>2</v>
      </c>
      <c r="BS29" s="1">
        <v>2.2000000000000002</v>
      </c>
      <c r="BT29" s="1" t="s">
        <v>3</v>
      </c>
      <c r="BU29" s="1" t="s">
        <v>2</v>
      </c>
      <c r="BV29" s="19">
        <v>12.2</v>
      </c>
      <c r="BW29" s="1">
        <v>80.400000000000006</v>
      </c>
      <c r="BX29" s="18">
        <f t="shared" si="7"/>
        <v>0.87142857142857133</v>
      </c>
      <c r="BY29" s="18">
        <f t="shared" si="8"/>
        <v>0.15174129353233828</v>
      </c>
      <c r="BZ29" s="18">
        <f t="shared" si="9"/>
        <v>8.7142857142857135</v>
      </c>
    </row>
    <row r="30" spans="1:78" x14ac:dyDescent="0.25">
      <c r="A30" s="1" t="s">
        <v>14</v>
      </c>
      <c r="B30" s="36">
        <v>47.13</v>
      </c>
      <c r="C30" s="35">
        <v>0.78440183742760139</v>
      </c>
      <c r="D30" s="19">
        <v>14.1</v>
      </c>
      <c r="E30" s="26">
        <v>0.13828816900579632</v>
      </c>
      <c r="F30" s="36">
        <v>6.19</v>
      </c>
      <c r="G30" s="35">
        <v>3.8763330765810615E-2</v>
      </c>
      <c r="H30" s="19">
        <v>5.8000000000000003E-2</v>
      </c>
      <c r="I30" s="26">
        <v>8.1762690838349528E-4</v>
      </c>
      <c r="J30" s="36">
        <v>1.4</v>
      </c>
      <c r="K30" s="35">
        <v>3.473600635172687E-2</v>
      </c>
      <c r="L30" s="1">
        <v>1.86</v>
      </c>
      <c r="M30" s="26">
        <v>3.3168678780961892E-2</v>
      </c>
      <c r="N30" s="37">
        <f t="shared" si="0"/>
        <v>9.6806983010374475E-4</v>
      </c>
      <c r="O30" s="1">
        <v>0.06</v>
      </c>
      <c r="P30" s="26">
        <v>9.6806983010374475E-4</v>
      </c>
      <c r="Q30" s="36">
        <v>4.04</v>
      </c>
      <c r="R30" s="35">
        <v>4.2889749986729661E-2</v>
      </c>
      <c r="S30" s="27">
        <v>0.76800000000000002</v>
      </c>
      <c r="T30" s="26">
        <v>9.6162273837100114E-3</v>
      </c>
      <c r="U30" s="32">
        <v>0.13</v>
      </c>
      <c r="V30" s="26">
        <v>9.1586059192774565E-4</v>
      </c>
      <c r="W30" s="34">
        <f t="shared" si="1"/>
        <v>0.18311405865273347</v>
      </c>
      <c r="X30" s="2">
        <f t="shared" si="2"/>
        <v>5.2867040205779071E-3</v>
      </c>
      <c r="Y30" s="2">
        <f t="shared" si="3"/>
        <v>5.2867040205779071E-3</v>
      </c>
      <c r="Z30" s="2">
        <f t="shared" si="4"/>
        <v>0.2342242332581787</v>
      </c>
      <c r="AA30" s="2">
        <f t="shared" si="5"/>
        <v>0.75520235870066543</v>
      </c>
      <c r="AB30" s="33">
        <f t="shared" si="6"/>
        <v>75.520235870066543</v>
      </c>
      <c r="AC30" s="32">
        <v>23.06</v>
      </c>
      <c r="AD30" s="31">
        <v>98.79</v>
      </c>
      <c r="AE30" s="1">
        <v>16</v>
      </c>
      <c r="AF30" s="1">
        <v>4</v>
      </c>
      <c r="AG30" s="1">
        <v>319</v>
      </c>
      <c r="AH30" s="1">
        <v>670</v>
      </c>
      <c r="AI30" s="1">
        <v>58</v>
      </c>
      <c r="AJ30" s="1">
        <v>37</v>
      </c>
      <c r="AK30" s="1">
        <v>128</v>
      </c>
      <c r="AL30" s="1">
        <v>70</v>
      </c>
      <c r="AM30" s="1">
        <v>28</v>
      </c>
      <c r="AN30" s="1">
        <v>70</v>
      </c>
      <c r="AO30" s="1">
        <v>170</v>
      </c>
      <c r="AP30" s="1">
        <v>60</v>
      </c>
      <c r="AQ30" s="1">
        <v>22</v>
      </c>
      <c r="AR30" s="1" t="s">
        <v>4</v>
      </c>
      <c r="AS30" s="1">
        <v>38</v>
      </c>
      <c r="AT30" s="1">
        <v>170</v>
      </c>
      <c r="AU30" s="1">
        <v>15</v>
      </c>
      <c r="AV30" s="1">
        <v>32</v>
      </c>
      <c r="AW30" s="1">
        <v>0.6</v>
      </c>
      <c r="AX30" s="1" t="s">
        <v>5</v>
      </c>
      <c r="AY30" s="1">
        <v>1</v>
      </c>
      <c r="AZ30" s="1">
        <v>1.5</v>
      </c>
      <c r="BA30" s="18">
        <v>9</v>
      </c>
      <c r="BB30" s="18">
        <v>47.5</v>
      </c>
      <c r="BC30" s="18">
        <v>97.7</v>
      </c>
      <c r="BD30" s="18">
        <v>11.6</v>
      </c>
      <c r="BE30" s="18">
        <v>46.3</v>
      </c>
      <c r="BF30" s="18">
        <v>9.6999999999999993</v>
      </c>
      <c r="BG30" s="18">
        <v>1.96</v>
      </c>
      <c r="BH30" s="18">
        <v>8.5</v>
      </c>
      <c r="BI30" s="18">
        <v>1.4</v>
      </c>
      <c r="BJ30" s="18">
        <v>8</v>
      </c>
      <c r="BK30" s="18">
        <v>1.6</v>
      </c>
      <c r="BL30" s="18">
        <v>4.4000000000000004</v>
      </c>
      <c r="BM30" s="18">
        <v>0.67</v>
      </c>
      <c r="BN30" s="18">
        <v>4.3</v>
      </c>
      <c r="BO30" s="18">
        <v>0.64</v>
      </c>
      <c r="BP30" s="18">
        <v>3.7</v>
      </c>
      <c r="BQ30" s="18">
        <v>1.1000000000000001</v>
      </c>
      <c r="BR30" s="18">
        <v>7</v>
      </c>
      <c r="BS30" s="1">
        <v>1.8</v>
      </c>
      <c r="BT30" s="1" t="s">
        <v>3</v>
      </c>
      <c r="BU30" s="1" t="s">
        <v>2</v>
      </c>
      <c r="BV30" s="19">
        <v>13.6</v>
      </c>
      <c r="BW30" s="18">
        <v>25</v>
      </c>
      <c r="BX30" s="18">
        <f t="shared" si="7"/>
        <v>0.85</v>
      </c>
      <c r="BY30" s="18">
        <f t="shared" si="8"/>
        <v>0.54400000000000004</v>
      </c>
      <c r="BZ30" s="18">
        <f t="shared" si="9"/>
        <v>8</v>
      </c>
    </row>
    <row r="31" spans="1:78" x14ac:dyDescent="0.25">
      <c r="A31" s="1" t="s">
        <v>13</v>
      </c>
      <c r="B31" s="36">
        <v>45.64</v>
      </c>
      <c r="C31" s="35">
        <v>0.75960322215564868</v>
      </c>
      <c r="D31" s="19">
        <v>13.68</v>
      </c>
      <c r="E31" s="26">
        <v>0.13416894695030454</v>
      </c>
      <c r="F31" s="36">
        <v>6.9</v>
      </c>
      <c r="G31" s="35">
        <v>4.320952864040279E-2</v>
      </c>
      <c r="H31" s="19">
        <v>4.3999999999999997E-2</v>
      </c>
      <c r="I31" s="26">
        <v>6.2026868911851355E-4</v>
      </c>
      <c r="J31" s="36">
        <v>1.1499999999999999</v>
      </c>
      <c r="K31" s="35">
        <v>2.8533148074632787E-2</v>
      </c>
      <c r="L31" s="1">
        <v>1.49</v>
      </c>
      <c r="M31" s="26">
        <v>2.6570608270770544E-2</v>
      </c>
      <c r="N31" s="37">
        <f t="shared" si="0"/>
        <v>1.1294148017877024E-3</v>
      </c>
      <c r="O31" s="1">
        <v>7.0000000000000007E-2</v>
      </c>
      <c r="P31" s="26">
        <v>1.1294148017877024E-3</v>
      </c>
      <c r="Q31" s="36">
        <v>3.83</v>
      </c>
      <c r="R31" s="35">
        <v>4.066033228939965E-2</v>
      </c>
      <c r="S31" s="27">
        <v>0.71699999999999997</v>
      </c>
      <c r="T31" s="26">
        <v>8.9776497840105187E-3</v>
      </c>
      <c r="U31" s="32">
        <v>0.09</v>
      </c>
      <c r="V31" s="26">
        <v>6.3405733287305458E-4</v>
      </c>
      <c r="W31" s="34">
        <f t="shared" si="1"/>
        <v>0.17708810884327958</v>
      </c>
      <c r="X31" s="2">
        <f t="shared" si="2"/>
        <v>6.3776998306939864E-3</v>
      </c>
      <c r="Y31" s="2">
        <f t="shared" si="3"/>
        <v>6.3776998306939864E-3</v>
      </c>
      <c r="Z31" s="2">
        <f t="shared" si="4"/>
        <v>0.22960509632740761</v>
      </c>
      <c r="AA31" s="2">
        <f t="shared" si="5"/>
        <v>0.7576395040112045</v>
      </c>
      <c r="AB31" s="33">
        <f t="shared" si="6"/>
        <v>75.763950401120454</v>
      </c>
      <c r="AC31" s="32">
        <v>24.96</v>
      </c>
      <c r="AD31" s="31">
        <v>98.58</v>
      </c>
      <c r="AE31" s="1">
        <v>12</v>
      </c>
      <c r="AF31" s="1">
        <v>4</v>
      </c>
      <c r="AG31" s="1">
        <v>271</v>
      </c>
      <c r="AH31" s="1">
        <v>480</v>
      </c>
      <c r="AI31" s="1">
        <v>45</v>
      </c>
      <c r="AJ31" s="1">
        <v>26</v>
      </c>
      <c r="AK31" s="1">
        <v>118</v>
      </c>
      <c r="AL31" s="1">
        <v>70</v>
      </c>
      <c r="AM31" s="1">
        <v>27</v>
      </c>
      <c r="AN31" s="1">
        <v>60</v>
      </c>
      <c r="AO31" s="1">
        <v>160</v>
      </c>
      <c r="AP31" s="1">
        <v>50</v>
      </c>
      <c r="AQ31" s="1">
        <v>21</v>
      </c>
      <c r="AR31" s="1" t="s">
        <v>4</v>
      </c>
      <c r="AS31" s="1">
        <v>38</v>
      </c>
      <c r="AT31" s="1">
        <v>148</v>
      </c>
      <c r="AU31" s="1">
        <v>13</v>
      </c>
      <c r="AV31" s="1">
        <v>41</v>
      </c>
      <c r="AW31" s="1">
        <v>0.5</v>
      </c>
      <c r="AX31" s="1" t="s">
        <v>5</v>
      </c>
      <c r="AY31" s="1">
        <v>1</v>
      </c>
      <c r="AZ31" s="1">
        <v>1.5</v>
      </c>
      <c r="BA31" s="1">
        <v>7.5</v>
      </c>
      <c r="BB31" s="18">
        <v>38.6</v>
      </c>
      <c r="BC31" s="18">
        <v>72.3</v>
      </c>
      <c r="BD31" s="18">
        <v>8.07</v>
      </c>
      <c r="BE31" s="18">
        <v>29.9</v>
      </c>
      <c r="BF31" s="18">
        <v>5.7</v>
      </c>
      <c r="BG31" s="18">
        <v>1.1399999999999999</v>
      </c>
      <c r="BH31" s="18">
        <v>4.4000000000000004</v>
      </c>
      <c r="BI31" s="18">
        <v>0.8</v>
      </c>
      <c r="BJ31" s="18">
        <v>5</v>
      </c>
      <c r="BK31" s="18">
        <v>1</v>
      </c>
      <c r="BL31" s="18">
        <v>3</v>
      </c>
      <c r="BM31" s="18">
        <v>0.46</v>
      </c>
      <c r="BN31" s="18">
        <v>3</v>
      </c>
      <c r="BO31" s="18">
        <v>0.46</v>
      </c>
      <c r="BP31" s="18">
        <v>3.1</v>
      </c>
      <c r="BQ31" s="18">
        <v>1</v>
      </c>
      <c r="BR31" s="18">
        <v>11</v>
      </c>
      <c r="BS31" s="1">
        <v>2.2000000000000002</v>
      </c>
      <c r="BT31" s="1" t="s">
        <v>3</v>
      </c>
      <c r="BU31" s="1" t="s">
        <v>2</v>
      </c>
      <c r="BV31" s="19">
        <v>12.2</v>
      </c>
      <c r="BW31" s="1">
        <v>25.7</v>
      </c>
      <c r="BX31" s="18">
        <f t="shared" si="7"/>
        <v>1.0166666666666666</v>
      </c>
      <c r="BY31" s="18">
        <f t="shared" si="8"/>
        <v>0.47470817120622566</v>
      </c>
      <c r="BZ31" s="18">
        <f t="shared" si="9"/>
        <v>9.8333333333333339</v>
      </c>
    </row>
    <row r="32" spans="1:78" x14ac:dyDescent="0.25">
      <c r="A32" s="1" t="s">
        <v>12</v>
      </c>
      <c r="B32" s="36">
        <v>49.33</v>
      </c>
      <c r="C32" s="35">
        <v>0.8210172425271286</v>
      </c>
      <c r="D32" s="19">
        <v>14.37</v>
      </c>
      <c r="E32" s="26">
        <v>0.14093624032718391</v>
      </c>
      <c r="F32" s="36">
        <v>6.14</v>
      </c>
      <c r="G32" s="35">
        <v>3.8450218239430879E-2</v>
      </c>
      <c r="H32" s="19">
        <v>0.05</v>
      </c>
      <c r="I32" s="26">
        <v>7.0485078308922013E-4</v>
      </c>
      <c r="J32" s="36">
        <v>1.41</v>
      </c>
      <c r="K32" s="35">
        <v>3.4984120682810635E-2</v>
      </c>
      <c r="L32" s="1">
        <v>1.77</v>
      </c>
      <c r="M32" s="26">
        <v>3.1563742710915346E-2</v>
      </c>
      <c r="N32" s="37">
        <f t="shared" si="0"/>
        <v>9.6806983010374475E-4</v>
      </c>
      <c r="O32" s="1">
        <v>0.06</v>
      </c>
      <c r="P32" s="26">
        <v>9.6806983010374475E-4</v>
      </c>
      <c r="Q32" s="36">
        <v>4.21</v>
      </c>
      <c r="R32" s="35">
        <v>4.4694516694092044E-2</v>
      </c>
      <c r="S32" s="27">
        <v>0.79900000000000004</v>
      </c>
      <c r="T32" s="26">
        <v>1.0004382395292057E-2</v>
      </c>
      <c r="U32" s="32">
        <v>0.11</v>
      </c>
      <c r="V32" s="26">
        <v>7.7495896240040011E-4</v>
      </c>
      <c r="W32" s="34">
        <f t="shared" si="1"/>
        <v>0.18756689668148344</v>
      </c>
      <c r="X32" s="2">
        <f t="shared" si="2"/>
        <v>5.1611976699047898E-3</v>
      </c>
      <c r="Y32" s="2">
        <f t="shared" si="3"/>
        <v>5.1611976699047898E-3</v>
      </c>
      <c r="Z32" s="2">
        <f t="shared" si="4"/>
        <v>0.23828573956730756</v>
      </c>
      <c r="AA32" s="2">
        <f t="shared" si="5"/>
        <v>0.75139186509288292</v>
      </c>
      <c r="AB32" s="33">
        <f t="shared" si="6"/>
        <v>75.139186509288294</v>
      </c>
      <c r="AC32" s="32">
        <v>20.88</v>
      </c>
      <c r="AD32" s="31">
        <v>99.15</v>
      </c>
      <c r="AE32" s="1">
        <v>16</v>
      </c>
      <c r="AF32" s="1">
        <v>4</v>
      </c>
      <c r="AG32" s="1">
        <v>286</v>
      </c>
      <c r="AH32" s="1">
        <v>669</v>
      </c>
      <c r="AI32" s="1">
        <v>53</v>
      </c>
      <c r="AJ32" s="1">
        <v>31</v>
      </c>
      <c r="AK32" s="1">
        <v>132</v>
      </c>
      <c r="AL32" s="1">
        <v>70</v>
      </c>
      <c r="AM32" s="1">
        <v>27</v>
      </c>
      <c r="AN32" s="1">
        <v>60</v>
      </c>
      <c r="AO32" s="1">
        <v>160</v>
      </c>
      <c r="AP32" s="1">
        <v>170</v>
      </c>
      <c r="AQ32" s="1">
        <v>21</v>
      </c>
      <c r="AR32" s="1" t="s">
        <v>4</v>
      </c>
      <c r="AS32" s="1">
        <v>36</v>
      </c>
      <c r="AT32" s="1">
        <v>166</v>
      </c>
      <c r="AU32" s="1">
        <v>14</v>
      </c>
      <c r="AV32" s="1">
        <v>33</v>
      </c>
      <c r="AW32" s="1">
        <v>0.6</v>
      </c>
      <c r="AX32" s="1" t="s">
        <v>5</v>
      </c>
      <c r="AY32" s="1">
        <v>1</v>
      </c>
      <c r="AZ32" s="1">
        <v>1.8</v>
      </c>
      <c r="BA32" s="1">
        <v>8.4</v>
      </c>
      <c r="BB32" s="18">
        <v>44.2</v>
      </c>
      <c r="BC32" s="18">
        <v>89.7</v>
      </c>
      <c r="BD32" s="18">
        <v>10.7</v>
      </c>
      <c r="BE32" s="18">
        <v>40.700000000000003</v>
      </c>
      <c r="BF32" s="18">
        <v>8.1999999999999993</v>
      </c>
      <c r="BG32" s="18">
        <v>1.58</v>
      </c>
      <c r="BH32" s="18">
        <v>6.3</v>
      </c>
      <c r="BI32" s="18">
        <v>1.1000000000000001</v>
      </c>
      <c r="BJ32" s="18">
        <v>6.6</v>
      </c>
      <c r="BK32" s="18">
        <v>1.3</v>
      </c>
      <c r="BL32" s="18">
        <v>3.9</v>
      </c>
      <c r="BM32" s="18">
        <v>0.56000000000000005</v>
      </c>
      <c r="BN32" s="18">
        <v>3.7</v>
      </c>
      <c r="BO32" s="18">
        <v>0.59</v>
      </c>
      <c r="BP32" s="18">
        <v>3.7</v>
      </c>
      <c r="BQ32" s="18">
        <v>1.1000000000000001</v>
      </c>
      <c r="BR32" s="18">
        <v>3</v>
      </c>
      <c r="BS32" s="1">
        <v>2</v>
      </c>
      <c r="BT32" s="1" t="s">
        <v>3</v>
      </c>
      <c r="BU32" s="1" t="s">
        <v>2</v>
      </c>
      <c r="BV32" s="19">
        <v>14.5</v>
      </c>
      <c r="BW32" s="1">
        <v>29.1</v>
      </c>
      <c r="BX32" s="18">
        <f t="shared" si="7"/>
        <v>0.90625</v>
      </c>
      <c r="BY32" s="18">
        <f t="shared" si="8"/>
        <v>0.49828178694158071</v>
      </c>
      <c r="BZ32" s="18">
        <f t="shared" si="9"/>
        <v>8.25</v>
      </c>
    </row>
    <row r="33" spans="1:645" x14ac:dyDescent="0.25">
      <c r="A33" s="1" t="s">
        <v>11</v>
      </c>
      <c r="B33" s="36">
        <v>41.97</v>
      </c>
      <c r="C33" s="35">
        <v>0.69852206910325543</v>
      </c>
      <c r="D33" s="19">
        <v>12.12</v>
      </c>
      <c r="E33" s="26">
        <v>0.11886897931562067</v>
      </c>
      <c r="F33" s="36">
        <v>8.7200000000000006</v>
      </c>
      <c r="G33" s="35">
        <v>5.4606824600624972E-2</v>
      </c>
      <c r="H33" s="19">
        <v>3.5999999999999997E-2</v>
      </c>
      <c r="I33" s="26">
        <v>5.074925638242384E-4</v>
      </c>
      <c r="J33" s="36">
        <v>0.98</v>
      </c>
      <c r="K33" s="35">
        <v>2.4315204446208813E-2</v>
      </c>
      <c r="L33" s="1">
        <v>1.31</v>
      </c>
      <c r="M33" s="26">
        <v>2.3360736130677458E-2</v>
      </c>
      <c r="N33" s="37">
        <f t="shared" si="0"/>
        <v>8.0672485841978738E-4</v>
      </c>
      <c r="O33" s="1">
        <v>0.05</v>
      </c>
      <c r="P33" s="26">
        <v>8.0672485841978738E-4</v>
      </c>
      <c r="Q33" s="36">
        <v>3.45</v>
      </c>
      <c r="R33" s="35">
        <v>3.6626147884707264E-2</v>
      </c>
      <c r="S33" s="27">
        <v>0.66600000000000004</v>
      </c>
      <c r="T33" s="26">
        <v>8.339072184311026E-3</v>
      </c>
      <c r="U33" s="32">
        <v>0.06</v>
      </c>
      <c r="V33" s="26">
        <v>4.2270488858203639E-4</v>
      </c>
      <c r="W33" s="34">
        <f t="shared" si="1"/>
        <v>0.15710857691716751</v>
      </c>
      <c r="X33" s="2">
        <f t="shared" si="2"/>
        <v>5.1348237903339781E-3</v>
      </c>
      <c r="Y33" s="2">
        <f t="shared" si="3"/>
        <v>5.1348237903339781E-3</v>
      </c>
      <c r="Z33" s="2">
        <f t="shared" si="4"/>
        <v>0.23312634232577703</v>
      </c>
      <c r="AA33" s="2">
        <f t="shared" si="5"/>
        <v>0.75660401009355505</v>
      </c>
      <c r="AB33" s="33">
        <f t="shared" si="6"/>
        <v>75.66040100935551</v>
      </c>
      <c r="AC33" s="32">
        <v>28.78</v>
      </c>
      <c r="AD33" s="31">
        <v>98.16</v>
      </c>
      <c r="AE33" s="1">
        <v>11</v>
      </c>
      <c r="AF33" s="1">
        <v>3</v>
      </c>
      <c r="AG33" s="1">
        <v>236</v>
      </c>
      <c r="AH33" s="1">
        <v>675</v>
      </c>
      <c r="AI33" s="1">
        <v>45</v>
      </c>
      <c r="AJ33" s="1">
        <v>26</v>
      </c>
      <c r="AK33" s="1">
        <v>123</v>
      </c>
      <c r="AL33" s="1">
        <v>60</v>
      </c>
      <c r="AM33" s="1">
        <v>35</v>
      </c>
      <c r="AN33" s="1">
        <v>70</v>
      </c>
      <c r="AO33" s="1">
        <v>140</v>
      </c>
      <c r="AP33" s="1">
        <v>50</v>
      </c>
      <c r="AQ33" s="1">
        <v>18</v>
      </c>
      <c r="AR33" s="1" t="s">
        <v>4</v>
      </c>
      <c r="AS33" s="1">
        <v>53</v>
      </c>
      <c r="AT33" s="1">
        <v>141</v>
      </c>
      <c r="AU33" s="1">
        <v>14</v>
      </c>
      <c r="AV33" s="1">
        <v>35</v>
      </c>
      <c r="AW33" s="1">
        <v>0.5</v>
      </c>
      <c r="AX33" s="1" t="s">
        <v>5</v>
      </c>
      <c r="AY33" s="1" t="s">
        <v>4</v>
      </c>
      <c r="AZ33" s="1">
        <v>1</v>
      </c>
      <c r="BA33" s="1">
        <v>6.9</v>
      </c>
      <c r="BB33" s="18">
        <v>38.9</v>
      </c>
      <c r="BC33" s="18">
        <v>75.8</v>
      </c>
      <c r="BD33" s="18">
        <v>8.5399999999999991</v>
      </c>
      <c r="BE33" s="18">
        <v>32.700000000000003</v>
      </c>
      <c r="BF33" s="18">
        <v>6.2</v>
      </c>
      <c r="BG33" s="18">
        <v>1.21</v>
      </c>
      <c r="BH33" s="18">
        <v>5.4</v>
      </c>
      <c r="BI33" s="18">
        <v>0.9</v>
      </c>
      <c r="BJ33" s="18">
        <v>5.4</v>
      </c>
      <c r="BK33" s="18">
        <v>1</v>
      </c>
      <c r="BL33" s="18">
        <v>3.2</v>
      </c>
      <c r="BM33" s="18">
        <v>0.48</v>
      </c>
      <c r="BN33" s="18">
        <v>3</v>
      </c>
      <c r="BO33" s="18">
        <v>0.47</v>
      </c>
      <c r="BP33" s="18">
        <v>3.3</v>
      </c>
      <c r="BQ33" s="18">
        <v>0.9</v>
      </c>
      <c r="BR33" s="18">
        <v>18</v>
      </c>
      <c r="BS33" s="1">
        <v>1.6</v>
      </c>
      <c r="BT33" s="1" t="s">
        <v>3</v>
      </c>
      <c r="BU33" s="1" t="s">
        <v>2</v>
      </c>
      <c r="BV33" s="19">
        <v>11.6</v>
      </c>
      <c r="BW33" s="1">
        <v>18.8</v>
      </c>
      <c r="BX33" s="18">
        <f t="shared" si="7"/>
        <v>1.0545454545454545</v>
      </c>
      <c r="BY33" s="18">
        <f t="shared" si="8"/>
        <v>0.61702127659574468</v>
      </c>
      <c r="BZ33" s="18">
        <f t="shared" si="9"/>
        <v>11.181818181818182</v>
      </c>
    </row>
    <row r="34" spans="1:645" x14ac:dyDescent="0.25">
      <c r="A34" s="1" t="s">
        <v>10</v>
      </c>
      <c r="B34" s="36">
        <v>44.05</v>
      </c>
      <c r="C34" s="35">
        <v>0.73314027028826301</v>
      </c>
      <c r="D34" s="19">
        <v>11.85</v>
      </c>
      <c r="E34" s="26">
        <v>0.11622090799423308</v>
      </c>
      <c r="F34" s="36">
        <v>6.82</v>
      </c>
      <c r="G34" s="35">
        <v>4.2708548598195221E-2</v>
      </c>
      <c r="H34" s="19">
        <v>4.7E-2</v>
      </c>
      <c r="I34" s="26">
        <v>6.6255973610386684E-4</v>
      </c>
      <c r="J34" s="36">
        <v>0.88</v>
      </c>
      <c r="K34" s="35">
        <v>2.1834061135371178E-2</v>
      </c>
      <c r="L34" s="1">
        <v>2.86</v>
      </c>
      <c r="M34" s="26">
        <v>5.1001301781479033E-2</v>
      </c>
      <c r="N34" s="37">
        <f t="shared" si="0"/>
        <v>9.6806983010374475E-4</v>
      </c>
      <c r="O34" s="1">
        <v>0.06</v>
      </c>
      <c r="P34" s="26">
        <v>9.6806983010374475E-4</v>
      </c>
      <c r="Q34" s="36">
        <v>3.38</v>
      </c>
      <c r="R34" s="35">
        <v>3.5883008652263924E-2</v>
      </c>
      <c r="S34" s="27">
        <v>0.64500000000000002</v>
      </c>
      <c r="T34" s="26">
        <v>8.0761284667877058E-3</v>
      </c>
      <c r="U34" s="32">
        <v>0.08</v>
      </c>
      <c r="V34" s="26">
        <v>5.6360651810938192E-4</v>
      </c>
      <c r="W34" s="34">
        <f t="shared" si="1"/>
        <v>0.1540400563067045</v>
      </c>
      <c r="X34" s="2">
        <f t="shared" si="2"/>
        <v>6.2845330838898822E-3</v>
      </c>
      <c r="Y34" s="2">
        <f t="shared" si="3"/>
        <v>6.2845330838898822E-3</v>
      </c>
      <c r="Z34" s="2">
        <f t="shared" si="4"/>
        <v>0.23294595907455623</v>
      </c>
      <c r="AA34" s="2">
        <f t="shared" si="5"/>
        <v>0.75448497475766396</v>
      </c>
      <c r="AB34" s="33">
        <f t="shared" si="6"/>
        <v>75.448497475766402</v>
      </c>
      <c r="AC34" s="32">
        <v>27.97</v>
      </c>
      <c r="AD34" s="31">
        <v>98.65</v>
      </c>
      <c r="AE34" s="1">
        <v>12</v>
      </c>
      <c r="AF34" s="1">
        <v>3</v>
      </c>
      <c r="AG34" s="1">
        <v>201</v>
      </c>
      <c r="AH34" s="1">
        <v>1112</v>
      </c>
      <c r="AI34" s="1">
        <v>66</v>
      </c>
      <c r="AJ34" s="1">
        <v>22</v>
      </c>
      <c r="AK34" s="1">
        <v>110</v>
      </c>
      <c r="AL34" s="1">
        <v>60</v>
      </c>
      <c r="AM34" s="1">
        <v>30</v>
      </c>
      <c r="AN34" s="1">
        <v>60</v>
      </c>
      <c r="AO34" s="1">
        <v>140</v>
      </c>
      <c r="AP34" s="1">
        <v>50</v>
      </c>
      <c r="AQ34" s="1">
        <v>18</v>
      </c>
      <c r="AR34" s="1" t="s">
        <v>4</v>
      </c>
      <c r="AS34" s="1">
        <v>41</v>
      </c>
      <c r="AT34" s="1">
        <v>135</v>
      </c>
      <c r="AU34" s="1">
        <v>12</v>
      </c>
      <c r="AV34" s="1">
        <v>33</v>
      </c>
      <c r="AW34" s="1" t="s">
        <v>6</v>
      </c>
      <c r="AX34" s="1" t="s">
        <v>5</v>
      </c>
      <c r="AY34" s="1">
        <v>1</v>
      </c>
      <c r="AZ34" s="1">
        <v>1.4</v>
      </c>
      <c r="BA34" s="1">
        <v>6.5</v>
      </c>
      <c r="BB34" s="18">
        <v>34.1</v>
      </c>
      <c r="BC34" s="18">
        <v>66.099999999999994</v>
      </c>
      <c r="BD34" s="18">
        <v>7.39</v>
      </c>
      <c r="BE34" s="18">
        <v>27.5</v>
      </c>
      <c r="BF34" s="18">
        <v>5.2</v>
      </c>
      <c r="BG34" s="18">
        <v>0.97</v>
      </c>
      <c r="BH34" s="18">
        <v>4.0999999999999996</v>
      </c>
      <c r="BI34" s="18">
        <v>0.8</v>
      </c>
      <c r="BJ34" s="18">
        <v>4.5999999999999996</v>
      </c>
      <c r="BK34" s="18">
        <v>0.9</v>
      </c>
      <c r="BL34" s="18">
        <v>2.8</v>
      </c>
      <c r="BM34" s="18">
        <v>0.41</v>
      </c>
      <c r="BN34" s="18">
        <v>2.8</v>
      </c>
      <c r="BO34" s="18">
        <v>0.46</v>
      </c>
      <c r="BP34" s="18">
        <v>3</v>
      </c>
      <c r="BQ34" s="18">
        <v>0.9</v>
      </c>
      <c r="BR34" s="18">
        <v>3</v>
      </c>
      <c r="BS34" s="1">
        <v>2.2000000000000002</v>
      </c>
      <c r="BT34" s="1" t="s">
        <v>3</v>
      </c>
      <c r="BU34" s="1" t="s">
        <v>2</v>
      </c>
      <c r="BV34" s="19">
        <v>11.5</v>
      </c>
      <c r="BW34" s="1">
        <v>15</v>
      </c>
      <c r="BX34" s="18">
        <f t="shared" si="7"/>
        <v>0.95833333333333337</v>
      </c>
      <c r="BY34" s="18">
        <f t="shared" si="8"/>
        <v>0.76666666666666672</v>
      </c>
      <c r="BZ34" s="18">
        <f t="shared" si="9"/>
        <v>9.1666666666666661</v>
      </c>
    </row>
    <row r="35" spans="1:645" x14ac:dyDescent="0.25">
      <c r="A35" s="1" t="s">
        <v>9</v>
      </c>
      <c r="B35" s="36">
        <v>51.22</v>
      </c>
      <c r="C35" s="35">
        <v>0.85247320418081352</v>
      </c>
      <c r="D35" s="19">
        <v>15.24</v>
      </c>
      <c r="E35" s="26">
        <v>0.14946891458498837</v>
      </c>
      <c r="F35" s="36">
        <v>6.53</v>
      </c>
      <c r="G35" s="35">
        <v>4.0892495945192779E-2</v>
      </c>
      <c r="H35" s="19">
        <v>3.7999999999999999E-2</v>
      </c>
      <c r="I35" s="26">
        <v>5.3568659514780718E-4</v>
      </c>
      <c r="J35" s="36">
        <v>1.03</v>
      </c>
      <c r="K35" s="35">
        <v>2.5555776101627629E-2</v>
      </c>
      <c r="L35" s="1">
        <v>1.36</v>
      </c>
      <c r="M35" s="26">
        <v>2.4252367280703319E-2</v>
      </c>
      <c r="N35" s="37">
        <f t="shared" si="0"/>
        <v>9.6806983010374475E-4</v>
      </c>
      <c r="O35" s="1">
        <v>0.06</v>
      </c>
      <c r="P35" s="26">
        <v>9.6806983010374475E-4</v>
      </c>
      <c r="Q35" s="36">
        <v>4.2699999999999996</v>
      </c>
      <c r="R35" s="35">
        <v>4.5331493179043475E-2</v>
      </c>
      <c r="S35" s="27">
        <v>0.83199999999999996</v>
      </c>
      <c r="T35" s="26">
        <v>1.0417579665685845E-2</v>
      </c>
      <c r="U35" s="32">
        <v>0.09</v>
      </c>
      <c r="V35" s="26">
        <v>6.3405733287305458E-4</v>
      </c>
      <c r="W35" s="34">
        <f t="shared" si="1"/>
        <v>0.19673654742423935</v>
      </c>
      <c r="X35" s="2">
        <f t="shared" si="2"/>
        <v>4.9206405356713688E-3</v>
      </c>
      <c r="Y35" s="2">
        <f t="shared" si="3"/>
        <v>4.9206405356713688E-3</v>
      </c>
      <c r="Z35" s="2">
        <f t="shared" si="4"/>
        <v>0.23041724464794747</v>
      </c>
      <c r="AA35" s="2">
        <f t="shared" si="5"/>
        <v>0.75974147428070971</v>
      </c>
      <c r="AB35" s="33">
        <f t="shared" si="6"/>
        <v>75.974147428070964</v>
      </c>
      <c r="AC35" s="32">
        <v>19.399999999999999</v>
      </c>
      <c r="AD35" s="31">
        <v>100.1</v>
      </c>
      <c r="AE35" s="1">
        <v>16</v>
      </c>
      <c r="AF35" s="1">
        <v>4</v>
      </c>
      <c r="AG35" s="1">
        <v>262</v>
      </c>
      <c r="AH35" s="1">
        <v>710</v>
      </c>
      <c r="AI35" s="1">
        <v>50</v>
      </c>
      <c r="AJ35" s="1">
        <v>25</v>
      </c>
      <c r="AK35" s="1">
        <v>135</v>
      </c>
      <c r="AL35" s="1">
        <v>70</v>
      </c>
      <c r="AM35" s="1">
        <v>25</v>
      </c>
      <c r="AN35" s="1">
        <v>50</v>
      </c>
      <c r="AO35" s="1">
        <v>140</v>
      </c>
      <c r="AP35" s="1" t="s">
        <v>7</v>
      </c>
      <c r="AQ35" s="1">
        <v>21</v>
      </c>
      <c r="AR35" s="1" t="s">
        <v>4</v>
      </c>
      <c r="AS35" s="1">
        <v>36</v>
      </c>
      <c r="AT35" s="1">
        <v>166</v>
      </c>
      <c r="AU35" s="1">
        <v>15</v>
      </c>
      <c r="AV35" s="1">
        <v>48</v>
      </c>
      <c r="AW35" s="1">
        <v>0.5</v>
      </c>
      <c r="AX35" s="1" t="s">
        <v>5</v>
      </c>
      <c r="AY35" s="1">
        <v>1</v>
      </c>
      <c r="AZ35" s="1">
        <v>1.6</v>
      </c>
      <c r="BA35" s="1">
        <v>8.6</v>
      </c>
      <c r="BB35" s="18">
        <v>41.3</v>
      </c>
      <c r="BC35" s="18">
        <v>77.7</v>
      </c>
      <c r="BD35" s="18">
        <v>8.67</v>
      </c>
      <c r="BE35" s="18">
        <v>31.9</v>
      </c>
      <c r="BF35" s="18">
        <v>6</v>
      </c>
      <c r="BG35" s="18">
        <v>1.06</v>
      </c>
      <c r="BH35" s="18">
        <v>4.0999999999999996</v>
      </c>
      <c r="BI35" s="18">
        <v>0.8</v>
      </c>
      <c r="BJ35" s="18">
        <v>4.8</v>
      </c>
      <c r="BK35" s="18">
        <v>1</v>
      </c>
      <c r="BL35" s="18">
        <v>2.9</v>
      </c>
      <c r="BM35" s="18">
        <v>0.46</v>
      </c>
      <c r="BN35" s="18">
        <v>3.2</v>
      </c>
      <c r="BO35" s="18">
        <v>0.49</v>
      </c>
      <c r="BP35" s="18">
        <v>3.5</v>
      </c>
      <c r="BQ35" s="18">
        <v>1.1000000000000001</v>
      </c>
      <c r="BR35" s="18">
        <v>2</v>
      </c>
      <c r="BS35" s="1">
        <v>1.5</v>
      </c>
      <c r="BT35" s="1" t="s">
        <v>3</v>
      </c>
      <c r="BU35" s="1" t="s">
        <v>2</v>
      </c>
      <c r="BV35" s="19">
        <v>13.9</v>
      </c>
      <c r="BW35" s="1">
        <v>27.5</v>
      </c>
      <c r="BX35" s="18">
        <f t="shared" si="7"/>
        <v>0.86875000000000002</v>
      </c>
      <c r="BY35" s="18">
        <f t="shared" si="8"/>
        <v>0.50545454545454549</v>
      </c>
      <c r="BZ35" s="18">
        <f t="shared" si="9"/>
        <v>8.4375</v>
      </c>
    </row>
    <row r="36" spans="1:645" x14ac:dyDescent="0.25">
      <c r="A36" s="1" t="s">
        <v>8</v>
      </c>
      <c r="B36" s="29">
        <v>42.71</v>
      </c>
      <c r="C36" s="28">
        <v>0.71083815990946009</v>
      </c>
      <c r="D36" s="19">
        <v>13.11</v>
      </c>
      <c r="E36" s="26">
        <v>0.1285785741607085</v>
      </c>
      <c r="F36" s="29">
        <v>9.18</v>
      </c>
      <c r="G36" s="28">
        <v>5.7487459843318489E-2</v>
      </c>
      <c r="H36" s="19">
        <v>6.8000000000000005E-2</v>
      </c>
      <c r="I36" s="26">
        <v>9.5859706500133932E-4</v>
      </c>
      <c r="J36" s="29">
        <v>1.49</v>
      </c>
      <c r="K36" s="28">
        <v>3.6969035331480743E-2</v>
      </c>
      <c r="L36" s="1">
        <v>3.05</v>
      </c>
      <c r="M36" s="26">
        <v>5.4389500151577286E-2</v>
      </c>
      <c r="N36" s="30">
        <f t="shared" si="0"/>
        <v>1.1294148017877024E-3</v>
      </c>
      <c r="O36" s="1">
        <v>7.0000000000000007E-2</v>
      </c>
      <c r="P36" s="26">
        <v>1.1294148017877024E-3</v>
      </c>
      <c r="Q36" s="29">
        <v>3.79</v>
      </c>
      <c r="R36" s="28">
        <v>4.023568129943203E-2</v>
      </c>
      <c r="S36" s="27">
        <v>0.71299999999999997</v>
      </c>
      <c r="T36" s="26">
        <v>8.9275652663870289E-3</v>
      </c>
      <c r="U36" s="21">
        <v>0.13</v>
      </c>
      <c r="V36" s="25">
        <v>9.1586059192774565E-4</v>
      </c>
      <c r="W36" s="24">
        <f t="shared" si="1"/>
        <v>0.17107308506371594</v>
      </c>
      <c r="X36" s="23">
        <f t="shared" si="2"/>
        <v>6.6019432651667764E-3</v>
      </c>
      <c r="Y36" s="23">
        <f t="shared" si="3"/>
        <v>6.6019432651667764E-3</v>
      </c>
      <c r="Z36" s="23">
        <f t="shared" si="4"/>
        <v>0.23519585962015185</v>
      </c>
      <c r="AA36" s="23">
        <f t="shared" si="5"/>
        <v>0.75160025384951457</v>
      </c>
      <c r="AB36" s="22">
        <f t="shared" si="6"/>
        <v>75.160025384951453</v>
      </c>
      <c r="AC36" s="21">
        <v>24.15</v>
      </c>
      <c r="AD36" s="20">
        <v>98.47</v>
      </c>
      <c r="AE36" s="1">
        <v>17</v>
      </c>
      <c r="AF36" s="1">
        <v>5</v>
      </c>
      <c r="AG36" s="1">
        <v>827</v>
      </c>
      <c r="AH36" s="1">
        <v>967</v>
      </c>
      <c r="AI36" s="1">
        <v>70</v>
      </c>
      <c r="AJ36" s="1">
        <v>47</v>
      </c>
      <c r="AK36" s="1">
        <v>109</v>
      </c>
      <c r="AL36" s="1">
        <v>60</v>
      </c>
      <c r="AM36" s="1">
        <v>23</v>
      </c>
      <c r="AN36" s="1">
        <v>90</v>
      </c>
      <c r="AO36" s="1">
        <v>120</v>
      </c>
      <c r="AP36" s="1" t="s">
        <v>7</v>
      </c>
      <c r="AQ36" s="1">
        <v>20</v>
      </c>
      <c r="AR36" s="1" t="s">
        <v>4</v>
      </c>
      <c r="AS36" s="1">
        <v>101</v>
      </c>
      <c r="AT36" s="1">
        <v>137</v>
      </c>
      <c r="AU36" s="1">
        <v>10</v>
      </c>
      <c r="AV36" s="1">
        <v>90</v>
      </c>
      <c r="AW36" s="1" t="s">
        <v>6</v>
      </c>
      <c r="AX36" s="1" t="s">
        <v>5</v>
      </c>
      <c r="AY36" s="1" t="s">
        <v>4</v>
      </c>
      <c r="AZ36" s="1">
        <v>1.4</v>
      </c>
      <c r="BA36" s="19">
        <v>7</v>
      </c>
      <c r="BB36" s="18">
        <v>42.5</v>
      </c>
      <c r="BC36" s="18">
        <v>86.3</v>
      </c>
      <c r="BD36" s="18">
        <v>10.3</v>
      </c>
      <c r="BE36" s="18">
        <v>41.1</v>
      </c>
      <c r="BF36" s="18">
        <v>8.9</v>
      </c>
      <c r="BG36" s="18">
        <v>1.92</v>
      </c>
      <c r="BH36" s="18">
        <v>7.3</v>
      </c>
      <c r="BI36" s="18">
        <v>1.4</v>
      </c>
      <c r="BJ36" s="18">
        <v>8.5</v>
      </c>
      <c r="BK36" s="18">
        <v>1.7</v>
      </c>
      <c r="BL36" s="18">
        <v>5</v>
      </c>
      <c r="BM36" s="18">
        <v>0.71</v>
      </c>
      <c r="BN36" s="18">
        <v>4.5999999999999996</v>
      </c>
      <c r="BO36" s="18">
        <v>0.68</v>
      </c>
      <c r="BP36" s="18">
        <v>2.7</v>
      </c>
      <c r="BQ36" s="18">
        <v>0.9</v>
      </c>
      <c r="BR36" s="18">
        <v>2</v>
      </c>
      <c r="BS36" s="1">
        <v>0.8</v>
      </c>
      <c r="BT36" s="1" t="s">
        <v>3</v>
      </c>
      <c r="BU36" s="1" t="s">
        <v>2</v>
      </c>
      <c r="BV36" s="19">
        <v>11.5</v>
      </c>
      <c r="BW36" s="1">
        <v>122</v>
      </c>
      <c r="BX36" s="18">
        <f t="shared" si="7"/>
        <v>0.67647058823529416</v>
      </c>
      <c r="BY36" s="18">
        <f t="shared" si="8"/>
        <v>9.4262295081967207E-2</v>
      </c>
      <c r="BZ36" s="18">
        <f t="shared" si="9"/>
        <v>6.4117647058823533</v>
      </c>
    </row>
    <row r="37" spans="1:645" s="12" customFormat="1" ht="18" x14ac:dyDescent="0.25">
      <c r="A37" s="17" t="s">
        <v>1</v>
      </c>
      <c r="B37" s="13"/>
      <c r="C37" s="15"/>
      <c r="D37" s="13"/>
      <c r="E37" s="15"/>
      <c r="F37" s="13"/>
      <c r="G37" s="15"/>
      <c r="H37" s="13"/>
      <c r="I37" s="15"/>
      <c r="J37" s="13"/>
      <c r="K37" s="15"/>
      <c r="L37" s="13"/>
      <c r="M37" s="15"/>
      <c r="N37" s="15"/>
      <c r="O37" s="13"/>
      <c r="P37" s="15"/>
      <c r="Q37" s="13"/>
      <c r="R37" s="16"/>
      <c r="S37" s="13"/>
      <c r="T37" s="16"/>
      <c r="U37" s="13"/>
      <c r="V37" s="15"/>
      <c r="W37" s="14"/>
      <c r="X37" s="14"/>
      <c r="Y37" s="14"/>
      <c r="Z37" s="14"/>
      <c r="AA37" s="14"/>
      <c r="AB37" s="14"/>
      <c r="AC37" s="14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</row>
    <row r="38" spans="1:645" s="5" customFormat="1" ht="18" x14ac:dyDescent="0.25">
      <c r="A38" s="11" t="s">
        <v>0</v>
      </c>
      <c r="B38" s="7"/>
      <c r="C38" s="9"/>
      <c r="D38" s="7"/>
      <c r="E38" s="9"/>
      <c r="F38" s="7"/>
      <c r="G38" s="9"/>
      <c r="H38" s="7"/>
      <c r="I38" s="9"/>
      <c r="J38" s="7"/>
      <c r="K38" s="9"/>
      <c r="L38" s="7"/>
      <c r="M38" s="9"/>
      <c r="N38" s="9"/>
      <c r="O38" s="7"/>
      <c r="P38" s="9"/>
      <c r="Q38" s="7"/>
      <c r="R38" s="10"/>
      <c r="S38" s="7"/>
      <c r="T38" s="10"/>
      <c r="U38" s="7"/>
      <c r="V38" s="9"/>
      <c r="W38" s="8"/>
      <c r="X38" s="8"/>
      <c r="Y38" s="8"/>
      <c r="Z38" s="8"/>
      <c r="AA38" s="8"/>
      <c r="AB38" s="8"/>
      <c r="AC38" s="8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</row>
  </sheetData>
  <sheetProtection formatCells="0" formatColumns="0" formatRows="0" insertColumns="0" insertRows="0" insertHyperlinks="0" deleteColumns="0" deleteRows="0" sort="0" autoFilter="0" pivotTables="0"/>
  <mergeCells count="11">
    <mergeCell ref="J2:K2"/>
    <mergeCell ref="O2:P2"/>
    <mergeCell ref="Q2:R2"/>
    <mergeCell ref="S2:T2"/>
    <mergeCell ref="U2:V2"/>
    <mergeCell ref="L2:M2"/>
    <mergeCell ref="A1:G1"/>
    <mergeCell ref="B2:C2"/>
    <mergeCell ref="D2:E2"/>
    <mergeCell ref="F2:G2"/>
    <mergeCell ref="H2:I2"/>
  </mergeCells>
  <pageMargins left="0.51" right="0.51" top="0.51" bottom="0.51" header="0.3" footer="0.3"/>
  <pageSetup orientation="landscape"/>
  <headerFooter>
    <oddHeader>&amp;12&amp;BFinal Report
Activation Laboratories</oddHeader>
    <oddFooter>&amp;C&amp;"Arial,Normal"Page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45CFA-8135-4DE6-9D51-9E7866EFA94E}">
  <dimension ref="A1"/>
  <sheetViews>
    <sheetView workbookViewId="0"/>
  </sheetViews>
  <sheetFormatPr defaultRowHeight="15.75" x14ac:dyDescent="0.25"/>
  <sheetData>
    <row r="1" spans="1:1" x14ac:dyDescent="0.25">
      <c r="A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S4</vt:lpstr>
      <vt:lpstr>G49833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Rooney</dc:creator>
  <cp:lastModifiedBy>Jennifer Olivarez</cp:lastModifiedBy>
  <dcterms:created xsi:type="dcterms:W3CDTF">2021-11-30T21:45:10Z</dcterms:created>
  <dcterms:modified xsi:type="dcterms:W3CDTF">2022-02-24T19:20:03Z</dcterms:modified>
</cp:coreProperties>
</file>