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Table S2" sheetId="5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5" l="1"/>
  <c r="D56" i="5"/>
  <c r="E56" i="5"/>
  <c r="F56" i="5"/>
  <c r="G56" i="5"/>
  <c r="B56" i="5"/>
  <c r="C58" i="5"/>
  <c r="D58" i="5"/>
  <c r="E58" i="5"/>
  <c r="F58" i="5"/>
  <c r="G58" i="5"/>
  <c r="B58" i="5"/>
  <c r="C57" i="5"/>
  <c r="D57" i="5"/>
  <c r="E57" i="5"/>
  <c r="F57" i="5"/>
  <c r="G57" i="5"/>
  <c r="B57" i="5"/>
  <c r="C55" i="5"/>
  <c r="D55" i="5"/>
  <c r="E55" i="5"/>
  <c r="F55" i="5"/>
  <c r="G55" i="5"/>
  <c r="B55" i="5"/>
  <c r="C54" i="5"/>
  <c r="D54" i="5"/>
  <c r="E54" i="5"/>
  <c r="F54" i="5"/>
  <c r="G54" i="5"/>
  <c r="B54" i="5"/>
  <c r="E15" i="5"/>
  <c r="B15" i="5"/>
  <c r="C15" i="5"/>
</calcChain>
</file>

<file path=xl/sharedStrings.xml><?xml version="1.0" encoding="utf-8"?>
<sst xmlns="http://schemas.openxmlformats.org/spreadsheetml/2006/main" count="66" uniqueCount="66">
  <si>
    <t>MnO</t>
    <phoneticPr fontId="2" type="noConversion"/>
  </si>
  <si>
    <t>MgO</t>
    <phoneticPr fontId="2" type="noConversion"/>
  </si>
  <si>
    <t>CaO</t>
    <phoneticPr fontId="2" type="noConversion"/>
  </si>
  <si>
    <t>LOI</t>
    <phoneticPr fontId="2" type="noConversion"/>
  </si>
  <si>
    <t>Total</t>
    <phoneticPr fontId="2" type="noConversion"/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</si>
  <si>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</si>
  <si>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</si>
  <si>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</si>
  <si>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</si>
  <si>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</si>
  <si>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</si>
  <si>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</si>
  <si>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</si>
  <si>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</si>
  <si>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</si>
  <si>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</si>
  <si>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</si>
  <si>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</si>
  <si>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</si>
  <si>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</si>
  <si>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</si>
  <si>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</si>
  <si>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</si>
  <si>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</si>
  <si>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</si>
  <si>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</si>
  <si>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</si>
  <si>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</si>
  <si>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</si>
  <si>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</si>
  <si>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</si>
  <si>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</si>
  <si>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</si>
  <si>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</si>
  <si>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</si>
  <si>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</si>
  <si>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</si>
  <si>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</si>
  <si>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</si>
  <si>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</si>
  <si>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</si>
  <si>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Th</t>
  </si>
  <si>
    <t>U</t>
  </si>
  <si>
    <t>YK173-10a</t>
    <phoneticPr fontId="2" type="noConversion"/>
  </si>
  <si>
    <t>YK192-1a</t>
  </si>
  <si>
    <t>YK173-10b</t>
    <phoneticPr fontId="2" type="noConversion"/>
  </si>
  <si>
    <t>YK192-1b</t>
  </si>
  <si>
    <t>YK1711-1b</t>
    <phoneticPr fontId="2" type="noConversion"/>
  </si>
  <si>
    <t>YK1711-1a</t>
    <phoneticPr fontId="2" type="noConversion"/>
  </si>
  <si>
    <t>ASI</t>
    <phoneticPr fontId="1" type="noConversion"/>
  </si>
  <si>
    <t>Sample No.</t>
    <phoneticPr fontId="1" type="noConversion"/>
  </si>
  <si>
    <t>Leucogranite</t>
    <phoneticPr fontId="1" type="noConversion"/>
  </si>
  <si>
    <t>Phengite gneiss</t>
    <phoneticPr fontId="1" type="noConversion"/>
  </si>
  <si>
    <t>Lithology</t>
    <phoneticPr fontId="1" type="noConversion"/>
  </si>
  <si>
    <t>ƩREE</t>
    <phoneticPr fontId="1" type="noConversion"/>
  </si>
  <si>
    <t>Eu/Eu*</t>
    <phoneticPr fontId="2" type="noConversion"/>
  </si>
  <si>
    <r>
      <t>(La/Gd)</t>
    </r>
    <r>
      <rPr>
        <vertAlign val="subscript"/>
        <sz val="11"/>
        <rFont val="Times New Roman"/>
        <family val="1"/>
      </rPr>
      <t>N</t>
    </r>
    <phoneticPr fontId="2" type="noConversion"/>
  </si>
  <si>
    <r>
      <t>(Dy/Yb)</t>
    </r>
    <r>
      <rPr>
        <vertAlign val="subscript"/>
        <sz val="11"/>
        <rFont val="Times New Roman"/>
        <family val="1"/>
      </rPr>
      <t>N</t>
    </r>
    <phoneticPr fontId="2" type="noConversion"/>
  </si>
  <si>
    <r>
      <t>SiO</t>
    </r>
    <r>
      <rPr>
        <vertAlign val="subscript"/>
        <sz val="11"/>
        <rFont val="Times New Roman"/>
        <family val="1"/>
      </rPr>
      <t>2</t>
    </r>
    <phoneticPr fontId="2" type="noConversion"/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</si>
  <si>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</si>
  <si>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  <phoneticPr fontId="2" type="noConversion"/>
  </si>
  <si>
    <r>
      <t>Na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phoneticPr fontId="2" type="noConversion"/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</si>
  <si>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phoneticPr fontId="2" type="noConversion"/>
  </si>
  <si>
    <r>
      <t>P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  <phoneticPr fontId="2" type="noConversion"/>
  </si>
  <si>
    <r>
      <t>Fe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T</t>
    </r>
    <phoneticPr fontId="2" type="noConversion"/>
  </si>
  <si>
    <r>
      <rPr>
        <b/>
        <sz val="11"/>
        <color theme="1"/>
        <rFont val="Times New Roman"/>
        <family val="1"/>
      </rPr>
      <t>Supplementary Table S2</t>
    </r>
    <r>
      <rPr>
        <sz val="11"/>
        <color theme="1"/>
        <rFont val="Times New Roman"/>
        <family val="1"/>
      </rPr>
      <t>. Whole-rock major- and trace-element compositions of the leucogranites and phengite gneisses. Unit is wt% for major elements and ppm for trace elements, respectively.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</si>
</sst>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 "/>
    <numFmt numFmtId="165" formatCode="0.000_ "/>
    <numFmt numFmtId="166" formatCode="0.0_ "/>
    <numFmt numFmtId="167" formatCode="0.0"/>
    <numFmt numFmtId="168" formatCode="0_ "/>
  </numFmts>
  <fonts count="1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sqref="A1:G1"/>
    </sheetView>
  </sheetViews>
  <sheetFormatPr defaultColWidth="9" defaultRowHeight="15"/>
  <cols>
    <col min="1" max="1" width="10" style="2" customWidth="1"/>
    <col min="2" max="3" width="10.140625" style="2" bestFit="1" customWidth="1"/>
    <col min="4" max="4" width="9.28515625" style="2" bestFit="1" customWidth="1"/>
    <col min="5" max="6" width="10.140625" style="2" bestFit="1" customWidth="1"/>
    <col min="7" max="7" width="9.28515625" style="2" bestFit="1" customWidth="1"/>
    <col min="8" max="16384" width="9" style="2"/>
  </cols>
  <sheetData>
    <row r="1" spans="1:7" ht="51.75" customHeight="1" thickBot="1">
      <c r="A1" s="28" t="s">
        <v>65</v>
      </c>
      <c r="B1" s="28"/>
      <c r="C1" s="28"/>
      <c r="D1" s="28"/>
      <c r="E1" s="28"/>
      <c r="F1" s="28"/>
      <c r="G1" s="28"/>
    </row>
    <row r="2" spans="1:7" ht="15.75" thickTop="1">
      <c r="A2" s="25" t="s">
        <v>50</v>
      </c>
      <c r="B2" s="26" t="s">
        <v>43</v>
      </c>
      <c r="C2" s="26" t="s">
        <v>48</v>
      </c>
      <c r="D2" s="27" t="s">
        <v>44</v>
      </c>
      <c r="E2" s="26" t="s">
        <v>45</v>
      </c>
      <c r="F2" s="26" t="s">
        <v>47</v>
      </c>
      <c r="G2" s="27" t="s">
        <v>46</v>
      </c>
    </row>
    <row r="3" spans="1:7">
      <c r="A3" s="3" t="s">
        <v>53</v>
      </c>
      <c r="B3" s="29" t="s">
        <v>51</v>
      </c>
      <c r="C3" s="29"/>
      <c r="D3" s="29"/>
      <c r="E3" s="29" t="s">
        <v>52</v>
      </c>
      <c r="F3" s="29"/>
      <c r="G3" s="29"/>
    </row>
    <row r="4" spans="1:7" ht="16.5">
      <c r="A4" s="10" t="s">
        <v>58</v>
      </c>
      <c r="B4" s="10">
        <v>77.440298011473857</v>
      </c>
      <c r="C4" s="11">
        <v>76.828804668722796</v>
      </c>
      <c r="D4" s="10">
        <v>76.713999999999999</v>
      </c>
      <c r="E4" s="10">
        <v>73.772974703891663</v>
      </c>
      <c r="F4" s="11">
        <v>72.978132117540099</v>
      </c>
      <c r="G4" s="11">
        <v>72.519000000000005</v>
      </c>
    </row>
    <row r="5" spans="1:7" ht="16.5">
      <c r="A5" s="10" t="s">
        <v>59</v>
      </c>
      <c r="B5" s="10">
        <v>7.5043708547577942E-2</v>
      </c>
      <c r="C5" s="11">
        <v>9.3057393757385837E-2</v>
      </c>
      <c r="D5" s="12">
        <v>0.107</v>
      </c>
      <c r="E5" s="10">
        <v>0.25005342592309432</v>
      </c>
      <c r="F5" s="11">
        <v>0.31912216035026542</v>
      </c>
      <c r="G5" s="11">
        <v>0.32100000000000001</v>
      </c>
    </row>
    <row r="6" spans="1:7" ht="16.5">
      <c r="A6" s="13" t="s">
        <v>60</v>
      </c>
      <c r="B6" s="10">
        <v>12.193450432508385</v>
      </c>
      <c r="C6" s="11">
        <v>12.497090996096043</v>
      </c>
      <c r="D6" s="10">
        <v>12.613</v>
      </c>
      <c r="E6" s="10">
        <v>13.628572154608111</v>
      </c>
      <c r="F6" s="11">
        <v>13.554181890610273</v>
      </c>
      <c r="G6" s="11">
        <v>14.177</v>
      </c>
    </row>
    <row r="7" spans="1:7" ht="18">
      <c r="A7" s="10" t="s">
        <v>64</v>
      </c>
      <c r="B7" s="11">
        <v>0.44196400000000002</v>
      </c>
      <c r="C7" s="11">
        <v>0.52096199999999993</v>
      </c>
      <c r="D7" s="11">
        <v>0.71199999999999997</v>
      </c>
      <c r="E7" s="11">
        <v>1.5727660000000001</v>
      </c>
      <c r="F7" s="11">
        <v>2.2616239999999999</v>
      </c>
      <c r="G7" s="11">
        <v>2.4319999999999999</v>
      </c>
    </row>
    <row r="8" spans="1:7">
      <c r="A8" s="10" t="s">
        <v>0</v>
      </c>
      <c r="B8" s="10">
        <v>6.0115120331838127E-2</v>
      </c>
      <c r="C8" s="11">
        <v>7.2377972922411216E-2</v>
      </c>
      <c r="D8" s="12">
        <v>6.6000000000000003E-2</v>
      </c>
      <c r="E8" s="10">
        <v>7.1124501481579047E-2</v>
      </c>
      <c r="F8" s="11">
        <v>0.10637405345008849</v>
      </c>
      <c r="G8" s="11">
        <v>0.1</v>
      </c>
    </row>
    <row r="9" spans="1:7">
      <c r="A9" s="10" t="s">
        <v>1</v>
      </c>
      <c r="B9" s="10">
        <v>2.2643361991659026E-2</v>
      </c>
      <c r="C9" s="11">
        <v>0.15054618367861533</v>
      </c>
      <c r="D9" s="14">
        <v>0.21099999999999999</v>
      </c>
      <c r="E9" s="10">
        <v>0.57407633338703079</v>
      </c>
      <c r="F9" s="11">
        <v>0.79823089708946404</v>
      </c>
      <c r="G9" s="11">
        <v>0.92600000000000005</v>
      </c>
    </row>
    <row r="10" spans="1:7">
      <c r="A10" s="10" t="s">
        <v>2</v>
      </c>
      <c r="B10" s="10">
        <v>0.43683654107802378</v>
      </c>
      <c r="C10" s="11">
        <v>0.65419347811442252</v>
      </c>
      <c r="D10" s="10">
        <v>0.7</v>
      </c>
      <c r="E10" s="10">
        <v>1.4065378200135696</v>
      </c>
      <c r="F10" s="11">
        <v>1.8183580696758128</v>
      </c>
      <c r="G10" s="11">
        <v>1.077</v>
      </c>
    </row>
    <row r="11" spans="1:7" ht="16.5">
      <c r="A11" s="11" t="s">
        <v>61</v>
      </c>
      <c r="B11" s="10">
        <v>3.3503158479605588</v>
      </c>
      <c r="C11" s="11">
        <v>2.8537600752264987</v>
      </c>
      <c r="D11" s="10">
        <v>4.1500000000000004</v>
      </c>
      <c r="E11" s="10">
        <v>4.3649106559245059</v>
      </c>
      <c r="F11" s="11">
        <v>3.7230918707530969</v>
      </c>
      <c r="G11" s="11">
        <v>3.359</v>
      </c>
    </row>
    <row r="12" spans="1:7" ht="16.5">
      <c r="A12" s="10" t="s">
        <v>62</v>
      </c>
      <c r="B12" s="10">
        <v>5.3066622472930112</v>
      </c>
      <c r="C12" s="11">
        <v>5.6783621670756839</v>
      </c>
      <c r="D12" s="10">
        <v>4.1760000000000002</v>
      </c>
      <c r="E12" s="10">
        <v>2.2830964975586876</v>
      </c>
      <c r="F12" s="11">
        <v>2.7526413811279395</v>
      </c>
      <c r="G12" s="11">
        <v>3.6480000000000001</v>
      </c>
    </row>
    <row r="13" spans="1:7" ht="16.5">
      <c r="A13" s="10" t="s">
        <v>63</v>
      </c>
      <c r="B13" s="10">
        <v>1.1421872863049243E-2</v>
      </c>
      <c r="C13" s="11">
        <v>3.1019131252461946E-2</v>
      </c>
      <c r="D13" s="10">
        <v>2.7E-2</v>
      </c>
      <c r="E13" s="10">
        <v>8.1081931689000103E-2</v>
      </c>
      <c r="F13" s="11">
        <v>9.5736648105079633E-2</v>
      </c>
      <c r="G13" s="11">
        <v>9.8000000000000004E-2</v>
      </c>
    </row>
    <row r="14" spans="1:7">
      <c r="A14" s="15" t="s">
        <v>3</v>
      </c>
      <c r="B14" s="16">
        <v>0.17</v>
      </c>
      <c r="C14" s="11">
        <v>0.3</v>
      </c>
      <c r="D14" s="16">
        <v>0.36599999999999999</v>
      </c>
      <c r="E14" s="16">
        <v>1.1399999999999999</v>
      </c>
      <c r="F14" s="11">
        <v>1.01</v>
      </c>
      <c r="G14" s="11">
        <v>1.4570000000000001</v>
      </c>
    </row>
    <row r="15" spans="1:7">
      <c r="A15" s="9" t="s">
        <v>4</v>
      </c>
      <c r="B15" s="11">
        <f>SUM(B4:B14)</f>
        <v>99.508751144047963</v>
      </c>
      <c r="C15" s="11">
        <f>SUM(C4:C14)</f>
        <v>99.680174066846334</v>
      </c>
      <c r="D15" s="11">
        <v>99.841999999999999</v>
      </c>
      <c r="E15" s="11">
        <f>SUM(E4:E14)</f>
        <v>99.145194024477235</v>
      </c>
      <c r="F15" s="17">
        <v>100.114</v>
      </c>
      <c r="G15" s="17">
        <v>100.114</v>
      </c>
    </row>
    <row r="16" spans="1:7">
      <c r="A16" s="9" t="s">
        <v>5</v>
      </c>
      <c r="B16" s="15">
        <v>0.96317998630486312</v>
      </c>
      <c r="C16" s="15">
        <v>1.5055619724739175</v>
      </c>
      <c r="D16" s="18">
        <v>3.1745123787292959</v>
      </c>
      <c r="E16" s="19">
        <v>17.808057553819662</v>
      </c>
      <c r="F16" s="20">
        <v>15.824619461179726</v>
      </c>
      <c r="G16" s="21">
        <v>24.043065592589837</v>
      </c>
    </row>
    <row r="17" spans="1:7">
      <c r="A17" s="9" t="s">
        <v>6</v>
      </c>
      <c r="B17" s="15">
        <v>1.4330676484755989</v>
      </c>
      <c r="C17" s="15">
        <v>1.2608737264459977</v>
      </c>
      <c r="D17" s="18">
        <v>1.8406113470276997</v>
      </c>
      <c r="E17" s="15">
        <v>2.2099737175721792</v>
      </c>
      <c r="F17" s="11">
        <v>2.9082571639879466</v>
      </c>
      <c r="G17" s="18">
        <v>2.5386120945532302</v>
      </c>
    </row>
    <row r="18" spans="1:7">
      <c r="A18" s="9" t="s">
        <v>7</v>
      </c>
      <c r="B18" s="15">
        <v>6.9241185029206891</v>
      </c>
      <c r="C18" s="15">
        <v>7.3178213223449546</v>
      </c>
      <c r="D18" s="18">
        <v>6.3870557167213242</v>
      </c>
      <c r="E18" s="15">
        <v>5.8538305853710391</v>
      </c>
      <c r="F18" s="11">
        <v>7.1006047371138727</v>
      </c>
      <c r="G18" s="18">
        <v>5.6021081038342118</v>
      </c>
    </row>
    <row r="19" spans="1:7">
      <c r="A19" s="9" t="s">
        <v>8</v>
      </c>
      <c r="B19" s="15">
        <v>3.8941786590940364</v>
      </c>
      <c r="C19" s="15">
        <v>4.9040838930026451</v>
      </c>
      <c r="D19" s="18">
        <v>5.0486178180829766</v>
      </c>
      <c r="E19" s="19">
        <v>22.932105192475326</v>
      </c>
      <c r="F19" s="20">
        <v>35.847729268943688</v>
      </c>
      <c r="G19" s="21">
        <v>32.325763135076684</v>
      </c>
    </row>
    <row r="20" spans="1:7">
      <c r="A20" s="9" t="s">
        <v>9</v>
      </c>
      <c r="B20" s="15">
        <v>3.4585131684112747</v>
      </c>
      <c r="C20" s="15">
        <v>0.60357278783060564</v>
      </c>
      <c r="D20" s="18">
        <v>2.3635109342029326</v>
      </c>
      <c r="E20" s="15">
        <v>3.5273443864961234</v>
      </c>
      <c r="F20" s="11">
        <v>3.6468509672859559</v>
      </c>
      <c r="G20" s="18">
        <v>7.820601106854026</v>
      </c>
    </row>
    <row r="21" spans="1:7">
      <c r="A21" s="9" t="s">
        <v>10</v>
      </c>
      <c r="B21" s="22">
        <v>270.73585812361011</v>
      </c>
      <c r="C21" s="19">
        <v>53.045520398774364</v>
      </c>
      <c r="D21" s="18">
        <v>0.54422261753121115</v>
      </c>
      <c r="E21" s="22">
        <v>163.04392568056764</v>
      </c>
      <c r="F21" s="20">
        <v>54.56945251964197</v>
      </c>
      <c r="G21" s="18">
        <v>3.8237192630470882</v>
      </c>
    </row>
    <row r="22" spans="1:7">
      <c r="A22" s="9" t="s">
        <v>11</v>
      </c>
      <c r="B22" s="22">
        <v>146.44145803407991</v>
      </c>
      <c r="C22" s="15">
        <v>1.0700293634717633</v>
      </c>
      <c r="D22" s="18">
        <v>1.3632435433864287</v>
      </c>
      <c r="E22" s="19">
        <v>88.161648442111414</v>
      </c>
      <c r="F22" s="11">
        <v>3.356042571632317</v>
      </c>
      <c r="G22" s="18">
        <v>3.8461273692073181</v>
      </c>
    </row>
    <row r="23" spans="1:7">
      <c r="A23" s="9" t="s">
        <v>12</v>
      </c>
      <c r="B23" s="15">
        <v>6.3246575767080095</v>
      </c>
      <c r="C23" s="15">
        <v>5.9777219619175961</v>
      </c>
      <c r="D23" s="18">
        <v>4.4959308616232923</v>
      </c>
      <c r="E23" s="15">
        <v>3.3629989213809761</v>
      </c>
      <c r="F23" s="11">
        <v>2.1679401166098846</v>
      </c>
      <c r="G23" s="18">
        <v>1.2743149198317105</v>
      </c>
    </row>
    <row r="24" spans="1:7">
      <c r="A24" s="9" t="s">
        <v>13</v>
      </c>
      <c r="B24" s="15">
        <v>7.4734733078858664</v>
      </c>
      <c r="C24" s="15">
        <v>8.030708939074783</v>
      </c>
      <c r="D24" s="21">
        <v>13.474282767533744</v>
      </c>
      <c r="E24" s="19">
        <v>36.890600047559168</v>
      </c>
      <c r="F24" s="20">
        <v>44.235176924630302</v>
      </c>
      <c r="G24" s="21">
        <v>43.751565862119477</v>
      </c>
    </row>
    <row r="25" spans="1:7">
      <c r="A25" s="9" t="s">
        <v>14</v>
      </c>
      <c r="B25" s="19">
        <v>13.333596177907966</v>
      </c>
      <c r="C25" s="19">
        <v>12.654888846033675</v>
      </c>
      <c r="D25" s="21">
        <v>13.793319537118943</v>
      </c>
      <c r="E25" s="19">
        <v>16.524444355316827</v>
      </c>
      <c r="F25" s="20">
        <v>17.491552443948258</v>
      </c>
      <c r="G25" s="21">
        <v>17.145016963523599</v>
      </c>
    </row>
    <row r="26" spans="1:7">
      <c r="A26" s="9" t="s">
        <v>15</v>
      </c>
      <c r="B26" s="22">
        <v>110.67612439033368</v>
      </c>
      <c r="C26" s="22">
        <v>112.54133163087032</v>
      </c>
      <c r="D26" s="21">
        <v>91.862642482298185</v>
      </c>
      <c r="E26" s="19">
        <v>81.389172698140541</v>
      </c>
      <c r="F26" s="23">
        <v>103.12158410930317</v>
      </c>
      <c r="G26" s="24">
        <v>120.80680090494778</v>
      </c>
    </row>
    <row r="27" spans="1:7">
      <c r="A27" s="9" t="s">
        <v>16</v>
      </c>
      <c r="B27" s="22">
        <v>195.04982953590721</v>
      </c>
      <c r="C27" s="22">
        <v>249.1040453962556</v>
      </c>
      <c r="D27" s="24">
        <v>255.58867812014816</v>
      </c>
      <c r="E27" s="22">
        <v>496.83172521154387</v>
      </c>
      <c r="F27" s="23">
        <v>339.09449282703525</v>
      </c>
      <c r="G27" s="24">
        <v>270.82893448519252</v>
      </c>
    </row>
    <row r="28" spans="1:7">
      <c r="A28" s="9" t="s">
        <v>17</v>
      </c>
      <c r="B28" s="19">
        <v>31.83561852821558</v>
      </c>
      <c r="C28" s="19">
        <v>33.83602661693795</v>
      </c>
      <c r="D28" s="21">
        <v>28.648914182076133</v>
      </c>
      <c r="E28" s="19">
        <v>23.477840745965587</v>
      </c>
      <c r="F28" s="20">
        <v>25.686777528087426</v>
      </c>
      <c r="G28" s="21">
        <v>18.51748678511845</v>
      </c>
    </row>
    <row r="29" spans="1:7">
      <c r="A29" s="9" t="s">
        <v>18</v>
      </c>
      <c r="B29" s="19">
        <v>80.33350414938397</v>
      </c>
      <c r="C29" s="19">
        <v>95.968414657371568</v>
      </c>
      <c r="D29" s="21">
        <v>84.005274661998001</v>
      </c>
      <c r="E29" s="22">
        <v>133.63048337173259</v>
      </c>
      <c r="F29" s="23">
        <v>121.88190341292021</v>
      </c>
      <c r="G29" s="24">
        <v>145.3489472033927</v>
      </c>
    </row>
    <row r="30" spans="1:7">
      <c r="A30" s="9" t="s">
        <v>19</v>
      </c>
      <c r="B30" s="19">
        <v>12.119827428132854</v>
      </c>
      <c r="C30" s="19">
        <v>18.132155376804146</v>
      </c>
      <c r="D30" s="21">
        <v>15.291621144044406</v>
      </c>
      <c r="E30" s="19">
        <v>11.237042982302311</v>
      </c>
      <c r="F30" s="20">
        <v>13.472969277814888</v>
      </c>
      <c r="G30" s="21">
        <v>12.15642196106184</v>
      </c>
    </row>
    <row r="31" spans="1:7">
      <c r="A31" s="9" t="s">
        <v>20</v>
      </c>
      <c r="B31" s="15">
        <v>1.2316408433655059</v>
      </c>
      <c r="C31" s="15">
        <v>1.1841039172139534</v>
      </c>
      <c r="D31" s="18">
        <v>1.1482879196917302</v>
      </c>
      <c r="E31" s="15">
        <v>1.2223858026032024</v>
      </c>
      <c r="F31" s="11">
        <v>1.4220493969051118</v>
      </c>
      <c r="G31" s="18">
        <v>1.1001459406134639</v>
      </c>
    </row>
    <row r="32" spans="1:7">
      <c r="A32" s="9" t="s">
        <v>21</v>
      </c>
      <c r="B32" s="15">
        <v>0.56007534871196185</v>
      </c>
      <c r="C32" s="15">
        <v>0.65197073705221686</v>
      </c>
      <c r="D32" s="18">
        <v>0.50863261957327321</v>
      </c>
      <c r="E32" s="15">
        <v>1.3828432444580645</v>
      </c>
      <c r="F32" s="11">
        <v>1.6531158586626897</v>
      </c>
      <c r="G32" s="18">
        <v>1.4802561880775047</v>
      </c>
    </row>
    <row r="33" spans="1:7">
      <c r="A33" s="9" t="s">
        <v>22</v>
      </c>
      <c r="B33" s="22">
        <v>887.53240863648864</v>
      </c>
      <c r="C33" s="22">
        <v>1264.9326093724001</v>
      </c>
      <c r="D33" s="24">
        <v>1011.6317292979697</v>
      </c>
      <c r="E33" s="22">
        <v>546.36873505701135</v>
      </c>
      <c r="F33" s="23">
        <v>576.0652055289105</v>
      </c>
      <c r="G33" s="24">
        <v>709.20514515440709</v>
      </c>
    </row>
    <row r="34" spans="1:7">
      <c r="A34" s="9" t="s">
        <v>23</v>
      </c>
      <c r="B34" s="19">
        <v>10.950909116945599</v>
      </c>
      <c r="C34" s="19">
        <v>12.816914217275222</v>
      </c>
      <c r="D34" s="21">
        <v>22.419769069646623</v>
      </c>
      <c r="E34" s="19">
        <v>27.386164111146549</v>
      </c>
      <c r="F34" s="20">
        <v>37.400085555744546</v>
      </c>
      <c r="G34" s="21">
        <v>23.609606771441957</v>
      </c>
    </row>
    <row r="35" spans="1:7">
      <c r="A35" s="9" t="s">
        <v>24</v>
      </c>
      <c r="B35" s="19">
        <v>29.466786575476625</v>
      </c>
      <c r="C35" s="19">
        <v>36.751408873287943</v>
      </c>
      <c r="D35" s="21">
        <v>49.59503879378164</v>
      </c>
      <c r="E35" s="19">
        <v>56.976976398663389</v>
      </c>
      <c r="F35" s="20">
        <v>70.074159201836181</v>
      </c>
      <c r="G35" s="21">
        <v>46.645593214769811</v>
      </c>
    </row>
    <row r="36" spans="1:7">
      <c r="A36" s="9" t="s">
        <v>25</v>
      </c>
      <c r="B36" s="15">
        <v>3.4655533509068674</v>
      </c>
      <c r="C36" s="15">
        <v>4.1737466617244037</v>
      </c>
      <c r="D36" s="18">
        <v>5.7838085150759788</v>
      </c>
      <c r="E36" s="15">
        <v>6.061029517176407</v>
      </c>
      <c r="F36" s="11">
        <v>7.4427216567025329</v>
      </c>
      <c r="G36" s="18">
        <v>5.2707497702806299</v>
      </c>
    </row>
    <row r="37" spans="1:7">
      <c r="A37" s="9" t="s">
        <v>26</v>
      </c>
      <c r="B37" s="19">
        <v>11.92054325425287</v>
      </c>
      <c r="C37" s="19">
        <v>15.131931316205312</v>
      </c>
      <c r="D37" s="21">
        <v>20.206009017320124</v>
      </c>
      <c r="E37" s="19">
        <v>20.938364202399747</v>
      </c>
      <c r="F37" s="20">
        <v>25.541681275232211</v>
      </c>
      <c r="G37" s="21">
        <v>18.558665348871706</v>
      </c>
    </row>
    <row r="38" spans="1:7">
      <c r="A38" s="9" t="s">
        <v>27</v>
      </c>
      <c r="B38" s="15">
        <v>3.8998950348102244</v>
      </c>
      <c r="C38" s="15">
        <v>4.3109938322887018</v>
      </c>
      <c r="D38" s="18">
        <v>4.8434020217055505</v>
      </c>
      <c r="E38" s="15">
        <v>4.1880299152394267</v>
      </c>
      <c r="F38" s="11">
        <v>4.5645632590213916</v>
      </c>
      <c r="G38" s="18">
        <v>3.2620958462342093</v>
      </c>
    </row>
    <row r="39" spans="1:7">
      <c r="A39" s="9" t="s">
        <v>28</v>
      </c>
      <c r="B39" s="15">
        <v>0.13560299825675437</v>
      </c>
      <c r="C39" s="15">
        <v>0.28393050840787815</v>
      </c>
      <c r="D39" s="18">
        <v>0.32346419956870126</v>
      </c>
      <c r="E39" s="15">
        <v>0.7036854378233689</v>
      </c>
      <c r="F39" s="11">
        <v>0.78896110703870059</v>
      </c>
      <c r="G39" s="18">
        <v>0.69015560992849723</v>
      </c>
    </row>
    <row r="40" spans="1:7">
      <c r="A40" s="9" t="s">
        <v>29</v>
      </c>
      <c r="B40" s="15">
        <v>3.7398383001112743</v>
      </c>
      <c r="C40" s="15">
        <v>4.1481027039660399</v>
      </c>
      <c r="D40" s="18">
        <v>3.9542395958850731</v>
      </c>
      <c r="E40" s="15">
        <v>3.3674797602541138</v>
      </c>
      <c r="F40" s="11">
        <v>3.8873107357045829</v>
      </c>
      <c r="G40" s="18">
        <v>2.7287459714360049</v>
      </c>
    </row>
    <row r="41" spans="1:7">
      <c r="A41" s="9" t="s">
        <v>30</v>
      </c>
      <c r="B41" s="15">
        <v>0.71758759110659998</v>
      </c>
      <c r="C41" s="15">
        <v>0.7646027462226872</v>
      </c>
      <c r="D41" s="18">
        <v>0.73323185715885997</v>
      </c>
      <c r="E41" s="15">
        <v>0.53789545614411061</v>
      </c>
      <c r="F41" s="11">
        <v>0.61219458687860406</v>
      </c>
      <c r="G41" s="18">
        <v>0.43620400443242779</v>
      </c>
    </row>
    <row r="42" spans="1:7">
      <c r="A42" s="9" t="s">
        <v>31</v>
      </c>
      <c r="B42" s="15">
        <v>4.7825714915303958</v>
      </c>
      <c r="C42" s="15">
        <v>5.288822763748815</v>
      </c>
      <c r="D42" s="18">
        <v>4.6951516753427072</v>
      </c>
      <c r="E42" s="15">
        <v>3.4811289224510644</v>
      </c>
      <c r="F42" s="11">
        <v>3.846130114686142</v>
      </c>
      <c r="G42" s="18">
        <v>2.6864761242172452</v>
      </c>
    </row>
    <row r="43" spans="1:7">
      <c r="A43" s="9" t="s">
        <v>32</v>
      </c>
      <c r="B43" s="15">
        <v>1.0136511520666451</v>
      </c>
      <c r="C43" s="15">
        <v>1.097331067394268</v>
      </c>
      <c r="D43" s="18">
        <v>0.97970965658614872</v>
      </c>
      <c r="E43" s="15">
        <v>0.71642050841705229</v>
      </c>
      <c r="F43" s="11">
        <v>0.81218426258364673</v>
      </c>
      <c r="G43" s="18">
        <v>0.60178723209123819</v>
      </c>
    </row>
    <row r="44" spans="1:7">
      <c r="A44" s="9" t="s">
        <v>33</v>
      </c>
      <c r="B44" s="15">
        <v>3.2923819462916444</v>
      </c>
      <c r="C44" s="15">
        <v>3.4216797764768185</v>
      </c>
      <c r="D44" s="18">
        <v>2.9124247640421363</v>
      </c>
      <c r="E44" s="15">
        <v>2.2665267990037092</v>
      </c>
      <c r="F44" s="11">
        <v>2.4497853857217615</v>
      </c>
      <c r="G44" s="18">
        <v>2.0565398954275302</v>
      </c>
    </row>
    <row r="45" spans="1:7">
      <c r="A45" s="9" t="s">
        <v>34</v>
      </c>
      <c r="B45" s="15">
        <v>0.54758960439235493</v>
      </c>
      <c r="C45" s="15">
        <v>0.56275830428966467</v>
      </c>
      <c r="D45" s="18">
        <v>0.45774423182191992</v>
      </c>
      <c r="E45" s="15">
        <v>0.35303914984008239</v>
      </c>
      <c r="F45" s="11">
        <v>0.39127110774296969</v>
      </c>
      <c r="G45" s="18">
        <v>0.40248263707443799</v>
      </c>
    </row>
    <row r="46" spans="1:7">
      <c r="A46" s="9" t="s">
        <v>35</v>
      </c>
      <c r="B46" s="15">
        <v>3.7830433137548405</v>
      </c>
      <c r="C46" s="15">
        <v>4.0264692376900708</v>
      </c>
      <c r="D46" s="18">
        <v>3.1672579879477927</v>
      </c>
      <c r="E46" s="15">
        <v>2.2251378576687411</v>
      </c>
      <c r="F46" s="11">
        <v>2.7220442826358813</v>
      </c>
      <c r="G46" s="18">
        <v>3.186495411140065</v>
      </c>
    </row>
    <row r="47" spans="1:7">
      <c r="A47" s="9" t="s">
        <v>36</v>
      </c>
      <c r="B47" s="15">
        <v>0.60828779870140137</v>
      </c>
      <c r="C47" s="15">
        <v>0.61289794073462178</v>
      </c>
      <c r="D47" s="18">
        <v>0.44639391969757314</v>
      </c>
      <c r="E47" s="15">
        <v>0.3462629559191055</v>
      </c>
      <c r="F47" s="11">
        <v>0.42716658781518407</v>
      </c>
      <c r="G47" s="18">
        <v>0.51315648259734081</v>
      </c>
    </row>
    <row r="48" spans="1:7">
      <c r="A48" s="9" t="s">
        <v>37</v>
      </c>
      <c r="B48" s="15">
        <v>4.3708888407714968</v>
      </c>
      <c r="C48" s="15">
        <v>4.5198021956162568</v>
      </c>
      <c r="D48" s="18">
        <v>3.6823086937391571</v>
      </c>
      <c r="E48" s="15">
        <v>3.9823709357434405</v>
      </c>
      <c r="F48" s="11">
        <v>3.6459061543771139</v>
      </c>
      <c r="G48" s="18">
        <v>4.0902678304473872</v>
      </c>
    </row>
    <row r="49" spans="1:7">
      <c r="A49" s="9" t="s">
        <v>38</v>
      </c>
      <c r="B49" s="15">
        <v>2.2229535336011188</v>
      </c>
      <c r="C49" s="15">
        <v>1.9054843266694121</v>
      </c>
      <c r="D49" s="18">
        <v>1.4530030864456149</v>
      </c>
      <c r="E49" s="15">
        <v>2.3199985485110668</v>
      </c>
      <c r="F49" s="11">
        <v>1.082161247062903</v>
      </c>
      <c r="G49" s="18">
        <v>0.83695738828242405</v>
      </c>
    </row>
    <row r="50" spans="1:7">
      <c r="A50" s="9" t="s">
        <v>39</v>
      </c>
      <c r="B50" s="15">
        <v>0.42901364890521904</v>
      </c>
      <c r="C50" s="15">
        <v>0.46469646170259071</v>
      </c>
      <c r="D50" s="18">
        <v>0.37127788550171198</v>
      </c>
      <c r="E50" s="15">
        <v>0.29530499871053961</v>
      </c>
      <c r="F50" s="11">
        <v>0.32900787206519383</v>
      </c>
      <c r="G50" s="18">
        <v>0.38858452276216909</v>
      </c>
    </row>
    <row r="51" spans="1:7">
      <c r="A51" s="9" t="s">
        <v>40</v>
      </c>
      <c r="B51" s="19">
        <v>19.734159723807679</v>
      </c>
      <c r="C51" s="19">
        <v>19.863740482613267</v>
      </c>
      <c r="D51" s="21">
        <v>17.233616168740657</v>
      </c>
      <c r="E51" s="19">
        <v>22.048102389810062</v>
      </c>
      <c r="F51" s="20">
        <v>25.295920354038373</v>
      </c>
      <c r="G51" s="21">
        <v>13.926227214096</v>
      </c>
    </row>
    <row r="52" spans="1:7">
      <c r="A52" s="9" t="s">
        <v>41</v>
      </c>
      <c r="B52" s="19">
        <v>13.463824255591305</v>
      </c>
      <c r="C52" s="19">
        <v>19.183519870162588</v>
      </c>
      <c r="D52" s="21">
        <v>14.765679200889647</v>
      </c>
      <c r="E52" s="19">
        <v>10.668847733546347</v>
      </c>
      <c r="F52" s="20">
        <v>14.178283865418022</v>
      </c>
      <c r="G52" s="18">
        <v>8.1180781936399047</v>
      </c>
    </row>
    <row r="53" spans="1:7">
      <c r="A53" s="9" t="s">
        <v>42</v>
      </c>
      <c r="B53" s="15">
        <v>3.608822018063123</v>
      </c>
      <c r="C53" s="15">
        <v>3.4888601002439619</v>
      </c>
      <c r="D53" s="18">
        <v>3.2863984344825141</v>
      </c>
      <c r="E53" s="15">
        <v>2.8847973356171841</v>
      </c>
      <c r="F53" s="11">
        <v>3.6365090101243966</v>
      </c>
      <c r="G53" s="18">
        <v>2.5191868306594642</v>
      </c>
    </row>
    <row r="54" spans="1:7">
      <c r="A54" s="9" t="s">
        <v>49</v>
      </c>
      <c r="B54" s="1">
        <f>(B$6/101.94)/(((B$10/56.08)-10/3*(B$13/141.92))+(B$11/61.982)+(B$12/94.2))</f>
        <v>1.0144663200797628</v>
      </c>
      <c r="C54" s="1">
        <f t="shared" ref="C54:G54" si="0">(C$6/101.94)/(((C$10/56.08)-10/3*(C$13/141.92))+(C$11/61.982)+(C$12/94.2))</f>
        <v>1.0454909995795283</v>
      </c>
      <c r="D54" s="1">
        <f t="shared" si="0"/>
        <v>1.0048362221595977</v>
      </c>
      <c r="E54" s="1">
        <f t="shared" si="0"/>
        <v>1.1345661384914059</v>
      </c>
      <c r="F54" s="1">
        <f t="shared" si="0"/>
        <v>1.112988075343168</v>
      </c>
      <c r="G54" s="1">
        <f t="shared" si="0"/>
        <v>1.2663376984379358</v>
      </c>
    </row>
    <row r="55" spans="1:7">
      <c r="A55" s="4" t="s">
        <v>54</v>
      </c>
      <c r="B55" s="5">
        <f>SUM(B34:B47)</f>
        <v>78.324241528604091</v>
      </c>
      <c r="C55" s="5">
        <f t="shared" ref="C55:G55" si="1">SUM(C34:C47)</f>
        <v>93.391589949712454</v>
      </c>
      <c r="D55" s="5">
        <f t="shared" si="1"/>
        <v>120.51764530558084</v>
      </c>
      <c r="E55" s="5">
        <f t="shared" si="1"/>
        <v>129.54814099214687</v>
      </c>
      <c r="F55" s="5">
        <f t="shared" si="1"/>
        <v>160.9602591193443</v>
      </c>
      <c r="G55" s="5">
        <f t="shared" si="1"/>
        <v>110.64875431994309</v>
      </c>
    </row>
    <row r="56" spans="1:7">
      <c r="A56" s="6" t="s">
        <v>55</v>
      </c>
      <c r="B56" s="7">
        <f>(B39/0.058)/((B38/0.153)*(B40/0.2055))^0.5</f>
        <v>0.10855255640091512</v>
      </c>
      <c r="C56" s="7">
        <f t="shared" ref="C56:G56" si="2">(C39/0.058)/((C38/0.153)*(C40/0.2055))^0.5</f>
        <v>0.20526846938934357</v>
      </c>
      <c r="D56" s="7">
        <f t="shared" si="2"/>
        <v>0.22596600423049196</v>
      </c>
      <c r="E56" s="7">
        <f t="shared" si="2"/>
        <v>0.57285513980017233</v>
      </c>
      <c r="F56" s="7">
        <f t="shared" si="2"/>
        <v>0.57260480166274819</v>
      </c>
      <c r="G56" s="7">
        <f t="shared" si="2"/>
        <v>0.7071975460992741</v>
      </c>
    </row>
    <row r="57" spans="1:7" ht="16.5">
      <c r="A57" s="8" t="s">
        <v>56</v>
      </c>
      <c r="B57" s="7">
        <f>(B34/0.237)/(B40/0.206)</f>
        <v>2.5451666510872593</v>
      </c>
      <c r="C57" s="7">
        <f t="shared" ref="C57:G57" si="3">(C34/0.237)/(C40/0.206)</f>
        <v>2.6856712576285573</v>
      </c>
      <c r="D57" s="7">
        <f t="shared" si="3"/>
        <v>4.9281852966985804</v>
      </c>
      <c r="E57" s="7">
        <f t="shared" si="3"/>
        <v>7.068790109740192</v>
      </c>
      <c r="F57" s="7">
        <f t="shared" si="3"/>
        <v>8.3626171028629468</v>
      </c>
      <c r="G57" s="7">
        <f t="shared" si="3"/>
        <v>7.5204619899082576</v>
      </c>
    </row>
    <row r="58" spans="1:7" ht="16.5">
      <c r="A58" s="8" t="s">
        <v>57</v>
      </c>
      <c r="B58" s="7">
        <f>(B42/0.254)/(B46/0.17)</f>
        <v>0.84612662609370415</v>
      </c>
      <c r="C58" s="7">
        <f t="shared" ref="C58:G58" si="4">(C42/0.254)/(C46/0.17)</f>
        <v>0.8791233853078414</v>
      </c>
      <c r="D58" s="7">
        <f t="shared" si="4"/>
        <v>0.99215926255345444</v>
      </c>
      <c r="E58" s="7">
        <f t="shared" si="4"/>
        <v>1.04707644439035</v>
      </c>
      <c r="F58" s="7">
        <f t="shared" si="4"/>
        <v>0.9456795355029034</v>
      </c>
      <c r="G58" s="7">
        <f t="shared" si="4"/>
        <v>0.56426731228351623</v>
      </c>
    </row>
  </sheetData>
  <mergeCells count="3">
    <mergeCell ref="A1:G1"/>
    <mergeCell ref="B3:D3"/>
    <mergeCell ref="E3:G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  <ignoredErrors>
    <ignoredError sqref="B55:G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2022-01-20T15:47:40Z</dcterms:modified>
</cp:coreProperties>
</file>