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411"/>
  <workbookPr filterPrivacy="1" codeName="ThisWorkbook"/>
  <xr:revisionPtr revIDLastSave="0" documentId="13_ncr:1_{1C951773-CE9F-2F40-9E1D-433E2FF800AD}" xr6:coauthVersionLast="46" xr6:coauthVersionMax="46" xr10:uidLastSave="{00000000-0000-0000-0000-000000000000}"/>
  <bookViews>
    <workbookView xWindow="14620" yWindow="960" windowWidth="33560" windowHeight="22260" xr2:uid="{00000000-000D-0000-FFFF-FFFF00000000}"/>
  </bookViews>
  <sheets>
    <sheet name="Table-S1-bulk rock" sheetId="4" r:id="rId1"/>
  </sheets>
  <calcPr calcId="191029" calcMode="manual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63" i="4" l="1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B63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B62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B61" i="4"/>
  <c r="B18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D64" i="4" l="1"/>
  <c r="C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B64" i="4"/>
  <c r="R20" i="4" l="1"/>
  <c r="Q20" i="4"/>
  <c r="R19" i="4"/>
  <c r="Q19" i="4"/>
  <c r="R17" i="4"/>
  <c r="Q17" i="4"/>
  <c r="R16" i="4"/>
  <c r="Q16" i="4"/>
  <c r="P20" i="4"/>
  <c r="P19" i="4"/>
  <c r="P17" i="4"/>
  <c r="P16" i="4"/>
  <c r="O20" i="4"/>
  <c r="N20" i="4"/>
  <c r="O19" i="4"/>
  <c r="N19" i="4"/>
  <c r="O17" i="4"/>
  <c r="N17" i="4"/>
  <c r="O16" i="4"/>
  <c r="N16" i="4"/>
  <c r="M20" i="4"/>
  <c r="L20" i="4"/>
  <c r="M19" i="4"/>
  <c r="L19" i="4"/>
  <c r="M17" i="4"/>
  <c r="L17" i="4"/>
  <c r="M16" i="4"/>
  <c r="L16" i="4"/>
  <c r="K20" i="4"/>
  <c r="J20" i="4"/>
  <c r="I20" i="4"/>
  <c r="H20" i="4"/>
  <c r="G20" i="4"/>
  <c r="K19" i="4"/>
  <c r="J19" i="4"/>
  <c r="I19" i="4"/>
  <c r="H19" i="4"/>
  <c r="G19" i="4"/>
  <c r="K17" i="4"/>
  <c r="J17" i="4"/>
  <c r="I17" i="4"/>
  <c r="H17" i="4"/>
  <c r="G17" i="4"/>
  <c r="K16" i="4"/>
  <c r="J16" i="4"/>
  <c r="I16" i="4"/>
  <c r="H16" i="4"/>
  <c r="G16" i="4"/>
  <c r="F20" i="4" l="1"/>
  <c r="E20" i="4"/>
  <c r="D20" i="4"/>
  <c r="C20" i="4"/>
  <c r="B20" i="4"/>
  <c r="F19" i="4"/>
  <c r="E19" i="4"/>
  <c r="D19" i="4"/>
  <c r="C19" i="4"/>
  <c r="B19" i="4"/>
  <c r="F17" i="4"/>
  <c r="E17" i="4"/>
  <c r="D17" i="4"/>
  <c r="C17" i="4"/>
  <c r="B17" i="4"/>
  <c r="F16" i="4"/>
  <c r="E16" i="4"/>
  <c r="D16" i="4"/>
  <c r="C16" i="4"/>
  <c r="B16" i="4"/>
</calcChain>
</file>

<file path=xl/sharedStrings.xml><?xml version="1.0" encoding="utf-8"?>
<sst xmlns="http://schemas.openxmlformats.org/spreadsheetml/2006/main" count="104" uniqueCount="97">
  <si>
    <t>Sample</t>
  </si>
  <si>
    <r>
      <t>SiO</t>
    </r>
    <r>
      <rPr>
        <vertAlign val="subscript"/>
        <sz val="11"/>
        <color theme="1"/>
        <rFont val="Times New Roman"/>
        <family val="1"/>
      </rPr>
      <t xml:space="preserve">2 </t>
    </r>
    <phoneticPr fontId="6" type="noConversion"/>
  </si>
  <si>
    <r>
      <t>Al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 xml:space="preserve">3 </t>
    </r>
    <phoneticPr fontId="6" type="noConversion"/>
  </si>
  <si>
    <t xml:space="preserve">CaO </t>
    <phoneticPr fontId="6" type="noConversion"/>
  </si>
  <si>
    <t xml:space="preserve">MgO </t>
    <phoneticPr fontId="6" type="noConversion"/>
  </si>
  <si>
    <t xml:space="preserve">MnO </t>
    <phoneticPr fontId="6" type="noConversion"/>
  </si>
  <si>
    <t xml:space="preserve">LOI </t>
    <phoneticPr fontId="6" type="noConversion"/>
  </si>
  <si>
    <t xml:space="preserve">Total </t>
    <phoneticPr fontId="6" type="noConversion"/>
  </si>
  <si>
    <t>Fe</t>
    <phoneticPr fontId="6" type="noConversion"/>
  </si>
  <si>
    <t>Mg#</t>
    <phoneticPr fontId="6" type="noConversion"/>
  </si>
  <si>
    <r>
      <t>K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O </t>
    </r>
    <phoneticPr fontId="6" type="noConversion"/>
  </si>
  <si>
    <r>
      <t>Na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 xml:space="preserve">O </t>
    </r>
    <phoneticPr fontId="6" type="noConversion"/>
  </si>
  <si>
    <r>
      <t>TiO</t>
    </r>
    <r>
      <rPr>
        <vertAlign val="subscript"/>
        <sz val="11"/>
        <color theme="1"/>
        <rFont val="Times New Roman"/>
        <family val="1"/>
      </rPr>
      <t xml:space="preserve">2 </t>
    </r>
    <phoneticPr fontId="6" type="noConversion"/>
  </si>
  <si>
    <r>
      <t>P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 xml:space="preserve">5 </t>
    </r>
    <phoneticPr fontId="6" type="noConversion"/>
  </si>
  <si>
    <r>
      <t>Na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O+K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phoneticPr fontId="6" type="noConversion"/>
  </si>
  <si>
    <r>
      <t>P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O5/K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phoneticPr fontId="6" type="noConversion"/>
  </si>
  <si>
    <t>-</t>
    <phoneticPr fontId="7" type="noConversion"/>
  </si>
  <si>
    <t>-</t>
    <phoneticPr fontId="7" type="noConversion"/>
  </si>
  <si>
    <t>-</t>
    <phoneticPr fontId="7" type="noConversion"/>
  </si>
  <si>
    <t>DR18-18</t>
  </si>
  <si>
    <t>DR18-19</t>
  </si>
  <si>
    <t>DR18-23</t>
  </si>
  <si>
    <t>DR18-24</t>
  </si>
  <si>
    <t>DR18-25</t>
  </si>
  <si>
    <t>DR18-32</t>
  </si>
  <si>
    <t>DR18-68</t>
  </si>
  <si>
    <t>DR18-69</t>
  </si>
  <si>
    <t>DR18-70</t>
  </si>
  <si>
    <t>DR18-72</t>
  </si>
  <si>
    <t>-</t>
    <phoneticPr fontId="7" type="noConversion"/>
  </si>
  <si>
    <t>DR18-74</t>
  </si>
  <si>
    <t>DR18-75</t>
  </si>
  <si>
    <t>-</t>
    <phoneticPr fontId="7" type="noConversion"/>
  </si>
  <si>
    <t>RW18-13</t>
  </si>
  <si>
    <t>RW18-14</t>
  </si>
  <si>
    <t>RW18-11</t>
  </si>
  <si>
    <t>RW18-09</t>
  </si>
  <si>
    <t>RW18-15</t>
  </si>
  <si>
    <t>-</t>
    <phoneticPr fontId="7" type="noConversion"/>
  </si>
  <si>
    <t xml:space="preserve">P </t>
    <phoneticPr fontId="1" type="noConversion"/>
  </si>
  <si>
    <t xml:space="preserve">Be </t>
    <phoneticPr fontId="1" type="noConversion"/>
  </si>
  <si>
    <t>Li</t>
    <phoneticPr fontId="1" type="noConversion"/>
  </si>
  <si>
    <t xml:space="preserve">Ti </t>
    <phoneticPr fontId="1" type="noConversion"/>
  </si>
  <si>
    <t xml:space="preserve">Sc </t>
    <phoneticPr fontId="1" type="noConversion"/>
  </si>
  <si>
    <t xml:space="preserve">V </t>
    <phoneticPr fontId="1" type="noConversion"/>
  </si>
  <si>
    <t xml:space="preserve">Mn </t>
    <phoneticPr fontId="1" type="noConversion"/>
  </si>
  <si>
    <t xml:space="preserve">Co </t>
    <phoneticPr fontId="1" type="noConversion"/>
  </si>
  <si>
    <t xml:space="preserve">Ni </t>
    <phoneticPr fontId="1" type="noConversion"/>
  </si>
  <si>
    <t xml:space="preserve">Ga </t>
    <phoneticPr fontId="1" type="noConversion"/>
  </si>
  <si>
    <t xml:space="preserve">Rb </t>
    <phoneticPr fontId="1" type="noConversion"/>
  </si>
  <si>
    <t xml:space="preserve">Sr </t>
    <phoneticPr fontId="1" type="noConversion"/>
  </si>
  <si>
    <t xml:space="preserve">Y </t>
    <phoneticPr fontId="1" type="noConversion"/>
  </si>
  <si>
    <t xml:space="preserve">Zr </t>
    <phoneticPr fontId="1" type="noConversion"/>
  </si>
  <si>
    <t xml:space="preserve">Nb </t>
    <phoneticPr fontId="1" type="noConversion"/>
  </si>
  <si>
    <t xml:space="preserve">Mo </t>
    <phoneticPr fontId="1" type="noConversion"/>
  </si>
  <si>
    <t xml:space="preserve">Sn </t>
    <phoneticPr fontId="1" type="noConversion"/>
  </si>
  <si>
    <t xml:space="preserve">Cs </t>
    <phoneticPr fontId="1" type="noConversion"/>
  </si>
  <si>
    <t xml:space="preserve">Ba </t>
    <phoneticPr fontId="1" type="noConversion"/>
  </si>
  <si>
    <t xml:space="preserve">La </t>
    <phoneticPr fontId="1" type="noConversion"/>
  </si>
  <si>
    <t xml:space="preserve">Ce </t>
    <phoneticPr fontId="1" type="noConversion"/>
  </si>
  <si>
    <t xml:space="preserve">Pr </t>
    <phoneticPr fontId="1" type="noConversion"/>
  </si>
  <si>
    <t xml:space="preserve">Nd </t>
    <phoneticPr fontId="1" type="noConversion"/>
  </si>
  <si>
    <t xml:space="preserve">Sm </t>
    <phoneticPr fontId="1" type="noConversion"/>
  </si>
  <si>
    <t xml:space="preserve">U </t>
    <phoneticPr fontId="1" type="noConversion"/>
  </si>
  <si>
    <t xml:space="preserve">Th </t>
    <phoneticPr fontId="1" type="noConversion"/>
  </si>
  <si>
    <t xml:space="preserve">Pb </t>
    <phoneticPr fontId="1" type="noConversion"/>
  </si>
  <si>
    <t xml:space="preserve">Tl </t>
    <phoneticPr fontId="1" type="noConversion"/>
  </si>
  <si>
    <t xml:space="preserve">Ta </t>
    <phoneticPr fontId="1" type="noConversion"/>
  </si>
  <si>
    <t xml:space="preserve">Hf </t>
    <phoneticPr fontId="1" type="noConversion"/>
  </si>
  <si>
    <t xml:space="preserve">Eu </t>
    <phoneticPr fontId="1" type="noConversion"/>
  </si>
  <si>
    <t xml:space="preserve">Gd </t>
    <phoneticPr fontId="1" type="noConversion"/>
  </si>
  <si>
    <t xml:space="preserve">Tb </t>
    <phoneticPr fontId="1" type="noConversion"/>
  </si>
  <si>
    <t xml:space="preserve">Dy </t>
    <phoneticPr fontId="1" type="noConversion"/>
  </si>
  <si>
    <t xml:space="preserve">Ho </t>
    <phoneticPr fontId="1" type="noConversion"/>
  </si>
  <si>
    <t xml:space="preserve">Er </t>
    <phoneticPr fontId="1" type="noConversion"/>
  </si>
  <si>
    <t xml:space="preserve">Tm </t>
    <phoneticPr fontId="1" type="noConversion"/>
  </si>
  <si>
    <t xml:space="preserve">Yb </t>
    <phoneticPr fontId="1" type="noConversion"/>
  </si>
  <si>
    <t xml:space="preserve">Lu </t>
    <phoneticPr fontId="1" type="noConversion"/>
  </si>
  <si>
    <t>-</t>
    <phoneticPr fontId="1" type="noConversion"/>
  </si>
  <si>
    <t>Thongmön</t>
    <phoneticPr fontId="1" type="noConversion"/>
  </si>
  <si>
    <t>Riwu</t>
    <phoneticPr fontId="1" type="noConversion"/>
  </si>
  <si>
    <r>
      <t>TFe</t>
    </r>
    <r>
      <rPr>
        <vertAlign val="subscript"/>
        <sz val="11"/>
        <color theme="1"/>
        <rFont val="Times New Roman"/>
        <family val="1"/>
      </rPr>
      <t>2</t>
    </r>
    <r>
      <rPr>
        <sz val="11"/>
        <color theme="1"/>
        <rFont val="Times New Roman"/>
        <family val="1"/>
      </rPr>
      <t>O</t>
    </r>
    <r>
      <rPr>
        <vertAlign val="subscript"/>
        <sz val="11"/>
        <color theme="1"/>
        <rFont val="Times New Roman"/>
        <family val="1"/>
      </rPr>
      <t>3</t>
    </r>
    <r>
      <rPr>
        <sz val="11"/>
        <color theme="1"/>
        <rFont val="Times New Roman"/>
        <family val="1"/>
      </rPr>
      <t xml:space="preserve"> </t>
    </r>
  </si>
  <si>
    <t>ΣREE</t>
  </si>
  <si>
    <t>Trace element (ppm)</t>
    <phoneticPr fontId="1" type="noConversion"/>
  </si>
  <si>
    <t>Major element (wt. %)</t>
    <phoneticPr fontId="1" type="noConversion"/>
  </si>
  <si>
    <t>Table S1. Major and trace elements of Thongmön and Riwu eclogites from central Himalaya.</t>
    <phoneticPr fontId="1" type="noConversion"/>
  </si>
  <si>
    <r>
      <t>(La/Yb)</t>
    </r>
    <r>
      <rPr>
        <vertAlign val="subscript"/>
        <sz val="12"/>
        <color theme="1"/>
        <rFont val="Times New Roman"/>
        <family val="1"/>
      </rPr>
      <t>N</t>
    </r>
    <phoneticPr fontId="13"/>
  </si>
  <si>
    <r>
      <t>(Gd/Yb)</t>
    </r>
    <r>
      <rPr>
        <vertAlign val="subscript"/>
        <sz val="12"/>
        <color theme="1"/>
        <rFont val="Times New Roman"/>
        <family val="1"/>
      </rPr>
      <t>N</t>
    </r>
    <phoneticPr fontId="13"/>
  </si>
  <si>
    <t>Eu/Eu*</t>
    <phoneticPr fontId="13"/>
  </si>
  <si>
    <r>
      <t>(La/Yb)</t>
    </r>
    <r>
      <rPr>
        <vertAlign val="subscript"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 xml:space="preserve"> and (Gd/Yb)</t>
    </r>
    <r>
      <rPr>
        <vertAlign val="subscript"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 xml:space="preserve"> values are normalized to chondrite after Sun &amp; McDonough (1989). Eu/Eu* = Eu</t>
    </r>
    <r>
      <rPr>
        <vertAlign val="subscript"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>/[(Sm</t>
    </r>
    <r>
      <rPr>
        <vertAlign val="subscript"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>)*(Gd</t>
    </r>
    <r>
      <rPr>
        <vertAlign val="subscript"/>
        <sz val="12"/>
        <color theme="1"/>
        <rFont val="Times New Roman"/>
        <family val="1"/>
      </rPr>
      <t>N</t>
    </r>
    <r>
      <rPr>
        <sz val="12"/>
        <color theme="1"/>
        <rFont val="Times New Roman"/>
        <family val="1"/>
      </rPr>
      <t>)]</t>
    </r>
    <r>
      <rPr>
        <vertAlign val="superscript"/>
        <sz val="12"/>
        <color theme="1"/>
        <rFont val="Times New Roman"/>
        <family val="1"/>
      </rPr>
      <t>1/2</t>
    </r>
    <r>
      <rPr>
        <sz val="12"/>
        <color theme="1"/>
        <rFont val="Times New Roman"/>
        <family val="1"/>
      </rPr>
      <t>, Eu anomalies.</t>
    </r>
    <phoneticPr fontId="13"/>
  </si>
  <si>
    <t>LOI = Loss on ignition.</t>
    <phoneticPr fontId="13"/>
  </si>
  <si>
    <t>LA</t>
    <phoneticPr fontId="1" type="noConversion"/>
  </si>
  <si>
    <t>GD</t>
    <phoneticPr fontId="1" type="noConversion"/>
  </si>
  <si>
    <t>YB</t>
    <phoneticPr fontId="1" type="noConversion"/>
  </si>
  <si>
    <t>EU</t>
    <phoneticPr fontId="1" type="noConversion"/>
  </si>
  <si>
    <t>SM</t>
    <phoneticPr fontId="1" type="noConversion"/>
  </si>
  <si>
    <t>Chrondite values from Sun &amp; McDonough (1989)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</si>
</sst>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76" formatCode="0.000_ "/>
    <numFmt numFmtId="177" formatCode="0.00_ "/>
    <numFmt numFmtId="178" formatCode="0.0"/>
    <numFmt numFmtId="179" formatCode="0.0_ "/>
  </numFmts>
  <fonts count="16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1"/>
      <color rgb="FFFF0000"/>
      <name val="Times New Roman"/>
      <family val="1"/>
    </font>
    <font>
      <sz val="9"/>
      <name val="宋体"/>
      <family val="3"/>
      <charset val="134"/>
    </font>
    <font>
      <sz val="9"/>
      <name val="等线"/>
      <family val="2"/>
      <charset val="134"/>
      <scheme val="minor"/>
    </font>
    <font>
      <vertAlign val="subscript"/>
      <sz val="11"/>
      <color theme="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i/>
      <sz val="11"/>
      <color theme="1"/>
      <name val="Times New Roman"/>
      <family val="1"/>
    </font>
    <font>
      <vertAlign val="subscript"/>
      <sz val="12"/>
      <color theme="1"/>
      <name val="Times New Roman"/>
      <family val="1"/>
    </font>
    <font>
      <sz val="6"/>
      <name val="等线"/>
      <family val="2"/>
      <charset val="128"/>
      <scheme val="minor"/>
    </font>
    <font>
      <vertAlign val="superscript"/>
      <sz val="12"/>
      <color theme="1"/>
      <name val="Times New Roman"/>
      <family val="1"/>
    </font>
    <font>
      <b/>
      <i/>
      <sz val="12"/>
      <color theme="1"/>
      <name val="Times New Roman"/>
      <family val="1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2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2" xfId="0" applyFont="1" applyFill="1" applyBorder="1" applyAlignment="1">
      <alignment vertical="center"/>
    </xf>
    <xf numFmtId="0" fontId="2" fillId="0" borderId="0" xfId="0" applyFont="1" applyBorder="1" applyAlignment="1"/>
    <xf numFmtId="0" fontId="2" fillId="0" borderId="0" xfId="0" applyFont="1" applyAlignment="1"/>
    <xf numFmtId="177" fontId="2" fillId="0" borderId="0" xfId="0" applyNumberFormat="1" applyFont="1" applyAlignment="1">
      <alignment vertical="center"/>
    </xf>
    <xf numFmtId="179" fontId="2" fillId="0" borderId="0" xfId="0" applyNumberFormat="1" applyFont="1" applyAlignment="1">
      <alignment vertical="center"/>
    </xf>
    <xf numFmtId="176" fontId="2" fillId="0" borderId="0" xfId="0" applyNumberFormat="1" applyFont="1" applyAlignment="1">
      <alignment vertical="center"/>
    </xf>
    <xf numFmtId="0" fontId="2" fillId="0" borderId="0" xfId="0" applyFont="1" applyAlignment="1">
      <alignment vertical="center"/>
    </xf>
    <xf numFmtId="0" fontId="9" fillId="0" borderId="0" xfId="0" applyFont="1" applyAlignment="1"/>
    <xf numFmtId="2" fontId="9" fillId="0" borderId="0" xfId="0" applyNumberFormat="1" applyFont="1" applyFill="1" applyAlignment="1"/>
    <xf numFmtId="178" fontId="9" fillId="0" borderId="0" xfId="0" applyNumberFormat="1" applyFont="1" applyFill="1" applyAlignment="1"/>
    <xf numFmtId="2" fontId="9" fillId="0" borderId="0" xfId="0" applyNumberFormat="1" applyFont="1" applyAlignment="1"/>
    <xf numFmtId="178" fontId="9" fillId="0" borderId="0" xfId="0" applyNumberFormat="1" applyFont="1" applyAlignment="1"/>
    <xf numFmtId="1" fontId="9" fillId="0" borderId="0" xfId="0" applyNumberFormat="1" applyFont="1" applyFill="1" applyAlignment="1"/>
    <xf numFmtId="1" fontId="9" fillId="0" borderId="0" xfId="0" applyNumberFormat="1" applyFont="1" applyAlignment="1"/>
    <xf numFmtId="2" fontId="10" fillId="0" borderId="0" xfId="0" applyNumberFormat="1" applyFont="1" applyFill="1" applyBorder="1" applyAlignment="1" applyProtection="1"/>
    <xf numFmtId="178" fontId="10" fillId="0" borderId="0" xfId="0" applyNumberFormat="1" applyFont="1" applyFill="1" applyBorder="1" applyAlignment="1" applyProtection="1"/>
    <xf numFmtId="2" fontId="2" fillId="0" borderId="0" xfId="0" quotePrefix="1" applyNumberFormat="1" applyFont="1" applyFill="1" applyAlignment="1"/>
    <xf numFmtId="2" fontId="2" fillId="0" borderId="0" xfId="0" quotePrefix="1" applyNumberFormat="1" applyFont="1" applyAlignment="1"/>
    <xf numFmtId="2" fontId="5" fillId="0" borderId="0" xfId="0" quotePrefix="1" applyNumberFormat="1" applyFont="1" applyAlignment="1"/>
    <xf numFmtId="177" fontId="2" fillId="0" borderId="0" xfId="0" applyNumberFormat="1" applyFont="1" applyFill="1" applyAlignment="1">
      <alignment vertical="center"/>
    </xf>
    <xf numFmtId="0" fontId="2" fillId="0" borderId="0" xfId="0" applyFont="1" applyFill="1" applyAlignment="1"/>
    <xf numFmtId="0" fontId="2" fillId="0" borderId="0" xfId="0" applyFont="1" applyFill="1" applyBorder="1" applyAlignment="1">
      <alignment vertical="center"/>
    </xf>
    <xf numFmtId="176" fontId="2" fillId="0" borderId="0" xfId="0" applyNumberFormat="1" applyFont="1" applyFill="1" applyAlignment="1">
      <alignment vertical="center"/>
    </xf>
    <xf numFmtId="179" fontId="2" fillId="0" borderId="0" xfId="0" applyNumberFormat="1" applyFont="1" applyFill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0" xfId="0" applyFont="1" applyFill="1" applyBorder="1" applyAlignment="1"/>
    <xf numFmtId="0" fontId="4" fillId="0" borderId="0" xfId="0" applyFont="1" applyAlignment="1">
      <alignment vertical="center"/>
    </xf>
    <xf numFmtId="0" fontId="4" fillId="0" borderId="0" xfId="0" applyFont="1"/>
    <xf numFmtId="0" fontId="11" fillId="0" borderId="0" xfId="0" applyFont="1" applyAlignment="1"/>
    <xf numFmtId="0" fontId="3" fillId="0" borderId="0" xfId="0" applyFont="1" applyBorder="1" applyAlignment="1"/>
    <xf numFmtId="0" fontId="2" fillId="0" borderId="0" xfId="0" applyFont="1" applyBorder="1" applyAlignment="1"/>
    <xf numFmtId="0" fontId="2" fillId="0" borderId="3" xfId="0" applyFont="1" applyBorder="1" applyAlignment="1">
      <alignment vertical="center"/>
    </xf>
    <xf numFmtId="0" fontId="15" fillId="0" borderId="3" xfId="0" applyFont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4" fillId="0" borderId="6" xfId="0" applyFont="1" applyFill="1" applyBorder="1" applyAlignment="1"/>
    <xf numFmtId="1" fontId="2" fillId="0" borderId="6" xfId="0" applyNumberFormat="1" applyFont="1" applyBorder="1" applyAlignment="1"/>
    <xf numFmtId="1" fontId="2" fillId="0" borderId="6" xfId="0" applyNumberFormat="1" applyFont="1" applyFill="1" applyBorder="1" applyAlignment="1"/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W143"/>
  <sheetViews>
    <sheetView tabSelected="1" zoomScale="110" zoomScaleNormal="110" workbookViewId="0">
      <selection activeCell="H85" sqref="H85"/>
    </sheetView>
  </sheetViews>
  <sheetFormatPr baseColWidth="10" defaultColWidth="8.83203125" defaultRowHeight="14"/>
  <cols>
    <col min="1" max="1" width="8.33203125" style="5" customWidth="1"/>
    <col min="2" max="13" width="8.83203125" style="5"/>
    <col min="14" max="18" width="8.83203125" style="23"/>
    <col min="19" max="16384" width="8.83203125" style="5"/>
  </cols>
  <sheetData>
    <row r="1" spans="1:23" s="4" customFormat="1" ht="15" thickBot="1">
      <c r="A1" s="33" t="s">
        <v>85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</row>
    <row r="2" spans="1:23" ht="16">
      <c r="A2" s="35" t="s">
        <v>0</v>
      </c>
      <c r="B2" s="36" t="s">
        <v>79</v>
      </c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7" t="s">
        <v>80</v>
      </c>
      <c r="O2" s="38"/>
      <c r="P2" s="38"/>
      <c r="Q2" s="38"/>
      <c r="R2" s="38"/>
      <c r="S2" s="4"/>
      <c r="T2" s="4"/>
      <c r="U2" s="4"/>
      <c r="V2" s="4"/>
      <c r="W2" s="4"/>
    </row>
    <row r="3" spans="1:23">
      <c r="A3" s="27"/>
      <c r="B3" s="1" t="s">
        <v>19</v>
      </c>
      <c r="C3" s="1" t="s">
        <v>20</v>
      </c>
      <c r="D3" s="1" t="s">
        <v>21</v>
      </c>
      <c r="E3" s="1" t="s">
        <v>22</v>
      </c>
      <c r="F3" s="1" t="s">
        <v>23</v>
      </c>
      <c r="G3" s="1" t="s">
        <v>24</v>
      </c>
      <c r="H3" s="1" t="s">
        <v>25</v>
      </c>
      <c r="I3" s="1" t="s">
        <v>26</v>
      </c>
      <c r="J3" s="1" t="s">
        <v>27</v>
      </c>
      <c r="K3" s="1" t="s">
        <v>28</v>
      </c>
      <c r="L3" s="1" t="s">
        <v>30</v>
      </c>
      <c r="M3" s="1" t="s">
        <v>31</v>
      </c>
      <c r="N3" s="3" t="s">
        <v>35</v>
      </c>
      <c r="O3" s="3" t="s">
        <v>33</v>
      </c>
      <c r="P3" s="3" t="s">
        <v>36</v>
      </c>
      <c r="Q3" s="3" t="s">
        <v>34</v>
      </c>
      <c r="R3" s="3" t="s">
        <v>37</v>
      </c>
      <c r="S3" s="2"/>
      <c r="T3" s="2"/>
      <c r="U3" s="2"/>
      <c r="V3" s="2"/>
      <c r="W3" s="2"/>
    </row>
    <row r="4" spans="1:23">
      <c r="A4" s="32" t="s">
        <v>84</v>
      </c>
    </row>
    <row r="5" spans="1:23" ht="18">
      <c r="A5" s="6" t="s">
        <v>1</v>
      </c>
      <c r="B5" s="6">
        <v>44.434649706861116</v>
      </c>
      <c r="C5" s="6">
        <v>44.85226841650892</v>
      </c>
      <c r="D5" s="6">
        <v>45.699314440619489</v>
      </c>
      <c r="E5" s="6">
        <v>45.561449729770288</v>
      </c>
      <c r="F5" s="6">
        <v>43.93634865732804</v>
      </c>
      <c r="G5" s="6">
        <v>44.740007868169457</v>
      </c>
      <c r="H5" s="6">
        <v>43.706373126314176</v>
      </c>
      <c r="I5" s="6">
        <v>42.586402766795551</v>
      </c>
      <c r="J5" s="6">
        <v>42.990188999718256</v>
      </c>
      <c r="K5" s="6">
        <v>43.884634321465001</v>
      </c>
      <c r="L5" s="6">
        <v>43.032853445360189</v>
      </c>
      <c r="M5" s="6">
        <v>46.762550444459158</v>
      </c>
      <c r="N5" s="22">
        <v>44.36643618646098</v>
      </c>
      <c r="O5" s="22">
        <v>45.323731313154603</v>
      </c>
      <c r="P5" s="22">
        <v>46.747716754701095</v>
      </c>
      <c r="Q5" s="22">
        <v>46.263333561203162</v>
      </c>
      <c r="R5" s="22">
        <v>44.529043496729862</v>
      </c>
      <c r="S5" s="6"/>
      <c r="T5" s="6"/>
      <c r="U5" s="6"/>
      <c r="V5" s="6"/>
      <c r="W5" s="6"/>
    </row>
    <row r="6" spans="1:23" ht="18">
      <c r="A6" s="6" t="s">
        <v>2</v>
      </c>
      <c r="B6" s="6">
        <v>12.559586014869765</v>
      </c>
      <c r="C6" s="6">
        <v>11.22930981166231</v>
      </c>
      <c r="D6" s="6">
        <v>11.389253874310906</v>
      </c>
      <c r="E6" s="6">
        <v>11.09573270732281</v>
      </c>
      <c r="F6" s="6">
        <v>11.669470934942689</v>
      </c>
      <c r="G6" s="6">
        <v>14.16253642602603</v>
      </c>
      <c r="H6" s="6">
        <v>13.836221986738829</v>
      </c>
      <c r="I6" s="6">
        <v>14.304355413879415</v>
      </c>
      <c r="J6" s="6">
        <v>13.788247057928576</v>
      </c>
      <c r="K6" s="6">
        <v>13.048236949590001</v>
      </c>
      <c r="L6" s="6">
        <v>13.143068315915501</v>
      </c>
      <c r="M6" s="6">
        <v>12.772447913646303</v>
      </c>
      <c r="N6" s="22">
        <v>12.220044747307652</v>
      </c>
      <c r="O6" s="22">
        <v>14.267607922476326</v>
      </c>
      <c r="P6" s="22">
        <v>12.395402680608901</v>
      </c>
      <c r="Q6" s="22">
        <v>12.298941912936645</v>
      </c>
      <c r="R6" s="22">
        <v>11.744020399417408</v>
      </c>
      <c r="S6" s="6"/>
      <c r="T6" s="6"/>
      <c r="U6" s="6"/>
      <c r="V6" s="6"/>
      <c r="W6" s="6"/>
    </row>
    <row r="7" spans="1:23" ht="18">
      <c r="A7" s="6" t="s">
        <v>81</v>
      </c>
      <c r="B7" s="6">
        <v>25.01450148384292</v>
      </c>
      <c r="C7" s="6">
        <v>24.833251496133652</v>
      </c>
      <c r="D7" s="6">
        <v>24.750876951956762</v>
      </c>
      <c r="E7" s="6">
        <v>25.951541569810495</v>
      </c>
      <c r="F7" s="6">
        <v>24.71599119729262</v>
      </c>
      <c r="G7" s="6">
        <v>22.863784112868366</v>
      </c>
      <c r="H7" s="6">
        <v>21.146409219054092</v>
      </c>
      <c r="I7" s="6">
        <v>21.074578142010157</v>
      </c>
      <c r="J7" s="6">
        <v>21.375651471843213</v>
      </c>
      <c r="K7" s="6">
        <v>21.456130753937899</v>
      </c>
      <c r="L7" s="6">
        <v>21.884512363817478</v>
      </c>
      <c r="M7" s="6">
        <v>20.312064191997376</v>
      </c>
      <c r="N7" s="22">
        <v>27.677032173235833</v>
      </c>
      <c r="O7" s="22">
        <v>19.878480829506593</v>
      </c>
      <c r="P7" s="22">
        <v>18.813003363260155</v>
      </c>
      <c r="Q7" s="22">
        <v>19.124093382388985</v>
      </c>
      <c r="R7" s="22">
        <v>24.626144464466414</v>
      </c>
      <c r="S7" s="6"/>
      <c r="T7" s="6"/>
      <c r="U7" s="6"/>
      <c r="V7" s="6"/>
      <c r="W7" s="6"/>
    </row>
    <row r="8" spans="1:23">
      <c r="A8" s="6" t="s">
        <v>3</v>
      </c>
      <c r="B8" s="6">
        <v>8.9248092747778873</v>
      </c>
      <c r="C8" s="6">
        <v>9.362377663837977</v>
      </c>
      <c r="D8" s="6">
        <v>9.0757694652536323</v>
      </c>
      <c r="E8" s="6">
        <v>8.0728323049579291</v>
      </c>
      <c r="F8" s="6">
        <v>9.0923524181871755</v>
      </c>
      <c r="G8" s="6">
        <v>9.7026064645525789</v>
      </c>
      <c r="H8" s="6">
        <v>11.595326910088882</v>
      </c>
      <c r="I8" s="6">
        <v>11.911489218342179</v>
      </c>
      <c r="J8" s="6">
        <v>12.065015772427786</v>
      </c>
      <c r="K8" s="6">
        <v>11.851577066640754</v>
      </c>
      <c r="L8" s="6">
        <v>12.30838952409599</v>
      </c>
      <c r="M8" s="6">
        <v>11.423917517977243</v>
      </c>
      <c r="N8" s="22">
        <v>6.6689832693235509</v>
      </c>
      <c r="O8" s="22">
        <v>10.803233810829182</v>
      </c>
      <c r="P8" s="22">
        <v>12.039498222098523</v>
      </c>
      <c r="Q8" s="22">
        <v>12.017563561782787</v>
      </c>
      <c r="R8" s="22">
        <v>9.4723931378073534</v>
      </c>
      <c r="S8" s="6"/>
      <c r="T8" s="6"/>
      <c r="U8" s="6"/>
      <c r="V8" s="6"/>
      <c r="W8" s="6"/>
    </row>
    <row r="9" spans="1:23">
      <c r="A9" s="6" t="s">
        <v>4</v>
      </c>
      <c r="B9" s="6">
        <v>4.6471624398761042</v>
      </c>
      <c r="C9" s="6">
        <v>4.6489050908510654</v>
      </c>
      <c r="D9" s="6">
        <v>4.5715916309030344</v>
      </c>
      <c r="E9" s="6">
        <v>3.7530666189610162</v>
      </c>
      <c r="F9" s="6">
        <v>4.6938223623837603</v>
      </c>
      <c r="G9" s="6">
        <v>5.8019807440416429</v>
      </c>
      <c r="H9" s="6">
        <v>6.8858227137414802</v>
      </c>
      <c r="I9" s="6">
        <v>7.1570496736769229</v>
      </c>
      <c r="J9" s="6">
        <v>7.1608812799161337</v>
      </c>
      <c r="K9" s="6">
        <v>6.9000607389135</v>
      </c>
      <c r="L9" s="6">
        <v>7.1194486012208538</v>
      </c>
      <c r="M9" s="6">
        <v>6.4384938934992109</v>
      </c>
      <c r="N9" s="22">
        <v>4.8056015296875607</v>
      </c>
      <c r="O9" s="22">
        <v>7.1723028469330252</v>
      </c>
      <c r="P9" s="22">
        <v>6.7388584290197313</v>
      </c>
      <c r="Q9" s="22">
        <v>6.6590415815300297</v>
      </c>
      <c r="R9" s="22">
        <v>4.7851136285334546</v>
      </c>
      <c r="S9" s="6"/>
      <c r="T9" s="6"/>
      <c r="U9" s="6"/>
      <c r="V9" s="6"/>
      <c r="W9" s="6"/>
    </row>
    <row r="10" spans="1:23" ht="18">
      <c r="A10" s="6" t="s">
        <v>10</v>
      </c>
      <c r="B10" s="6">
        <v>0.7151837789816583</v>
      </c>
      <c r="C10" s="6">
        <v>1.0860418739902173</v>
      </c>
      <c r="D10" s="6">
        <v>0.83136191546650695</v>
      </c>
      <c r="E10" s="6">
        <v>1.8786761188484264</v>
      </c>
      <c r="F10" s="6">
        <v>1.2238808867647508</v>
      </c>
      <c r="G10" s="6">
        <v>0.25069084080092735</v>
      </c>
      <c r="H10" s="6">
        <v>0.42334274268011307</v>
      </c>
      <c r="I10" s="6">
        <v>0.25846700907185</v>
      </c>
      <c r="J10" s="6">
        <v>0.25695944911262203</v>
      </c>
      <c r="K10" s="6">
        <v>0.28173410961323442</v>
      </c>
      <c r="L10" s="6">
        <v>0.19117576282706195</v>
      </c>
      <c r="M10" s="6">
        <v>0.24623585701405368</v>
      </c>
      <c r="N10" s="22">
        <v>0.22411767688589437</v>
      </c>
      <c r="O10" s="22">
        <v>0.50912812102593064</v>
      </c>
      <c r="P10" s="22">
        <v>0.18218930428330929</v>
      </c>
      <c r="Q10" s="22">
        <v>0.31309931544136199</v>
      </c>
      <c r="R10" s="22">
        <v>1.0300163590147737</v>
      </c>
      <c r="S10" s="6"/>
      <c r="T10" s="6"/>
      <c r="U10" s="6"/>
      <c r="V10" s="6"/>
      <c r="W10" s="6"/>
    </row>
    <row r="11" spans="1:23" ht="18">
      <c r="A11" s="6" t="s">
        <v>11</v>
      </c>
      <c r="B11" s="6">
        <v>0.79813124137075686</v>
      </c>
      <c r="C11" s="6">
        <v>0.88683028595366953</v>
      </c>
      <c r="D11" s="6">
        <v>0.69136386657714466</v>
      </c>
      <c r="E11" s="6">
        <v>2.3945967854719231E-2</v>
      </c>
      <c r="F11" s="6">
        <v>0.61064802771928639</v>
      </c>
      <c r="G11" s="6">
        <v>2.4612349199939574E-2</v>
      </c>
      <c r="H11" s="6">
        <v>0.73104837303762193</v>
      </c>
      <c r="I11" s="6">
        <v>0.94978734907097595</v>
      </c>
      <c r="J11" s="6">
        <v>0.65833848627323199</v>
      </c>
      <c r="K11" s="6">
        <v>0.84182350046093501</v>
      </c>
      <c r="L11" s="6">
        <v>0.6164355519223671</v>
      </c>
      <c r="M11" s="6">
        <v>0.35250770778238594</v>
      </c>
      <c r="N11" s="22">
        <v>2.3775171903671104E-2</v>
      </c>
      <c r="O11" s="22">
        <v>2.4831538131041817E-2</v>
      </c>
      <c r="P11" s="22">
        <v>1.0646863911308604</v>
      </c>
      <c r="Q11" s="22">
        <v>1.2868251742951267</v>
      </c>
      <c r="R11" s="22">
        <v>2.565604968976036E-2</v>
      </c>
      <c r="S11" s="6"/>
      <c r="T11" s="6"/>
      <c r="U11" s="6"/>
      <c r="V11" s="6"/>
      <c r="W11" s="6"/>
    </row>
    <row r="12" spans="1:23">
      <c r="A12" s="6" t="s">
        <v>5</v>
      </c>
      <c r="B12" s="6">
        <v>0.28039261666733029</v>
      </c>
      <c r="C12" s="6">
        <v>0.25515977380452637</v>
      </c>
      <c r="D12" s="6">
        <v>0.27862082410343081</v>
      </c>
      <c r="E12" s="6">
        <v>0.2788284823799772</v>
      </c>
      <c r="F12" s="6">
        <v>0.28998805109972264</v>
      </c>
      <c r="G12" s="6">
        <v>0.23869559688516853</v>
      </c>
      <c r="H12" s="6">
        <v>0.28995882486313368</v>
      </c>
      <c r="I12" s="6">
        <v>0.28642432937746637</v>
      </c>
      <c r="J12" s="6">
        <v>0.28859448646924202</v>
      </c>
      <c r="K12" s="6">
        <v>0.29616743122718303</v>
      </c>
      <c r="L12" s="6">
        <v>0.30159640841357316</v>
      </c>
      <c r="M12" s="6">
        <v>0.26841596940740653</v>
      </c>
      <c r="N12" s="22">
        <v>0.25426789868233851</v>
      </c>
      <c r="O12" s="22">
        <v>0.25827790727921995</v>
      </c>
      <c r="P12" s="22">
        <v>0.26387507192396992</v>
      </c>
      <c r="Q12" s="22">
        <v>0.25283614704577662</v>
      </c>
      <c r="R12" s="22">
        <v>0.32419859026038794</v>
      </c>
      <c r="S12" s="8"/>
      <c r="T12" s="8"/>
      <c r="U12" s="8"/>
      <c r="V12" s="8"/>
      <c r="W12" s="8"/>
    </row>
    <row r="13" spans="1:23" ht="18">
      <c r="A13" s="6" t="s">
        <v>12</v>
      </c>
      <c r="B13" s="6">
        <v>2.2859421321801938</v>
      </c>
      <c r="C13" s="6">
        <v>2.3680543852059395</v>
      </c>
      <c r="D13" s="6">
        <v>2.3712518854892739</v>
      </c>
      <c r="E13" s="6">
        <v>2.4520604034522502</v>
      </c>
      <c r="F13" s="6">
        <v>2.9853199683885112</v>
      </c>
      <c r="G13" s="6">
        <v>1.8623844679054675</v>
      </c>
      <c r="H13" s="6">
        <v>1.2285900558828471</v>
      </c>
      <c r="I13" s="6">
        <v>1.317404734043305</v>
      </c>
      <c r="J13" s="6">
        <v>1.2639036981231273</v>
      </c>
      <c r="K13" s="6">
        <v>1.2834212179269999</v>
      </c>
      <c r="L13" s="6">
        <v>1.2518888171911877</v>
      </c>
      <c r="M13" s="6">
        <v>1.2655433534398384</v>
      </c>
      <c r="N13" s="22">
        <v>2.8873781293585274</v>
      </c>
      <c r="O13" s="22">
        <v>1.3016905839520045</v>
      </c>
      <c r="P13" s="22">
        <v>1.4705848193117312</v>
      </c>
      <c r="Q13" s="22">
        <v>1.5959423003335753</v>
      </c>
      <c r="R13" s="22">
        <v>2.9137580763870776</v>
      </c>
      <c r="S13" s="8"/>
      <c r="T13" s="8"/>
      <c r="U13" s="8"/>
      <c r="V13" s="8"/>
      <c r="W13" s="8"/>
    </row>
    <row r="14" spans="1:23" ht="18">
      <c r="A14" s="6" t="s">
        <v>13</v>
      </c>
      <c r="B14" s="6">
        <v>0.28106666957225074</v>
      </c>
      <c r="C14" s="6">
        <v>0.28297214205986482</v>
      </c>
      <c r="D14" s="6">
        <v>0.26765150031983115</v>
      </c>
      <c r="E14" s="6">
        <v>0.19391861220366499</v>
      </c>
      <c r="F14" s="6">
        <v>0.37481849695129066</v>
      </c>
      <c r="G14" s="6">
        <v>0.23574136104557772</v>
      </c>
      <c r="H14" s="6">
        <v>9.8285290598843278E-2</v>
      </c>
      <c r="I14" s="6">
        <v>9.7084157732182944E-2</v>
      </c>
      <c r="J14" s="6">
        <v>9.3564496187808793E-2</v>
      </c>
      <c r="K14" s="6">
        <v>9.0179849439355003E-2</v>
      </c>
      <c r="L14" s="6">
        <v>9.1786639235786671E-2</v>
      </c>
      <c r="M14" s="6">
        <v>0.1013417717770157</v>
      </c>
      <c r="N14" s="22">
        <v>0.40553310716091795</v>
      </c>
      <c r="O14" s="22">
        <v>0.11224934867323554</v>
      </c>
      <c r="P14" s="22">
        <v>0.11088991950911861</v>
      </c>
      <c r="Q14" s="22">
        <v>0.12702036104254719</v>
      </c>
      <c r="R14" s="22">
        <v>0.23591518526029556</v>
      </c>
      <c r="S14" s="8"/>
      <c r="T14" s="8"/>
      <c r="U14" s="8"/>
      <c r="V14" s="8"/>
      <c r="W14" s="8"/>
    </row>
    <row r="15" spans="1:23">
      <c r="A15" s="6" t="s">
        <v>6</v>
      </c>
      <c r="B15" s="6" t="s">
        <v>17</v>
      </c>
      <c r="C15" s="6">
        <v>0.12655557899185363</v>
      </c>
      <c r="D15" s="6" t="s">
        <v>18</v>
      </c>
      <c r="E15" s="6">
        <v>0.66431806743841082</v>
      </c>
      <c r="F15" s="6">
        <v>0.32405642394214212</v>
      </c>
      <c r="G15" s="6">
        <v>5.9388300504838024E-2</v>
      </c>
      <c r="H15" s="6" t="s">
        <v>16</v>
      </c>
      <c r="I15" s="6" t="s">
        <v>29</v>
      </c>
      <c r="J15" s="6" t="s">
        <v>18</v>
      </c>
      <c r="K15" s="6" t="s">
        <v>29</v>
      </c>
      <c r="L15" s="6" t="s">
        <v>16</v>
      </c>
      <c r="M15" s="6" t="s">
        <v>32</v>
      </c>
      <c r="N15" s="22">
        <v>0.40109567599306434</v>
      </c>
      <c r="O15" s="22">
        <v>0.29304769603883879</v>
      </c>
      <c r="P15" s="22">
        <v>0.11456772715259737</v>
      </c>
      <c r="Q15" s="22" t="s">
        <v>38</v>
      </c>
      <c r="R15" s="22">
        <v>0.2433090024332141</v>
      </c>
      <c r="S15" s="6"/>
      <c r="T15" s="6"/>
      <c r="U15" s="6"/>
      <c r="V15" s="6"/>
      <c r="W15" s="6"/>
    </row>
    <row r="16" spans="1:23">
      <c r="A16" s="6" t="s">
        <v>7</v>
      </c>
      <c r="B16" s="6">
        <f t="shared" ref="B16:R16" si="0">SUM(B5:B15)</f>
        <v>99.941425358999965</v>
      </c>
      <c r="C16" s="6">
        <f t="shared" si="0"/>
        <v>99.931726518999966</v>
      </c>
      <c r="D16" s="6">
        <f t="shared" si="0"/>
        <v>99.927056355000005</v>
      </c>
      <c r="E16" s="6">
        <f t="shared" si="0"/>
        <v>99.926370582999994</v>
      </c>
      <c r="F16" s="6">
        <f t="shared" si="0"/>
        <v>99.916697424999981</v>
      </c>
      <c r="G16" s="6">
        <f t="shared" si="0"/>
        <v>99.942428531999994</v>
      </c>
      <c r="H16" s="6">
        <f t="shared" si="0"/>
        <v>99.941379243000014</v>
      </c>
      <c r="I16" s="6">
        <f t="shared" si="0"/>
        <v>99.943042794000007</v>
      </c>
      <c r="J16" s="6">
        <f t="shared" si="0"/>
        <v>99.941345198000008</v>
      </c>
      <c r="K16" s="6">
        <f t="shared" si="0"/>
        <v>99.933965939214858</v>
      </c>
      <c r="L16" s="6">
        <f t="shared" si="0"/>
        <v>99.941155429999981</v>
      </c>
      <c r="M16" s="6">
        <f t="shared" si="0"/>
        <v>99.943518620999981</v>
      </c>
      <c r="N16" s="22">
        <f t="shared" si="0"/>
        <v>99.934265565999993</v>
      </c>
      <c r="O16" s="22">
        <f t="shared" si="0"/>
        <v>99.944581917999997</v>
      </c>
      <c r="P16" s="22">
        <f t="shared" si="0"/>
        <v>99.941272682999994</v>
      </c>
      <c r="Q16" s="22">
        <f t="shared" si="0"/>
        <v>99.938697298000008</v>
      </c>
      <c r="R16" s="22">
        <f t="shared" si="0"/>
        <v>99.929568390000014</v>
      </c>
      <c r="S16" s="6"/>
      <c r="T16" s="6"/>
      <c r="U16" s="6"/>
      <c r="V16" s="6"/>
      <c r="W16" s="6"/>
    </row>
    <row r="17" spans="1:23" ht="18">
      <c r="A17" s="6" t="s">
        <v>14</v>
      </c>
      <c r="B17" s="6">
        <f t="shared" ref="B17:R17" si="1">B10+B11</f>
        <v>1.5133150203524153</v>
      </c>
      <c r="C17" s="6">
        <f t="shared" si="1"/>
        <v>1.9728721599438868</v>
      </c>
      <c r="D17" s="6">
        <f t="shared" si="1"/>
        <v>1.5227257820436515</v>
      </c>
      <c r="E17" s="6">
        <f t="shared" si="1"/>
        <v>1.9026220867031456</v>
      </c>
      <c r="F17" s="6">
        <f t="shared" si="1"/>
        <v>1.8345289144840371</v>
      </c>
      <c r="G17" s="6">
        <f t="shared" si="1"/>
        <v>0.27530319000086695</v>
      </c>
      <c r="H17" s="6">
        <f t="shared" si="1"/>
        <v>1.1543911157177349</v>
      </c>
      <c r="I17" s="6">
        <f t="shared" si="1"/>
        <v>1.208254358142826</v>
      </c>
      <c r="J17" s="6">
        <f t="shared" si="1"/>
        <v>0.91529793538585402</v>
      </c>
      <c r="K17" s="6">
        <f t="shared" si="1"/>
        <v>1.1235576100741693</v>
      </c>
      <c r="L17" s="6">
        <f t="shared" si="1"/>
        <v>0.80761131474942904</v>
      </c>
      <c r="M17" s="6">
        <f t="shared" si="1"/>
        <v>0.59874356479643964</v>
      </c>
      <c r="N17" s="22">
        <f t="shared" si="1"/>
        <v>0.24789284878956547</v>
      </c>
      <c r="O17" s="22">
        <f t="shared" si="1"/>
        <v>0.53395965915697241</v>
      </c>
      <c r="P17" s="22">
        <f t="shared" si="1"/>
        <v>1.2468756954141698</v>
      </c>
      <c r="Q17" s="22">
        <f t="shared" si="1"/>
        <v>1.5999244897364886</v>
      </c>
      <c r="R17" s="22">
        <f t="shared" si="1"/>
        <v>1.0556724087045342</v>
      </c>
      <c r="S17" s="6"/>
      <c r="T17" s="6"/>
      <c r="U17" s="6"/>
      <c r="V17" s="6"/>
      <c r="W17" s="6"/>
    </row>
    <row r="18" spans="1:23">
      <c r="A18" s="6" t="s">
        <v>8</v>
      </c>
      <c r="B18" s="7">
        <f t="shared" ref="B18:R18" si="2">B7*0.8998*0.85</f>
        <v>19.131841169887583</v>
      </c>
      <c r="C18" s="7">
        <f t="shared" si="2"/>
        <v>18.9932157417879</v>
      </c>
      <c r="D18" s="7">
        <f t="shared" si="2"/>
        <v>18.93021321916509</v>
      </c>
      <c r="E18" s="7">
        <f t="shared" si="2"/>
        <v>19.848517538838163</v>
      </c>
      <c r="F18" s="7">
        <f t="shared" si="2"/>
        <v>18.903531547425317</v>
      </c>
      <c r="G18" s="7">
        <f t="shared" si="2"/>
        <v>17.486908003045112</v>
      </c>
      <c r="H18" s="7">
        <f t="shared" si="2"/>
        <v>16.173408163009142</v>
      </c>
      <c r="I18" s="7">
        <f t="shared" si="2"/>
        <v>16.118469600353631</v>
      </c>
      <c r="J18" s="7">
        <f t="shared" si="2"/>
        <v>16.348739515209846</v>
      </c>
      <c r="K18" s="7">
        <f t="shared" si="2"/>
        <v>16.410292484534324</v>
      </c>
      <c r="L18" s="7">
        <f t="shared" si="2"/>
        <v>16.737931591218523</v>
      </c>
      <c r="M18" s="7">
        <f t="shared" si="2"/>
        <v>15.535276055965355</v>
      </c>
      <c r="N18" s="26">
        <f t="shared" si="2"/>
        <v>21.168224517055965</v>
      </c>
      <c r="O18" s="26">
        <f t="shared" si="2"/>
        <v>15.203658492831529</v>
      </c>
      <c r="P18" s="26">
        <f t="shared" si="2"/>
        <v>14.388749362322265</v>
      </c>
      <c r="Q18" s="26">
        <f t="shared" si="2"/>
        <v>14.626680341652566</v>
      </c>
      <c r="R18" s="26">
        <f t="shared" si="2"/>
        <v>18.834814070757847</v>
      </c>
      <c r="S18" s="9"/>
      <c r="T18" s="9"/>
      <c r="U18" s="9"/>
      <c r="V18" s="9"/>
      <c r="W18" s="9"/>
    </row>
    <row r="19" spans="1:23">
      <c r="A19" s="6" t="s">
        <v>9</v>
      </c>
      <c r="B19" s="6">
        <f>B9/(B18+B9)</f>
        <v>0.19543133581795555</v>
      </c>
      <c r="C19" s="6">
        <f>C9/(C18+C9)</f>
        <v>0.19663655066143862</v>
      </c>
      <c r="D19" s="6">
        <f>D9/(D18+D9)</f>
        <v>0.19452087446338329</v>
      </c>
      <c r="E19" s="6">
        <f>E9/(E18+E9)</f>
        <v>0.1590175724590423</v>
      </c>
      <c r="F19" s="6">
        <f>F9/(F18+F9)</f>
        <v>0.19891308069217908</v>
      </c>
      <c r="G19" s="6">
        <f>G9/(G18+G9)</f>
        <v>0.24913085407595595</v>
      </c>
      <c r="H19" s="6">
        <f>H9/(H18+H9)</f>
        <v>0.29861458738782498</v>
      </c>
      <c r="I19" s="6">
        <f>I9/(I18+I9)</f>
        <v>0.30749258864709134</v>
      </c>
      <c r="J19" s="6">
        <f>J9/(J18+J9)</f>
        <v>0.30459365305461367</v>
      </c>
      <c r="K19" s="6">
        <f>K9/(K18+K9)</f>
        <v>0.29600841620764234</v>
      </c>
      <c r="L19" s="6">
        <f>L9/(L18+L9)</f>
        <v>0.29841703254060864</v>
      </c>
      <c r="M19" s="6">
        <f>M9/(M18+M9)</f>
        <v>0.29300815965155302</v>
      </c>
      <c r="N19" s="22">
        <f>N9/(N18+N9)</f>
        <v>0.18501708300653166</v>
      </c>
      <c r="O19" s="22">
        <f>O9/(O18+O9)</f>
        <v>0.32053607610534485</v>
      </c>
      <c r="P19" s="22">
        <f>P9/(P18+P9)</f>
        <v>0.31895984133997823</v>
      </c>
      <c r="Q19" s="22">
        <f>Q9/(Q18+Q9)</f>
        <v>0.31284076741966493</v>
      </c>
      <c r="R19" s="22">
        <f>R9/(R18+R9)</f>
        <v>0.20258798796733946</v>
      </c>
      <c r="S19" s="9"/>
      <c r="T19" s="9"/>
      <c r="U19" s="9"/>
      <c r="V19" s="9"/>
      <c r="W19" s="9"/>
    </row>
    <row r="20" spans="1:23" ht="18">
      <c r="A20" s="6" t="s">
        <v>15</v>
      </c>
      <c r="B20" s="6">
        <f>B14/B10</f>
        <v>0.39299922318212843</v>
      </c>
      <c r="C20" s="6">
        <f>C14/C10</f>
        <v>0.26055362029476747</v>
      </c>
      <c r="D20" s="6">
        <f>D14/D10</f>
        <v>0.3219434224018336</v>
      </c>
      <c r="E20" s="6">
        <f>E14/E10</f>
        <v>0.1032208853128614</v>
      </c>
      <c r="F20" s="6">
        <f>F14/F10</f>
        <v>0.30625406524821125</v>
      </c>
      <c r="G20" s="6">
        <f>G14/G10</f>
        <v>0.94036686897858801</v>
      </c>
      <c r="H20" s="6">
        <f>H14/H10</f>
        <v>0.23216481751078408</v>
      </c>
      <c r="I20" s="6">
        <f>I14/I10</f>
        <v>0.3756152790284929</v>
      </c>
      <c r="J20" s="6">
        <f>J14/J10</f>
        <v>0.36412164063599262</v>
      </c>
      <c r="K20" s="6">
        <f>K14/K10</f>
        <v>0.32008850317469267</v>
      </c>
      <c r="L20" s="6">
        <f>L14/L10</f>
        <v>0.48011650576656562</v>
      </c>
      <c r="M20" s="6">
        <f>M14/M10</f>
        <v>0.4115638274860664</v>
      </c>
      <c r="N20" s="22">
        <f>N14/N10</f>
        <v>1.8094650667264773</v>
      </c>
      <c r="O20" s="22">
        <f>O14/O10</f>
        <v>0.2204736765414663</v>
      </c>
      <c r="P20" s="22">
        <f>P14/P10</f>
        <v>0.60865219253860148</v>
      </c>
      <c r="Q20" s="22">
        <f>Q14/Q10</f>
        <v>0.40568712474983315</v>
      </c>
      <c r="R20" s="22">
        <f>R14/R10</f>
        <v>0.22904023144443261</v>
      </c>
      <c r="S20" s="9"/>
      <c r="T20" s="9"/>
      <c r="U20" s="9"/>
      <c r="V20" s="9"/>
      <c r="W20" s="9"/>
    </row>
    <row r="21" spans="1:23">
      <c r="A21" s="5" t="s">
        <v>83</v>
      </c>
    </row>
    <row r="22" spans="1:23">
      <c r="A22" s="10" t="s">
        <v>41</v>
      </c>
      <c r="B22" s="11">
        <v>5.2371708644857691</v>
      </c>
      <c r="C22" s="12">
        <v>34.161644281656031</v>
      </c>
      <c r="D22" s="11">
        <v>9.844197922192981</v>
      </c>
      <c r="E22" s="12">
        <v>72.559139235523574</v>
      </c>
      <c r="F22" s="12">
        <v>32.462774318258617</v>
      </c>
      <c r="G22" s="13">
        <v>6.4997789196156619</v>
      </c>
      <c r="H22" s="13">
        <v>3.6122359322731956</v>
      </c>
      <c r="I22" s="13">
        <v>2.4728366853269588</v>
      </c>
      <c r="J22" s="13">
        <v>2.7375045252161931</v>
      </c>
      <c r="K22" s="13">
        <v>2.3243927322264959</v>
      </c>
      <c r="L22" s="13">
        <v>3.1221128249129624</v>
      </c>
      <c r="M22" s="13">
        <v>4.3417150813706238</v>
      </c>
      <c r="N22" s="11">
        <v>4.7906641591409196</v>
      </c>
      <c r="O22" s="11">
        <v>3.3061487844748862</v>
      </c>
      <c r="P22" s="12">
        <v>13.624910050004408</v>
      </c>
      <c r="Q22" s="12">
        <v>19.801335870721292</v>
      </c>
      <c r="R22" s="11">
        <v>6.3890024546674429</v>
      </c>
      <c r="S22" s="11"/>
      <c r="T22" s="11"/>
      <c r="U22" s="14"/>
      <c r="V22" s="14"/>
      <c r="W22" s="13"/>
    </row>
    <row r="23" spans="1:23">
      <c r="A23" s="10" t="s">
        <v>40</v>
      </c>
      <c r="B23" s="11">
        <v>1.3958509374826349</v>
      </c>
      <c r="C23" s="11">
        <v>1.2616089757270061</v>
      </c>
      <c r="D23" s="11">
        <v>1.3109440907909393</v>
      </c>
      <c r="E23" s="11">
        <v>1.7719086142558795</v>
      </c>
      <c r="F23" s="11">
        <v>2.1076843870714512</v>
      </c>
      <c r="G23" s="13">
        <v>1.4702090841274569</v>
      </c>
      <c r="H23" s="13">
        <v>0.86433533310664601</v>
      </c>
      <c r="I23" s="13">
        <v>0.91323893834403935</v>
      </c>
      <c r="J23" s="13">
        <v>0.89882930405585859</v>
      </c>
      <c r="K23" s="13">
        <v>0.91565619104043916</v>
      </c>
      <c r="L23" s="13">
        <v>0.86775562240532444</v>
      </c>
      <c r="M23" s="13">
        <v>0.56082244854839114</v>
      </c>
      <c r="N23" s="11">
        <v>2.9635767151408086</v>
      </c>
      <c r="O23" s="11">
        <v>0.77236096722098757</v>
      </c>
      <c r="P23" s="11">
        <v>0.47678929847697271</v>
      </c>
      <c r="Q23" s="11">
        <v>0.80215476591943535</v>
      </c>
      <c r="R23" s="11">
        <v>1.2642154802282277</v>
      </c>
      <c r="S23" s="11"/>
      <c r="T23" s="11"/>
      <c r="U23" s="13"/>
      <c r="V23" s="13"/>
      <c r="W23" s="13"/>
    </row>
    <row r="24" spans="1:23">
      <c r="A24" s="10" t="s">
        <v>39</v>
      </c>
      <c r="B24" s="15">
        <v>1329.5110792151129</v>
      </c>
      <c r="C24" s="15">
        <v>1331.5718938220898</v>
      </c>
      <c r="D24" s="15">
        <v>1250.2349665843301</v>
      </c>
      <c r="E24" s="15">
        <v>1049.0010973068795</v>
      </c>
      <c r="F24" s="15">
        <v>1818.3234638023371</v>
      </c>
      <c r="G24" s="16">
        <v>1160.5198184086992</v>
      </c>
      <c r="H24" s="16">
        <v>492.5829974570479</v>
      </c>
      <c r="I24" s="16">
        <v>554.21723647702868</v>
      </c>
      <c r="J24" s="16">
        <v>570.10102076593989</v>
      </c>
      <c r="K24" s="16">
        <v>554.38511455291689</v>
      </c>
      <c r="L24" s="16">
        <v>526.8475225179111</v>
      </c>
      <c r="M24" s="16">
        <v>552.13410167376651</v>
      </c>
      <c r="N24" s="15">
        <v>1981.3896258520108</v>
      </c>
      <c r="O24" s="15">
        <v>655.49013159536776</v>
      </c>
      <c r="P24" s="15">
        <v>567.42732399262457</v>
      </c>
      <c r="Q24" s="15">
        <v>581.8070101447513</v>
      </c>
      <c r="R24" s="15">
        <v>1303.2509452167587</v>
      </c>
      <c r="S24" s="15"/>
      <c r="T24" s="15"/>
      <c r="U24" s="16"/>
      <c r="V24" s="16"/>
      <c r="W24" s="16"/>
    </row>
    <row r="25" spans="1:23">
      <c r="A25" s="10" t="s">
        <v>43</v>
      </c>
      <c r="B25" s="12">
        <v>47.56624434110298</v>
      </c>
      <c r="C25" s="12">
        <v>45.644735625423543</v>
      </c>
      <c r="D25" s="12">
        <v>34.800268081940651</v>
      </c>
      <c r="E25" s="12">
        <v>46.409866241984574</v>
      </c>
      <c r="F25" s="12">
        <v>43.6441742661248</v>
      </c>
      <c r="G25" s="14">
        <v>43.569325719782668</v>
      </c>
      <c r="H25" s="14">
        <v>47.068887513805528</v>
      </c>
      <c r="I25" s="14">
        <v>50.068130526059285</v>
      </c>
      <c r="J25" s="14">
        <v>48.802075799723291</v>
      </c>
      <c r="K25" s="14">
        <v>49.33595095653093</v>
      </c>
      <c r="L25" s="14">
        <v>49.84373724489933</v>
      </c>
      <c r="M25" s="14">
        <v>45.850121445145405</v>
      </c>
      <c r="N25" s="12">
        <v>46.71430905795328</v>
      </c>
      <c r="O25" s="12">
        <v>44.078737938589462</v>
      </c>
      <c r="P25" s="12">
        <v>50.089885140516785</v>
      </c>
      <c r="Q25" s="12">
        <v>49.699813748262379</v>
      </c>
      <c r="R25" s="12">
        <v>47.712771667611349</v>
      </c>
      <c r="S25" s="12"/>
      <c r="T25" s="12"/>
      <c r="U25" s="14"/>
      <c r="V25" s="14"/>
      <c r="W25" s="14"/>
    </row>
    <row r="26" spans="1:23">
      <c r="A26" s="10" t="s">
        <v>42</v>
      </c>
      <c r="B26" s="15">
        <v>15772.741745907486</v>
      </c>
      <c r="C26" s="15">
        <v>16110.161430485352</v>
      </c>
      <c r="D26" s="15">
        <v>15611.821098470549</v>
      </c>
      <c r="E26" s="15">
        <v>16327.585209448231</v>
      </c>
      <c r="F26" s="15">
        <v>19368.589648498601</v>
      </c>
      <c r="G26" s="16">
        <v>12686.705237176999</v>
      </c>
      <c r="H26" s="16">
        <v>8049.7782273352968</v>
      </c>
      <c r="I26" s="16">
        <v>8885.2918145039494</v>
      </c>
      <c r="J26" s="16">
        <v>8707.127811538252</v>
      </c>
      <c r="K26" s="16">
        <v>8700.4732027085629</v>
      </c>
      <c r="L26" s="16">
        <v>8325.0009367117491</v>
      </c>
      <c r="M26" s="16">
        <v>8358.8215421177683</v>
      </c>
      <c r="N26" s="15">
        <v>19257.782501665512</v>
      </c>
      <c r="O26" s="15">
        <v>8692.8210889086349</v>
      </c>
      <c r="P26" s="15">
        <v>9800.001012848641</v>
      </c>
      <c r="Q26" s="15">
        <v>10809.747650093848</v>
      </c>
      <c r="R26" s="15">
        <v>19357.563580272581</v>
      </c>
      <c r="S26" s="15"/>
      <c r="T26" s="15"/>
      <c r="U26" s="16"/>
      <c r="V26" s="16"/>
      <c r="W26" s="16"/>
    </row>
    <row r="27" spans="1:23">
      <c r="A27" s="10" t="s">
        <v>44</v>
      </c>
      <c r="B27" s="15">
        <v>389.26930760504223</v>
      </c>
      <c r="C27" s="15">
        <v>403.51753640327485</v>
      </c>
      <c r="D27" s="15">
        <v>387.16034543662931</v>
      </c>
      <c r="E27" s="15">
        <v>444.89358782037931</v>
      </c>
      <c r="F27" s="15">
        <v>326.57541841170797</v>
      </c>
      <c r="G27" s="16">
        <v>307.64490992841519</v>
      </c>
      <c r="H27" s="16">
        <v>375.18935483712892</v>
      </c>
      <c r="I27" s="16">
        <v>383.94994523185858</v>
      </c>
      <c r="J27" s="16">
        <v>391.81454813646525</v>
      </c>
      <c r="K27" s="16">
        <v>382.20129708565179</v>
      </c>
      <c r="L27" s="16">
        <v>378.21653328981239</v>
      </c>
      <c r="M27" s="16">
        <v>312.77673476583573</v>
      </c>
      <c r="N27" s="15">
        <v>315.28802542159031</v>
      </c>
      <c r="O27" s="15">
        <v>277.39450621523952</v>
      </c>
      <c r="P27" s="15">
        <v>371.24907389826706</v>
      </c>
      <c r="Q27" s="15">
        <v>396.05094869278014</v>
      </c>
      <c r="R27" s="15">
        <v>540.38154035875743</v>
      </c>
      <c r="S27" s="15"/>
      <c r="T27" s="15"/>
      <c r="U27" s="16"/>
      <c r="V27" s="16"/>
      <c r="W27" s="16"/>
    </row>
    <row r="28" spans="1:23">
      <c r="A28" s="10" t="s">
        <v>45</v>
      </c>
      <c r="B28" s="15">
        <v>1708.540970334137</v>
      </c>
      <c r="C28" s="15">
        <v>1482.1982103682856</v>
      </c>
      <c r="D28" s="15">
        <v>1717.2430791456079</v>
      </c>
      <c r="E28" s="15">
        <v>1671.200732764655</v>
      </c>
      <c r="F28" s="15">
        <v>1699.2167263476056</v>
      </c>
      <c r="G28" s="16">
        <v>1424.1734720489078</v>
      </c>
      <c r="H28" s="16">
        <v>1728.0298675705003</v>
      </c>
      <c r="I28" s="16">
        <v>1735.6373736181074</v>
      </c>
      <c r="J28" s="16">
        <v>1745.3087995979899</v>
      </c>
      <c r="K28" s="16">
        <v>1769.4291287587428</v>
      </c>
      <c r="L28" s="16">
        <v>1829.5560511271231</v>
      </c>
      <c r="M28" s="16">
        <v>1613.1501672536383</v>
      </c>
      <c r="N28" s="15">
        <v>1572.2267866574693</v>
      </c>
      <c r="O28" s="15">
        <v>1535.9518872098438</v>
      </c>
      <c r="P28" s="15">
        <v>1563.9890045127017</v>
      </c>
      <c r="Q28" s="15">
        <v>1490.5576128936298</v>
      </c>
      <c r="R28" s="15">
        <v>1923.5720166197066</v>
      </c>
      <c r="S28" s="15"/>
      <c r="T28" s="15"/>
      <c r="U28" s="16"/>
      <c r="V28" s="16"/>
      <c r="W28" s="16"/>
    </row>
    <row r="29" spans="1:23">
      <c r="A29" s="10" t="s">
        <v>46</v>
      </c>
      <c r="B29" s="12">
        <v>42.67839756754762</v>
      </c>
      <c r="C29" s="12">
        <v>43.938666648026128</v>
      </c>
      <c r="D29" s="12">
        <v>47.604483717237414</v>
      </c>
      <c r="E29" s="12">
        <v>48.525237814074941</v>
      </c>
      <c r="F29" s="12">
        <v>40.281947252443196</v>
      </c>
      <c r="G29" s="14">
        <v>58.631067465834953</v>
      </c>
      <c r="H29" s="14">
        <v>45.623798259828504</v>
      </c>
      <c r="I29" s="14">
        <v>47.055850313085742</v>
      </c>
      <c r="J29" s="14">
        <v>48.754609080854863</v>
      </c>
      <c r="K29" s="14">
        <v>48.100815580681306</v>
      </c>
      <c r="L29" s="14">
        <v>47.374065269250835</v>
      </c>
      <c r="M29" s="14">
        <v>49.001511823201554</v>
      </c>
      <c r="N29" s="12">
        <v>32.562499621324726</v>
      </c>
      <c r="O29" s="12">
        <v>49.37723616346085</v>
      </c>
      <c r="P29" s="12">
        <v>45.366980578181533</v>
      </c>
      <c r="Q29" s="12">
        <v>48.908090369329322</v>
      </c>
      <c r="R29" s="12">
        <v>43.733370837961161</v>
      </c>
      <c r="S29" s="12"/>
      <c r="T29" s="12"/>
      <c r="U29" s="14"/>
      <c r="V29" s="14"/>
      <c r="W29" s="14"/>
    </row>
    <row r="30" spans="1:23">
      <c r="A30" s="10" t="s">
        <v>47</v>
      </c>
      <c r="B30" s="12">
        <v>31.509867385484892</v>
      </c>
      <c r="C30" s="12">
        <v>39.285394141934695</v>
      </c>
      <c r="D30" s="12">
        <v>41.114812749896899</v>
      </c>
      <c r="E30" s="12">
        <v>37.669047136698062</v>
      </c>
      <c r="F30" s="12">
        <v>33.790409188961036</v>
      </c>
      <c r="G30" s="14">
        <v>94.974306122328144</v>
      </c>
      <c r="H30" s="14">
        <v>79.077126714038442</v>
      </c>
      <c r="I30" s="14">
        <v>87.28887017526867</v>
      </c>
      <c r="J30" s="14">
        <v>89.894992528222573</v>
      </c>
      <c r="K30" s="14">
        <v>91.70243317666899</v>
      </c>
      <c r="L30" s="14">
        <v>91.521063314836553</v>
      </c>
      <c r="M30" s="14">
        <v>78.862905685470068</v>
      </c>
      <c r="N30" s="12">
        <v>31.927526094553482</v>
      </c>
      <c r="O30" s="12">
        <v>97.49235488771069</v>
      </c>
      <c r="P30" s="12">
        <v>78.061239722826727</v>
      </c>
      <c r="Q30" s="12">
        <v>92.429492814898538</v>
      </c>
      <c r="R30" s="12">
        <v>51.982576846334752</v>
      </c>
      <c r="S30" s="12"/>
      <c r="T30" s="12"/>
      <c r="U30" s="14"/>
      <c r="V30" s="14"/>
      <c r="W30" s="14"/>
    </row>
    <row r="31" spans="1:23">
      <c r="A31" s="10" t="s">
        <v>48</v>
      </c>
      <c r="B31" s="12">
        <v>20.22596148770112</v>
      </c>
      <c r="C31" s="12">
        <v>19.27333357094162</v>
      </c>
      <c r="D31" s="12">
        <v>20.166110736899427</v>
      </c>
      <c r="E31" s="12">
        <v>21.499096421934688</v>
      </c>
      <c r="F31" s="12">
        <v>21.481145908950445</v>
      </c>
      <c r="G31" s="14">
        <v>19.425533748737067</v>
      </c>
      <c r="H31" s="14">
        <v>21.845514985095658</v>
      </c>
      <c r="I31" s="14">
        <v>22.045570334189996</v>
      </c>
      <c r="J31" s="14">
        <v>21.733036992372416</v>
      </c>
      <c r="K31" s="14">
        <v>21.790692339645549</v>
      </c>
      <c r="L31" s="14">
        <v>20.516862809515438</v>
      </c>
      <c r="M31" s="14">
        <v>17.789587529757501</v>
      </c>
      <c r="N31" s="12">
        <v>20.332849182978919</v>
      </c>
      <c r="O31" s="12">
        <v>17.466728935334334</v>
      </c>
      <c r="P31" s="12">
        <v>17.622687912699146</v>
      </c>
      <c r="Q31" s="12">
        <v>19.583394420999145</v>
      </c>
      <c r="R31" s="12">
        <v>21.52724567726689</v>
      </c>
      <c r="S31" s="12"/>
      <c r="T31" s="12"/>
      <c r="U31" s="14"/>
      <c r="V31" s="14"/>
      <c r="W31" s="14"/>
    </row>
    <row r="32" spans="1:23">
      <c r="A32" s="10" t="s">
        <v>49</v>
      </c>
      <c r="B32" s="12">
        <v>15.592431018810652</v>
      </c>
      <c r="C32" s="12">
        <v>63.71532793817061</v>
      </c>
      <c r="D32" s="11">
        <v>9.4942767238827397</v>
      </c>
      <c r="E32" s="15">
        <v>141.86855920495486</v>
      </c>
      <c r="F32" s="12">
        <v>62.663316013050917</v>
      </c>
      <c r="G32" s="13">
        <v>3.5747245973638244</v>
      </c>
      <c r="H32" s="13">
        <v>7.6729867166689489</v>
      </c>
      <c r="I32" s="13">
        <v>5.154628774199125</v>
      </c>
      <c r="J32" s="13">
        <v>4.1189765352910737</v>
      </c>
      <c r="K32" s="13">
        <v>5.6682572264571869</v>
      </c>
      <c r="L32" s="13">
        <v>2.7938974690079941</v>
      </c>
      <c r="M32" s="13">
        <v>5.6028760327840397</v>
      </c>
      <c r="N32" s="11">
        <v>3.5606284103168475</v>
      </c>
      <c r="O32" s="12">
        <v>23.372094163991861</v>
      </c>
      <c r="P32" s="11">
        <v>3.774267861002933</v>
      </c>
      <c r="Q32" s="12">
        <v>10.097269050764105</v>
      </c>
      <c r="R32" s="12">
        <v>49.225561516107426</v>
      </c>
      <c r="S32" s="11"/>
      <c r="T32" s="12"/>
      <c r="U32" s="13"/>
      <c r="V32" s="14"/>
      <c r="W32" s="14"/>
    </row>
    <row r="33" spans="1:23">
      <c r="A33" s="10" t="s">
        <v>50</v>
      </c>
      <c r="B33" s="12">
        <v>76.516513891938985</v>
      </c>
      <c r="C33" s="12">
        <v>98.557462759424411</v>
      </c>
      <c r="D33" s="15">
        <v>100.5006206533796</v>
      </c>
      <c r="E33" s="12">
        <v>71.397625576403911</v>
      </c>
      <c r="F33" s="15">
        <v>150.02115587796661</v>
      </c>
      <c r="G33" s="16">
        <v>121.26011108314459</v>
      </c>
      <c r="H33" s="16">
        <v>141.39059840989711</v>
      </c>
      <c r="I33" s="16">
        <v>136.74266975199066</v>
      </c>
      <c r="J33" s="16">
        <v>132.50290374541288</v>
      </c>
      <c r="K33" s="16">
        <v>127.87256281633266</v>
      </c>
      <c r="L33" s="16">
        <v>129.92303739777464</v>
      </c>
      <c r="M33" s="16">
        <v>121.85387793655688</v>
      </c>
      <c r="N33" s="12">
        <v>34.138456953743841</v>
      </c>
      <c r="O33" s="15">
        <v>119.94243218185431</v>
      </c>
      <c r="P33" s="15">
        <v>119.3704951606796</v>
      </c>
      <c r="Q33" s="15">
        <v>129.81656465491508</v>
      </c>
      <c r="R33" s="12">
        <v>80.513249064815753</v>
      </c>
      <c r="S33" s="12"/>
      <c r="T33" s="15"/>
      <c r="U33" s="16"/>
      <c r="V33" s="16"/>
      <c r="W33" s="14"/>
    </row>
    <row r="34" spans="1:23">
      <c r="A34" s="10" t="s">
        <v>51</v>
      </c>
      <c r="B34" s="12">
        <v>56.605836640269693</v>
      </c>
      <c r="C34" s="12">
        <v>55.697244931473456</v>
      </c>
      <c r="D34" s="12">
        <v>48.648820154306328</v>
      </c>
      <c r="E34" s="12">
        <v>45.359652698983034</v>
      </c>
      <c r="F34" s="12">
        <v>54.378139120719879</v>
      </c>
      <c r="G34" s="14">
        <v>33.310627812434454</v>
      </c>
      <c r="H34" s="14">
        <v>22.982792182052787</v>
      </c>
      <c r="I34" s="14">
        <v>24.302493711253423</v>
      </c>
      <c r="J34" s="14">
        <v>23.947239278270455</v>
      </c>
      <c r="K34" s="14">
        <v>23.543722169872808</v>
      </c>
      <c r="L34" s="14">
        <v>23.920629528937443</v>
      </c>
      <c r="M34" s="14">
        <v>22.845562432074683</v>
      </c>
      <c r="N34" s="12">
        <v>60.65471210144937</v>
      </c>
      <c r="O34" s="12">
        <v>26.590733322942743</v>
      </c>
      <c r="P34" s="12">
        <v>26.536677760405258</v>
      </c>
      <c r="Q34" s="12">
        <v>26.99403579200801</v>
      </c>
      <c r="R34" s="12">
        <v>53.241098013345272</v>
      </c>
      <c r="S34" s="12"/>
      <c r="T34" s="12"/>
      <c r="U34" s="14"/>
      <c r="V34" s="14"/>
      <c r="W34" s="14"/>
    </row>
    <row r="35" spans="1:23">
      <c r="A35" s="10" t="s">
        <v>52</v>
      </c>
      <c r="B35" s="15">
        <v>200.57461913212924</v>
      </c>
      <c r="C35" s="15">
        <v>178.14786825790904</v>
      </c>
      <c r="D35" s="15">
        <v>205.71136646405139</v>
      </c>
      <c r="E35" s="15">
        <v>191.31849098882611</v>
      </c>
      <c r="F35" s="15">
        <v>239.73683571462408</v>
      </c>
      <c r="G35" s="16">
        <v>133.1160487858192</v>
      </c>
      <c r="H35" s="14">
        <v>96.84932259820232</v>
      </c>
      <c r="I35" s="14">
        <v>99.758391517363094</v>
      </c>
      <c r="J35" s="16">
        <v>109.45764526225676</v>
      </c>
      <c r="K35" s="16">
        <v>101.82408047250169</v>
      </c>
      <c r="L35" s="14">
        <v>96.943567003084368</v>
      </c>
      <c r="M35" s="14">
        <v>18.038115056305219</v>
      </c>
      <c r="N35" s="15">
        <v>247.54913716651924</v>
      </c>
      <c r="O35" s="12">
        <v>53.550304413047911</v>
      </c>
      <c r="P35" s="12">
        <v>77.201724666612563</v>
      </c>
      <c r="Q35" s="12">
        <v>97.278853091227703</v>
      </c>
      <c r="R35" s="15">
        <v>193.47674293228636</v>
      </c>
      <c r="S35" s="15"/>
      <c r="T35" s="12"/>
      <c r="U35" s="14"/>
      <c r="V35" s="14"/>
      <c r="W35" s="16"/>
    </row>
    <row r="36" spans="1:23">
      <c r="A36" s="10" t="s">
        <v>53</v>
      </c>
      <c r="B36" s="12">
        <v>14.879844354341552</v>
      </c>
      <c r="C36" s="12">
        <v>15.110838983015217</v>
      </c>
      <c r="D36" s="12">
        <v>15.20447210129322</v>
      </c>
      <c r="E36" s="12">
        <v>12.931678966896149</v>
      </c>
      <c r="F36" s="12">
        <v>23.199608094807949</v>
      </c>
      <c r="G36" s="14">
        <v>10.036182467253509</v>
      </c>
      <c r="H36" s="13">
        <v>8.5042111126804265</v>
      </c>
      <c r="I36" s="13">
        <v>9.1047320801117255</v>
      </c>
      <c r="J36" s="13">
        <v>8.9312331214040128</v>
      </c>
      <c r="K36" s="13">
        <v>8.4948211312471749</v>
      </c>
      <c r="L36" s="13">
        <v>8.7068204622488867</v>
      </c>
      <c r="M36" s="13">
        <v>6.6373760279789318</v>
      </c>
      <c r="N36" s="12">
        <v>22.933765153782346</v>
      </c>
      <c r="O36" s="11">
        <v>7.2698253186348794</v>
      </c>
      <c r="P36" s="11">
        <v>4.0005317034185879</v>
      </c>
      <c r="Q36" s="11">
        <v>4.4086691767712134</v>
      </c>
      <c r="R36" s="12">
        <v>11.105560372432683</v>
      </c>
      <c r="S36" s="12"/>
      <c r="T36" s="11"/>
      <c r="U36" s="13"/>
      <c r="V36" s="13"/>
      <c r="W36" s="14"/>
    </row>
    <row r="37" spans="1:23">
      <c r="A37" s="10" t="s">
        <v>54</v>
      </c>
      <c r="B37" s="11">
        <v>0.96048815309178281</v>
      </c>
      <c r="C37" s="11">
        <v>0.61104687755752163</v>
      </c>
      <c r="D37" s="11">
        <v>0.42575177296105976</v>
      </c>
      <c r="E37" s="11">
        <v>0.98469238148421345</v>
      </c>
      <c r="F37" s="11">
        <v>0.92902765977341162</v>
      </c>
      <c r="G37" s="13">
        <v>0.21449684249876769</v>
      </c>
      <c r="H37" s="17">
        <v>7.1362238101071104E-2</v>
      </c>
      <c r="I37" s="13">
        <v>5.3101126985806865E-2</v>
      </c>
      <c r="J37" s="13">
        <v>9.2033291439742787E-2</v>
      </c>
      <c r="K37" s="13">
        <v>0.17377400244818553</v>
      </c>
      <c r="L37" s="13">
        <v>4.0337994692862471E-2</v>
      </c>
      <c r="M37" s="13">
        <v>8.7891287025884841E-3</v>
      </c>
      <c r="N37" s="11">
        <v>0.79585898615461503</v>
      </c>
      <c r="O37" s="11">
        <v>0.20551014673156268</v>
      </c>
      <c r="P37" s="11">
        <v>0.12593058262063161</v>
      </c>
      <c r="Q37" s="11">
        <v>0.12429265605690804</v>
      </c>
      <c r="R37" s="11">
        <v>0.68581272983867636</v>
      </c>
      <c r="S37" s="11"/>
      <c r="T37" s="11"/>
      <c r="U37" s="13"/>
      <c r="V37" s="13"/>
      <c r="W37" s="13"/>
    </row>
    <row r="38" spans="1:23">
      <c r="A38" s="10" t="s">
        <v>55</v>
      </c>
      <c r="B38" s="11">
        <v>6.2485048962378578</v>
      </c>
      <c r="C38" s="12">
        <v>14.787668785705101</v>
      </c>
      <c r="D38" s="11">
        <v>5.6895056282981509</v>
      </c>
      <c r="E38" s="11">
        <v>3.2167235105148673</v>
      </c>
      <c r="F38" s="11">
        <v>2.7299819194165531</v>
      </c>
      <c r="G38" s="13">
        <v>4.3743963063060844</v>
      </c>
      <c r="H38" s="13">
        <v>1.8411533031686491</v>
      </c>
      <c r="I38" s="13">
        <v>1.8486959099441678</v>
      </c>
      <c r="J38" s="13">
        <v>1.8176835409596268</v>
      </c>
      <c r="K38" s="13">
        <v>1.8459444911256593</v>
      </c>
      <c r="L38" s="13">
        <v>1.664714869553487</v>
      </c>
      <c r="M38" s="13">
        <v>1.2027514341901631</v>
      </c>
      <c r="N38" s="12">
        <v>14.674492835718882</v>
      </c>
      <c r="O38" s="11">
        <v>1.8822241387428378</v>
      </c>
      <c r="P38" s="11">
        <v>0.89916005783214015</v>
      </c>
      <c r="Q38" s="11">
        <v>1.8074035369909716</v>
      </c>
      <c r="R38" s="11">
        <v>2.3563591908555042</v>
      </c>
      <c r="S38" s="12"/>
      <c r="T38" s="11"/>
      <c r="U38" s="13"/>
      <c r="V38" s="13"/>
      <c r="W38" s="13"/>
    </row>
    <row r="39" spans="1:23">
      <c r="A39" s="10" t="s">
        <v>56</v>
      </c>
      <c r="B39" s="11">
        <v>1.1812396670604415</v>
      </c>
      <c r="C39" s="11">
        <v>9.2488800774313766</v>
      </c>
      <c r="D39" s="11">
        <v>1.3354038631332104</v>
      </c>
      <c r="E39" s="12">
        <v>22.064372968268778</v>
      </c>
      <c r="F39" s="11">
        <v>8.7786964805926928</v>
      </c>
      <c r="G39" s="13">
        <v>0.21475937374487877</v>
      </c>
      <c r="H39" s="13">
        <v>1.4107266113297332</v>
      </c>
      <c r="I39" s="13">
        <v>1.189676597551208</v>
      </c>
      <c r="J39" s="13">
        <v>0.88448946995595745</v>
      </c>
      <c r="K39" s="13">
        <v>1.5226587255923461</v>
      </c>
      <c r="L39" s="13">
        <v>0.94000670575000755</v>
      </c>
      <c r="M39" s="13">
        <v>3.5814064709381426</v>
      </c>
      <c r="N39" s="11">
        <v>0.32480798113546888</v>
      </c>
      <c r="O39" s="11">
        <v>1.262395579323343</v>
      </c>
      <c r="P39" s="11">
        <v>0.21819171289034628</v>
      </c>
      <c r="Q39" s="11">
        <v>0.84293956242461421</v>
      </c>
      <c r="R39" s="11">
        <v>5.6694144858804503</v>
      </c>
      <c r="S39" s="11"/>
      <c r="T39" s="11"/>
      <c r="U39" s="13"/>
      <c r="V39" s="13"/>
      <c r="W39" s="13"/>
    </row>
    <row r="40" spans="1:23">
      <c r="A40" s="10" t="s">
        <v>57</v>
      </c>
      <c r="B40" s="12">
        <v>52.958540237086346</v>
      </c>
      <c r="C40" s="15">
        <v>136.39807622759673</v>
      </c>
      <c r="D40" s="15">
        <v>141.35891618960022</v>
      </c>
      <c r="E40" s="15">
        <v>178.89785432637436</v>
      </c>
      <c r="F40" s="15">
        <v>269.63079051834563</v>
      </c>
      <c r="G40" s="14">
        <v>13.606617325861736</v>
      </c>
      <c r="H40" s="14">
        <v>41.342946461991566</v>
      </c>
      <c r="I40" s="14">
        <v>23.281747807308658</v>
      </c>
      <c r="J40" s="14">
        <v>23.984480985022813</v>
      </c>
      <c r="K40" s="14">
        <v>24.852351741324636</v>
      </c>
      <c r="L40" s="14">
        <v>16.722940230110321</v>
      </c>
      <c r="M40" s="14">
        <v>35.836450458282897</v>
      </c>
      <c r="N40" s="11">
        <v>4.5565582890857952</v>
      </c>
      <c r="O40" s="12">
        <v>53.054839345342153</v>
      </c>
      <c r="P40" s="12">
        <v>24.76468731635925</v>
      </c>
      <c r="Q40" s="12">
        <v>71.537512900330725</v>
      </c>
      <c r="R40" s="12">
        <v>85.89310611840078</v>
      </c>
      <c r="S40" s="11"/>
      <c r="T40" s="12"/>
      <c r="U40" s="14"/>
      <c r="V40" s="14"/>
      <c r="W40" s="14"/>
    </row>
    <row r="41" spans="1:23">
      <c r="A41" s="10" t="s">
        <v>58</v>
      </c>
      <c r="B41" s="12">
        <v>25.279959280388287</v>
      </c>
      <c r="C41" s="12">
        <v>22.551658217811074</v>
      </c>
      <c r="D41" s="12">
        <v>21.507950611240815</v>
      </c>
      <c r="E41" s="12">
        <v>30.540595408944409</v>
      </c>
      <c r="F41" s="12">
        <v>36.244756472457709</v>
      </c>
      <c r="G41" s="14">
        <v>17.026425080898289</v>
      </c>
      <c r="H41" s="18">
        <v>13.288454261098375</v>
      </c>
      <c r="I41" s="14">
        <v>14.362478454067009</v>
      </c>
      <c r="J41" s="14">
        <v>14.53900889974455</v>
      </c>
      <c r="K41" s="14">
        <v>13.893668909381553</v>
      </c>
      <c r="L41" s="14">
        <v>14.580751500115548</v>
      </c>
      <c r="M41" s="14">
        <v>11.783713673917262</v>
      </c>
      <c r="N41" s="12">
        <v>33.528784411138702</v>
      </c>
      <c r="O41" s="12">
        <v>10.24657411270465</v>
      </c>
      <c r="P41" s="11">
        <v>5.0018454253531486</v>
      </c>
      <c r="Q41" s="11">
        <v>5.9465805339093345</v>
      </c>
      <c r="R41" s="11">
        <v>9.4150134120190412</v>
      </c>
      <c r="S41" s="12"/>
      <c r="T41" s="12"/>
      <c r="U41" s="13"/>
      <c r="V41" s="13"/>
      <c r="W41" s="13"/>
    </row>
    <row r="42" spans="1:23">
      <c r="A42" s="10" t="s">
        <v>59</v>
      </c>
      <c r="B42" s="12">
        <v>61.385319802756669</v>
      </c>
      <c r="C42" s="12">
        <v>57.449862536442218</v>
      </c>
      <c r="D42" s="12">
        <v>54.734647029064888</v>
      </c>
      <c r="E42" s="12">
        <v>63.618989956679933</v>
      </c>
      <c r="F42" s="12">
        <v>76.126566172433243</v>
      </c>
      <c r="G42" s="14">
        <v>36.798957844483283</v>
      </c>
      <c r="H42" s="14">
        <v>28.091091483658786</v>
      </c>
      <c r="I42" s="14">
        <v>31.178775466384842</v>
      </c>
      <c r="J42" s="14">
        <v>31.544180549541661</v>
      </c>
      <c r="K42" s="14">
        <v>30.195200539603377</v>
      </c>
      <c r="L42" s="14">
        <v>31.02578617539897</v>
      </c>
      <c r="M42" s="14">
        <v>25.955899730646696</v>
      </c>
      <c r="N42" s="12">
        <v>71.420815390780376</v>
      </c>
      <c r="O42" s="12">
        <v>23.210339605882996</v>
      </c>
      <c r="P42" s="12">
        <v>13.592535962132361</v>
      </c>
      <c r="Q42" s="12">
        <v>15.952870139531058</v>
      </c>
      <c r="R42" s="12">
        <v>25.733841067171912</v>
      </c>
      <c r="S42" s="12"/>
      <c r="T42" s="12"/>
      <c r="U42" s="14"/>
      <c r="V42" s="14"/>
      <c r="W42" s="14"/>
    </row>
    <row r="43" spans="1:23">
      <c r="A43" s="10" t="s">
        <v>60</v>
      </c>
      <c r="B43" s="11">
        <v>8.4972406497309194</v>
      </c>
      <c r="C43" s="11">
        <v>8.1591624099414233</v>
      </c>
      <c r="D43" s="11">
        <v>7.4879275505576919</v>
      </c>
      <c r="E43" s="11">
        <v>7.949798894817615</v>
      </c>
      <c r="F43" s="11">
        <v>9.5756462285018653</v>
      </c>
      <c r="G43" s="13">
        <v>4.9385444932677736</v>
      </c>
      <c r="H43" s="13">
        <v>3.4455250949625147</v>
      </c>
      <c r="I43" s="13">
        <v>3.8703493168710499</v>
      </c>
      <c r="J43" s="13">
        <v>3.8905980286322559</v>
      </c>
      <c r="K43" s="13">
        <v>3.7358429278513001</v>
      </c>
      <c r="L43" s="13">
        <v>3.7667713747319822</v>
      </c>
      <c r="M43" s="13">
        <v>3.3145274163956024</v>
      </c>
      <c r="N43" s="11">
        <v>9.0266420960210141</v>
      </c>
      <c r="O43" s="11">
        <v>3.0976448713415579</v>
      </c>
      <c r="P43" s="11">
        <v>2.0842486440095058</v>
      </c>
      <c r="Q43" s="11">
        <v>2.4377813196535691</v>
      </c>
      <c r="R43" s="11">
        <v>4.122462863760755</v>
      </c>
      <c r="S43" s="11"/>
      <c r="T43" s="11"/>
      <c r="U43" s="13"/>
      <c r="V43" s="13"/>
      <c r="W43" s="13"/>
    </row>
    <row r="44" spans="1:23">
      <c r="A44" s="10" t="s">
        <v>61</v>
      </c>
      <c r="B44" s="12">
        <v>36.642744806011514</v>
      </c>
      <c r="C44" s="12">
        <v>35.573141368089381</v>
      </c>
      <c r="D44" s="12">
        <v>32.881680510553814</v>
      </c>
      <c r="E44" s="12">
        <v>33.472439527522425</v>
      </c>
      <c r="F44" s="12">
        <v>39.730833172065239</v>
      </c>
      <c r="G44" s="14">
        <v>21.117975249105687</v>
      </c>
      <c r="H44" s="18">
        <v>14.704923011972562</v>
      </c>
      <c r="I44" s="14">
        <v>16.171730259149278</v>
      </c>
      <c r="J44" s="14">
        <v>16.172968346547577</v>
      </c>
      <c r="K44" s="14">
        <v>15.657956630537383</v>
      </c>
      <c r="L44" s="14">
        <v>15.710791664266855</v>
      </c>
      <c r="M44" s="14">
        <v>14.10558465276999</v>
      </c>
      <c r="N44" s="12">
        <v>37.986341599155743</v>
      </c>
      <c r="O44" s="12">
        <v>13.98263605171371</v>
      </c>
      <c r="P44" s="12">
        <v>10.878736520048031</v>
      </c>
      <c r="Q44" s="12">
        <v>12.440130178792643</v>
      </c>
      <c r="R44" s="12">
        <v>21.753380726016928</v>
      </c>
      <c r="S44" s="12"/>
      <c r="T44" s="12"/>
      <c r="U44" s="14"/>
      <c r="V44" s="14"/>
      <c r="W44" s="14"/>
    </row>
    <row r="45" spans="1:23">
      <c r="A45" s="10" t="s">
        <v>62</v>
      </c>
      <c r="B45" s="11">
        <v>9.263845897877518</v>
      </c>
      <c r="C45" s="11">
        <v>9.0394062928025161</v>
      </c>
      <c r="D45" s="11">
        <v>8.2088242713609176</v>
      </c>
      <c r="E45" s="11">
        <v>7.6141214373079613</v>
      </c>
      <c r="F45" s="11">
        <v>9.0597449048286034</v>
      </c>
      <c r="G45" s="13">
        <v>5.0523733045654824</v>
      </c>
      <c r="H45" s="17">
        <v>3.5467053680873808</v>
      </c>
      <c r="I45" s="13">
        <v>3.9096969118901406</v>
      </c>
      <c r="J45" s="13">
        <v>3.902005638415647</v>
      </c>
      <c r="K45" s="13">
        <v>3.8180120485585682</v>
      </c>
      <c r="L45" s="13">
        <v>3.6781143030829093</v>
      </c>
      <c r="M45" s="13">
        <v>3.5414119022426918</v>
      </c>
      <c r="N45" s="11">
        <v>8.6134771663311156</v>
      </c>
      <c r="O45" s="11">
        <v>3.648507287672869</v>
      </c>
      <c r="P45" s="11">
        <v>3.5080280771500782</v>
      </c>
      <c r="Q45" s="11">
        <v>3.8472030290908132</v>
      </c>
      <c r="R45" s="11">
        <v>6.9300699677281763</v>
      </c>
      <c r="S45" s="11"/>
      <c r="T45" s="11"/>
      <c r="U45" s="13"/>
      <c r="V45" s="13"/>
      <c r="W45" s="13"/>
    </row>
    <row r="46" spans="1:23">
      <c r="A46" s="10" t="s">
        <v>69</v>
      </c>
      <c r="B46" s="11">
        <v>2.1341695212785883</v>
      </c>
      <c r="C46" s="11">
        <v>2.3269571727726777</v>
      </c>
      <c r="D46" s="11">
        <v>1.9639405623858879</v>
      </c>
      <c r="E46" s="11">
        <v>2.2052338750471887</v>
      </c>
      <c r="F46" s="11">
        <v>2.4172591925942006</v>
      </c>
      <c r="G46" s="13">
        <v>1.8899528918143216</v>
      </c>
      <c r="H46" s="17">
        <v>1.226821809364731</v>
      </c>
      <c r="I46" s="13">
        <v>1.3073897155290863</v>
      </c>
      <c r="J46" s="13">
        <v>1.2721360379238291</v>
      </c>
      <c r="K46" s="13">
        <v>1.2374463601006025</v>
      </c>
      <c r="L46" s="13">
        <v>1.2269649754723371</v>
      </c>
      <c r="M46" s="13">
        <v>1.2435105235563717</v>
      </c>
      <c r="N46" s="11">
        <v>2.740836350571584</v>
      </c>
      <c r="O46" s="11">
        <v>1.2301026215599662</v>
      </c>
      <c r="P46" s="11">
        <v>1.171293763536094</v>
      </c>
      <c r="Q46" s="11">
        <v>1.4518542154293581</v>
      </c>
      <c r="R46" s="11">
        <v>2.27394437573916</v>
      </c>
      <c r="S46" s="11"/>
      <c r="T46" s="11"/>
      <c r="U46" s="13"/>
      <c r="V46" s="13"/>
      <c r="W46" s="13"/>
    </row>
    <row r="47" spans="1:23">
      <c r="A47" s="10" t="s">
        <v>70</v>
      </c>
      <c r="B47" s="12">
        <v>10.242007995050773</v>
      </c>
      <c r="C47" s="11">
        <v>9.9284464599158504</v>
      </c>
      <c r="D47" s="11">
        <v>9.1329539783339211</v>
      </c>
      <c r="E47" s="11">
        <v>8.2869165330440531</v>
      </c>
      <c r="F47" s="11">
        <v>9.9120052617115348</v>
      </c>
      <c r="G47" s="13">
        <v>5.7235138084037835</v>
      </c>
      <c r="H47" s="17">
        <v>4.2045152964820982</v>
      </c>
      <c r="I47" s="13">
        <v>4.5121930009936637</v>
      </c>
      <c r="J47" s="13">
        <v>4.4082748668559848</v>
      </c>
      <c r="K47" s="13">
        <v>4.3526811333706421</v>
      </c>
      <c r="L47" s="13">
        <v>4.2846722912455792</v>
      </c>
      <c r="M47" s="13">
        <v>4.2282984617235924</v>
      </c>
      <c r="N47" s="11">
        <v>9.9242762835408875</v>
      </c>
      <c r="O47" s="11">
        <v>4.4019725481738856</v>
      </c>
      <c r="P47" s="11">
        <v>4.5740986847975709</v>
      </c>
      <c r="Q47" s="11">
        <v>4.7910987263685172</v>
      </c>
      <c r="R47" s="11">
        <v>9.2089216592568253</v>
      </c>
      <c r="S47" s="11"/>
      <c r="T47" s="11"/>
      <c r="U47" s="13"/>
      <c r="V47" s="13"/>
      <c r="W47" s="13"/>
    </row>
    <row r="48" spans="1:23">
      <c r="A48" s="10" t="s">
        <v>71</v>
      </c>
      <c r="B48" s="11">
        <v>1.710328702029756</v>
      </c>
      <c r="C48" s="11">
        <v>1.6687507673823487</v>
      </c>
      <c r="D48" s="11">
        <v>1.5718036152871731</v>
      </c>
      <c r="E48" s="11">
        <v>1.3389852026508218</v>
      </c>
      <c r="F48" s="11">
        <v>1.6044118779061913</v>
      </c>
      <c r="G48" s="13">
        <v>0.9552155791469944</v>
      </c>
      <c r="H48" s="17">
        <v>0.70576249828288284</v>
      </c>
      <c r="I48" s="13">
        <v>0.74507154791289776</v>
      </c>
      <c r="J48" s="13">
        <v>0.72656112537842743</v>
      </c>
      <c r="K48" s="13">
        <v>0.71047894754708929</v>
      </c>
      <c r="L48" s="13">
        <v>0.72948999387090241</v>
      </c>
      <c r="M48" s="13">
        <v>0.70997154353460346</v>
      </c>
      <c r="N48" s="11">
        <v>1.7052105401682207</v>
      </c>
      <c r="O48" s="11">
        <v>0.75758682889704199</v>
      </c>
      <c r="P48" s="11">
        <v>0.80278028656921585</v>
      </c>
      <c r="Q48" s="11">
        <v>0.80978099770379164</v>
      </c>
      <c r="R48" s="11">
        <v>1.6182401734667244</v>
      </c>
      <c r="S48" s="11"/>
      <c r="T48" s="11"/>
      <c r="U48" s="13"/>
      <c r="V48" s="13"/>
      <c r="W48" s="13"/>
    </row>
    <row r="49" spans="1:23">
      <c r="A49" s="10" t="s">
        <v>72</v>
      </c>
      <c r="B49" s="12">
        <v>10.975571905950469</v>
      </c>
      <c r="C49" s="12">
        <v>10.831099146867329</v>
      </c>
      <c r="D49" s="12">
        <v>10.291274612646145</v>
      </c>
      <c r="E49" s="11">
        <v>8.4483055146897996</v>
      </c>
      <c r="F49" s="12">
        <v>10.153897433328915</v>
      </c>
      <c r="G49" s="13">
        <v>6.2173233696499288</v>
      </c>
      <c r="H49" s="17">
        <v>4.5170906895522034</v>
      </c>
      <c r="I49" s="13">
        <v>4.7022470404696595</v>
      </c>
      <c r="J49" s="13">
        <v>4.6163469979381588</v>
      </c>
      <c r="K49" s="13">
        <v>4.5740539104784315</v>
      </c>
      <c r="L49" s="13">
        <v>4.6747824198838348</v>
      </c>
      <c r="M49" s="13">
        <v>4.5848149039401767</v>
      </c>
      <c r="N49" s="12">
        <v>11.318734507296252</v>
      </c>
      <c r="O49" s="11">
        <v>5.0696975191273959</v>
      </c>
      <c r="P49" s="11">
        <v>5.2594403142729202</v>
      </c>
      <c r="Q49" s="11">
        <v>5.3115309636905073</v>
      </c>
      <c r="R49" s="12">
        <v>10.576050522588821</v>
      </c>
      <c r="S49" s="12"/>
      <c r="T49" s="11"/>
      <c r="U49" s="13"/>
      <c r="V49" s="13"/>
      <c r="W49" s="14"/>
    </row>
    <row r="50" spans="1:23">
      <c r="A50" s="10" t="s">
        <v>73</v>
      </c>
      <c r="B50" s="11">
        <v>2.2728335462806029</v>
      </c>
      <c r="C50" s="11">
        <v>2.2156143644113788</v>
      </c>
      <c r="D50" s="11">
        <v>2.1370919687733823</v>
      </c>
      <c r="E50" s="11">
        <v>1.733729935125135</v>
      </c>
      <c r="F50" s="11">
        <v>2.0972384735661631</v>
      </c>
      <c r="G50" s="13">
        <v>1.2937665055854271</v>
      </c>
      <c r="H50" s="13">
        <v>0.90541243927873361</v>
      </c>
      <c r="I50" s="13">
        <v>0.95019096346441112</v>
      </c>
      <c r="J50" s="13">
        <v>0.95896765442546417</v>
      </c>
      <c r="K50" s="13">
        <v>0.94614384487362213</v>
      </c>
      <c r="L50" s="13">
        <v>0.95195765588825898</v>
      </c>
      <c r="M50" s="13">
        <v>0.93698946956295293</v>
      </c>
      <c r="N50" s="11">
        <v>2.3827426912468792</v>
      </c>
      <c r="O50" s="11">
        <v>1.0635654015346969</v>
      </c>
      <c r="P50" s="11">
        <v>1.0828383553935794</v>
      </c>
      <c r="Q50" s="11">
        <v>1.1117447554822615</v>
      </c>
      <c r="R50" s="11">
        <v>2.1776859895928484</v>
      </c>
      <c r="S50" s="11"/>
      <c r="T50" s="11"/>
      <c r="U50" s="13"/>
      <c r="V50" s="13"/>
      <c r="W50" s="13"/>
    </row>
    <row r="51" spans="1:23">
      <c r="A51" s="10" t="s">
        <v>74</v>
      </c>
      <c r="B51" s="11">
        <v>6.5768605163112017</v>
      </c>
      <c r="C51" s="11">
        <v>6.4531339623816715</v>
      </c>
      <c r="D51" s="11">
        <v>6.2307191453633344</v>
      </c>
      <c r="E51" s="11">
        <v>5.0229140772610812</v>
      </c>
      <c r="F51" s="11">
        <v>6.0697090636473252</v>
      </c>
      <c r="G51" s="13">
        <v>3.8103620962107905</v>
      </c>
      <c r="H51" s="13">
        <v>2.6317087082883619</v>
      </c>
      <c r="I51" s="13">
        <v>2.7702212629695504</v>
      </c>
      <c r="J51" s="13">
        <v>2.7799672807367846</v>
      </c>
      <c r="K51" s="13">
        <v>2.7300733214139887</v>
      </c>
      <c r="L51" s="13">
        <v>2.7650617330244689</v>
      </c>
      <c r="M51" s="13">
        <v>2.6831358637515614</v>
      </c>
      <c r="N51" s="11">
        <v>7.0455694161599665</v>
      </c>
      <c r="O51" s="11">
        <v>3.1349575199257971</v>
      </c>
      <c r="P51" s="11">
        <v>3.1156438990476221</v>
      </c>
      <c r="Q51" s="11">
        <v>3.2124398568243895</v>
      </c>
      <c r="R51" s="11">
        <v>6.3064566464349676</v>
      </c>
      <c r="S51" s="11"/>
      <c r="T51" s="11"/>
      <c r="U51" s="13"/>
      <c r="V51" s="13"/>
      <c r="W51" s="13"/>
    </row>
    <row r="52" spans="1:23">
      <c r="A52" s="10" t="s">
        <v>75</v>
      </c>
      <c r="B52" s="11">
        <v>0.93788337148119605</v>
      </c>
      <c r="C52" s="11">
        <v>0.91177101201024791</v>
      </c>
      <c r="D52" s="11">
        <v>0.89310417368512762</v>
      </c>
      <c r="E52" s="11">
        <v>0.72268187105234327</v>
      </c>
      <c r="F52" s="11">
        <v>0.8696091509670828</v>
      </c>
      <c r="G52" s="13">
        <v>0.54580789072423008</v>
      </c>
      <c r="H52" s="17">
        <v>0.38344713560294419</v>
      </c>
      <c r="I52" s="13">
        <v>0.39311606121274689</v>
      </c>
      <c r="J52" s="13">
        <v>0.39561133098829004</v>
      </c>
      <c r="K52" s="13">
        <v>0.39201741986377514</v>
      </c>
      <c r="L52" s="13">
        <v>0.38993601925083199</v>
      </c>
      <c r="M52" s="13">
        <v>0.38062858705873204</v>
      </c>
      <c r="N52" s="11">
        <v>1.0194647345243117</v>
      </c>
      <c r="O52" s="11">
        <v>0.45387673023108521</v>
      </c>
      <c r="P52" s="11">
        <v>0.43149666812264414</v>
      </c>
      <c r="Q52" s="11">
        <v>0.46104072573118354</v>
      </c>
      <c r="R52" s="11">
        <v>0.8922425234183855</v>
      </c>
      <c r="S52" s="11"/>
      <c r="T52" s="11"/>
      <c r="U52" s="13"/>
      <c r="V52" s="13"/>
      <c r="W52" s="13"/>
    </row>
    <row r="53" spans="1:23">
      <c r="A53" s="10" t="s">
        <v>76</v>
      </c>
      <c r="B53" s="11">
        <v>6.0074755973176135</v>
      </c>
      <c r="C53" s="11">
        <v>5.8635139635583098</v>
      </c>
      <c r="D53" s="11">
        <v>5.742551369763274</v>
      </c>
      <c r="E53" s="11">
        <v>4.6703418216250459</v>
      </c>
      <c r="F53" s="11">
        <v>5.6520910652268288</v>
      </c>
      <c r="G53" s="13">
        <v>3.6120511366412917</v>
      </c>
      <c r="H53" s="17">
        <v>2.5097367854748822</v>
      </c>
      <c r="I53" s="13">
        <v>2.5536946312371493</v>
      </c>
      <c r="J53" s="13">
        <v>2.5664359142280779</v>
      </c>
      <c r="K53" s="13">
        <v>2.549227205930785</v>
      </c>
      <c r="L53" s="13">
        <v>2.5304339451142117</v>
      </c>
      <c r="M53" s="13">
        <v>2.4622454822937883</v>
      </c>
      <c r="N53" s="11">
        <v>6.6498088743271557</v>
      </c>
      <c r="O53" s="11">
        <v>2.9653806602380581</v>
      </c>
      <c r="P53" s="11">
        <v>2.8127480317503353</v>
      </c>
      <c r="Q53" s="11">
        <v>2.9394152625247822</v>
      </c>
      <c r="R53" s="11">
        <v>5.7444535292950976</v>
      </c>
      <c r="S53" s="11"/>
      <c r="T53" s="11"/>
      <c r="U53" s="13"/>
      <c r="V53" s="13"/>
      <c r="W53" s="13"/>
    </row>
    <row r="54" spans="1:23">
      <c r="A54" s="10" t="s">
        <v>77</v>
      </c>
      <c r="B54" s="11">
        <v>0.9028804973453618</v>
      </c>
      <c r="C54" s="11">
        <v>0.89147667507174289</v>
      </c>
      <c r="D54" s="11">
        <v>0.88071665145202216</v>
      </c>
      <c r="E54" s="11">
        <v>0.71282769974543392</v>
      </c>
      <c r="F54" s="11">
        <v>0.86165029809066662</v>
      </c>
      <c r="G54" s="13">
        <v>0.55653877151444664</v>
      </c>
      <c r="H54" s="17">
        <v>0.38538535654524569</v>
      </c>
      <c r="I54" s="13">
        <v>0.3900592638870663</v>
      </c>
      <c r="J54" s="13">
        <v>0.39411420476844772</v>
      </c>
      <c r="K54" s="13">
        <v>0.39136713031584863</v>
      </c>
      <c r="L54" s="13">
        <v>0.38647630432048319</v>
      </c>
      <c r="M54" s="13">
        <v>0.36942211316337159</v>
      </c>
      <c r="N54" s="11">
        <v>1.0001201337821315</v>
      </c>
      <c r="O54" s="11">
        <v>0.46027966004451071</v>
      </c>
      <c r="P54" s="11">
        <v>0.42130512044158802</v>
      </c>
      <c r="Q54" s="11">
        <v>0.44356626917624681</v>
      </c>
      <c r="R54" s="11">
        <v>0.8590806787057842</v>
      </c>
      <c r="S54" s="11"/>
      <c r="T54" s="11"/>
      <c r="U54" s="13"/>
      <c r="V54" s="13"/>
      <c r="W54" s="13"/>
    </row>
    <row r="55" spans="1:23">
      <c r="A55" s="10" t="s">
        <v>68</v>
      </c>
      <c r="B55" s="11">
        <v>5.8542691561590328</v>
      </c>
      <c r="C55" s="11">
        <v>5.2005263965513473</v>
      </c>
      <c r="D55" s="11">
        <v>5.7270859385632154</v>
      </c>
      <c r="E55" s="11">
        <v>5.5870762884045071</v>
      </c>
      <c r="F55" s="11">
        <v>6.5603026385521064</v>
      </c>
      <c r="G55" s="13">
        <v>3.7993665495309776</v>
      </c>
      <c r="H55" s="13">
        <v>2.9567781055585689</v>
      </c>
      <c r="I55" s="13">
        <v>3.013341169505324</v>
      </c>
      <c r="J55" s="13">
        <v>3.2944872355102865</v>
      </c>
      <c r="K55" s="13">
        <v>3.1114487852863038</v>
      </c>
      <c r="L55" s="13">
        <v>2.9609935817210689</v>
      </c>
      <c r="M55" s="13">
        <v>0.70152314277386085</v>
      </c>
      <c r="N55" s="11">
        <v>6.9113790458498467</v>
      </c>
      <c r="O55" s="11">
        <v>1.7676162049104187</v>
      </c>
      <c r="P55" s="11">
        <v>2.4747963931118844</v>
      </c>
      <c r="Q55" s="11">
        <v>3.0490410483461901</v>
      </c>
      <c r="R55" s="11">
        <v>5.8204104155803211</v>
      </c>
      <c r="S55" s="11"/>
      <c r="T55" s="11"/>
      <c r="U55" s="13"/>
      <c r="V55" s="13"/>
      <c r="W55" s="13"/>
    </row>
    <row r="56" spans="1:23">
      <c r="A56" s="10" t="s">
        <v>67</v>
      </c>
      <c r="B56" s="11">
        <v>1.1358755872010853</v>
      </c>
      <c r="C56" s="11">
        <v>1.0705898791258515</v>
      </c>
      <c r="D56" s="11">
        <v>1.004430941858466</v>
      </c>
      <c r="E56" s="11">
        <v>1.1371256414162056</v>
      </c>
      <c r="F56" s="11">
        <v>1.5698065452511092</v>
      </c>
      <c r="G56" s="13">
        <v>0.71813953078770532</v>
      </c>
      <c r="H56" s="13">
        <v>0.62773510585884207</v>
      </c>
      <c r="I56" s="13">
        <v>0.63677839599020436</v>
      </c>
      <c r="J56" s="13">
        <v>0.58752087188618884</v>
      </c>
      <c r="K56" s="13">
        <v>0.56953078155889092</v>
      </c>
      <c r="L56" s="13">
        <v>0.61264403139557033</v>
      </c>
      <c r="M56" s="13">
        <v>0.31503262989426678</v>
      </c>
      <c r="N56" s="11">
        <v>1.4279589662995602</v>
      </c>
      <c r="O56" s="11">
        <v>0.504512577967548</v>
      </c>
      <c r="P56" s="11">
        <v>0.2885360203346311</v>
      </c>
      <c r="Q56" s="11">
        <v>0.32414304619313189</v>
      </c>
      <c r="R56" s="11">
        <v>0.70410303700061927</v>
      </c>
      <c r="S56" s="11"/>
      <c r="T56" s="11"/>
      <c r="U56" s="13"/>
      <c r="V56" s="13"/>
      <c r="W56" s="13"/>
    </row>
    <row r="57" spans="1:23">
      <c r="A57" s="10" t="s">
        <v>66</v>
      </c>
      <c r="B57" s="11">
        <v>8.9577296452437435E-2</v>
      </c>
      <c r="C57" s="11">
        <v>0.28998974215865614</v>
      </c>
      <c r="D57" s="11">
        <v>0.14668576077418283</v>
      </c>
      <c r="E57" s="11">
        <v>0.88581230327635296</v>
      </c>
      <c r="F57" s="11">
        <v>0.30374009479197134</v>
      </c>
      <c r="G57" s="13">
        <v>2.44572392515864E-2</v>
      </c>
      <c r="H57" s="13">
        <v>6.2625807485736665E-2</v>
      </c>
      <c r="I57" s="13">
        <v>3.7537496300758068E-2</v>
      </c>
      <c r="J57" s="13">
        <v>3.3943477598861314E-2</v>
      </c>
      <c r="K57" s="13">
        <v>4.3656389940504164E-2</v>
      </c>
      <c r="L57" s="13">
        <v>2.2148814279267105E-2</v>
      </c>
      <c r="M57" s="13">
        <v>5.4548716981478673E-2</v>
      </c>
      <c r="N57" s="11">
        <v>2.5275802566604569E-2</v>
      </c>
      <c r="O57" s="11">
        <v>0.13229625397181558</v>
      </c>
      <c r="P57" s="11">
        <v>2.2857124383734814E-2</v>
      </c>
      <c r="Q57" s="11">
        <v>4.9570829881724274E-2</v>
      </c>
      <c r="R57" s="11">
        <v>0.44713475591585339</v>
      </c>
      <c r="S57" s="11"/>
      <c r="T57" s="11"/>
      <c r="U57" s="13"/>
      <c r="V57" s="13"/>
      <c r="W57" s="13"/>
    </row>
    <row r="58" spans="1:23">
      <c r="A58" s="10" t="s">
        <v>65</v>
      </c>
      <c r="B58" s="19" t="s">
        <v>78</v>
      </c>
      <c r="C58" s="19" t="s">
        <v>78</v>
      </c>
      <c r="D58" s="19" t="s">
        <v>78</v>
      </c>
      <c r="E58" s="11">
        <v>1.7392958370110292</v>
      </c>
      <c r="F58" s="11">
        <v>5.3137333058433898</v>
      </c>
      <c r="G58" s="20" t="s">
        <v>78</v>
      </c>
      <c r="H58" s="13">
        <v>0.78395518873250203</v>
      </c>
      <c r="I58" s="13">
        <v>2.0678407078003573</v>
      </c>
      <c r="J58" s="13">
        <v>0.59355266392218387</v>
      </c>
      <c r="K58" s="13">
        <v>1.4680612459027091</v>
      </c>
      <c r="L58" s="13">
        <v>0.7705599882750005</v>
      </c>
      <c r="M58" s="13">
        <v>0.34315262806117097</v>
      </c>
      <c r="N58" s="11">
        <v>0.57066927590776995</v>
      </c>
      <c r="O58" s="11">
        <v>7.9708894502800236</v>
      </c>
      <c r="P58" s="11">
        <v>1.6539553486414669</v>
      </c>
      <c r="Q58" s="19" t="s">
        <v>78</v>
      </c>
      <c r="R58" s="11">
        <v>3.0188705538831533</v>
      </c>
      <c r="S58" s="11"/>
      <c r="T58" s="11"/>
      <c r="U58" s="13"/>
      <c r="V58" s="21"/>
      <c r="W58" s="13"/>
    </row>
    <row r="59" spans="1:23">
      <c r="A59" s="10" t="s">
        <v>64</v>
      </c>
      <c r="B59" s="11">
        <v>6.8736066833511327</v>
      </c>
      <c r="C59" s="11">
        <v>6.1754208241238393</v>
      </c>
      <c r="D59" s="11">
        <v>3.6749700441060105</v>
      </c>
      <c r="E59" s="11">
        <v>8.5611630683148423</v>
      </c>
      <c r="F59" s="11">
        <v>7.5900400737567262</v>
      </c>
      <c r="G59" s="13">
        <v>2.2360669310223353</v>
      </c>
      <c r="H59" s="13">
        <v>4.8479365795355882</v>
      </c>
      <c r="I59" s="13">
        <v>5.2406146533538847</v>
      </c>
      <c r="J59" s="13">
        <v>5.4587427122025849</v>
      </c>
      <c r="K59" s="13">
        <v>5.210237800420491</v>
      </c>
      <c r="L59" s="13">
        <v>5.9226681394624299</v>
      </c>
      <c r="M59" s="13">
        <v>3.7982463874700736</v>
      </c>
      <c r="N59" s="11">
        <v>6.8110796231810466</v>
      </c>
      <c r="O59" s="11">
        <v>1.780224085619784</v>
      </c>
      <c r="P59" s="11">
        <v>0.68574278207336481</v>
      </c>
      <c r="Q59" s="11">
        <v>0.73511837909980349</v>
      </c>
      <c r="R59" s="11">
        <v>0.85997150679711454</v>
      </c>
      <c r="S59" s="11"/>
      <c r="T59" s="11"/>
      <c r="U59" s="13"/>
      <c r="V59" s="13"/>
      <c r="W59" s="13"/>
    </row>
    <row r="60" spans="1:23">
      <c r="A60" s="10" t="s">
        <v>63</v>
      </c>
      <c r="B60" s="11">
        <v>1.8826059794623471</v>
      </c>
      <c r="C60" s="11">
        <v>2.3603175869172301</v>
      </c>
      <c r="D60" s="11">
        <v>3.0453622064128187</v>
      </c>
      <c r="E60" s="11">
        <v>3.9448716221188702</v>
      </c>
      <c r="F60" s="11">
        <v>1.699179238552996</v>
      </c>
      <c r="G60" s="13">
        <v>0.57119676100215588</v>
      </c>
      <c r="H60" s="13">
        <v>0.87029131525919534</v>
      </c>
      <c r="I60" s="13">
        <v>0.94345436085931023</v>
      </c>
      <c r="J60" s="13">
        <v>0.96740105833160694</v>
      </c>
      <c r="K60" s="13">
        <v>0.94036088502427784</v>
      </c>
      <c r="L60" s="13">
        <v>1.0400346374531331</v>
      </c>
      <c r="M60" s="13">
        <v>0.59400416371796805</v>
      </c>
      <c r="N60" s="11">
        <v>1.876265398714867</v>
      </c>
      <c r="O60" s="11">
        <v>0.46036799080976493</v>
      </c>
      <c r="P60" s="11">
        <v>0.24111282128592393</v>
      </c>
      <c r="Q60" s="11">
        <v>0.32359252291857188</v>
      </c>
      <c r="R60" s="11">
        <v>0.97162160670330056</v>
      </c>
      <c r="S60" s="11"/>
      <c r="T60" s="11"/>
      <c r="U60" s="13"/>
      <c r="V60" s="13"/>
      <c r="W60" s="13"/>
    </row>
    <row r="61" spans="1:23" ht="18">
      <c r="A61" s="30" t="s">
        <v>86</v>
      </c>
      <c r="B61" s="11">
        <f>(B41/B69)/(B53/B71)</f>
        <v>3.0184565599017503</v>
      </c>
      <c r="C61" s="11">
        <f t="shared" ref="C61:R61" si="3">(C41/C69)/(C53/C71)</f>
        <v>2.7588055600624162</v>
      </c>
      <c r="D61" s="11">
        <f t="shared" si="3"/>
        <v>2.6865486967327503</v>
      </c>
      <c r="E61" s="11">
        <f t="shared" si="3"/>
        <v>4.6906108882810189</v>
      </c>
      <c r="F61" s="11">
        <f t="shared" si="3"/>
        <v>4.5997752379639634</v>
      </c>
      <c r="G61" s="11">
        <f t="shared" si="3"/>
        <v>3.3811945247650024</v>
      </c>
      <c r="H61" s="11">
        <f t="shared" si="3"/>
        <v>3.7979292050499116</v>
      </c>
      <c r="I61" s="11">
        <f t="shared" si="3"/>
        <v>4.0342332277974151</v>
      </c>
      <c r="J61" s="11">
        <f t="shared" si="3"/>
        <v>4.0635438786401936</v>
      </c>
      <c r="K61" s="11">
        <f t="shared" si="3"/>
        <v>3.9093898037829198</v>
      </c>
      <c r="L61" s="11">
        <f t="shared" si="3"/>
        <v>4.1331910358738897</v>
      </c>
      <c r="M61" s="11">
        <f t="shared" si="3"/>
        <v>3.4328229687299898</v>
      </c>
      <c r="N61" s="11">
        <f t="shared" si="3"/>
        <v>3.6166728045062553</v>
      </c>
      <c r="O61" s="11">
        <f t="shared" si="3"/>
        <v>2.4785564248618299</v>
      </c>
      <c r="P61" s="11">
        <f t="shared" si="3"/>
        <v>1.2755574166697965</v>
      </c>
      <c r="Q61" s="11">
        <f t="shared" si="3"/>
        <v>1.4511320541363943</v>
      </c>
      <c r="R61" s="11">
        <f t="shared" si="3"/>
        <v>1.1756357873593017</v>
      </c>
      <c r="S61" s="11"/>
      <c r="T61" s="11"/>
      <c r="U61" s="13"/>
      <c r="V61" s="13"/>
      <c r="W61" s="13"/>
    </row>
    <row r="62" spans="1:23" ht="18">
      <c r="A62" s="30" t="s">
        <v>87</v>
      </c>
      <c r="B62" s="11">
        <f>(B47/B70)/(B53/B71)</f>
        <v>1.4103606758920098</v>
      </c>
      <c r="C62" s="11">
        <f t="shared" ref="C62:R62" si="4">(C47/C70)/(C53/C71)</f>
        <v>1.4007493499993469</v>
      </c>
      <c r="D62" s="11">
        <f t="shared" si="4"/>
        <v>1.3156594077125325</v>
      </c>
      <c r="E62" s="11">
        <f t="shared" si="4"/>
        <v>1.4678490364285282</v>
      </c>
      <c r="F62" s="11">
        <f t="shared" si="4"/>
        <v>1.4507396089914344</v>
      </c>
      <c r="G62" s="11">
        <f t="shared" si="4"/>
        <v>1.3108286954820938</v>
      </c>
      <c r="H62" s="11">
        <f t="shared" si="4"/>
        <v>1.3858775376907677</v>
      </c>
      <c r="I62" s="11">
        <f t="shared" si="4"/>
        <v>1.4616917618323935</v>
      </c>
      <c r="J62" s="11">
        <f t="shared" si="4"/>
        <v>1.420938681859067</v>
      </c>
      <c r="K62" s="11">
        <f t="shared" si="4"/>
        <v>1.4124900702534282</v>
      </c>
      <c r="L62" s="11">
        <f t="shared" si="4"/>
        <v>1.4007470007367755</v>
      </c>
      <c r="M62" s="11">
        <f t="shared" si="4"/>
        <v>1.4205985957013481</v>
      </c>
      <c r="N62" s="11">
        <f t="shared" si="4"/>
        <v>1.2346014370306697</v>
      </c>
      <c r="O62" s="11">
        <f t="shared" si="4"/>
        <v>1.2280158554023151</v>
      </c>
      <c r="P62" s="11">
        <f t="shared" si="4"/>
        <v>1.3452772436721163</v>
      </c>
      <c r="Q62" s="11">
        <f t="shared" si="4"/>
        <v>1.3483767966413933</v>
      </c>
      <c r="R62" s="11">
        <f t="shared" si="4"/>
        <v>1.3261637517483551</v>
      </c>
      <c r="S62" s="11"/>
      <c r="T62" s="11"/>
      <c r="U62" s="13"/>
      <c r="V62" s="13"/>
      <c r="W62" s="13"/>
    </row>
    <row r="63" spans="1:23" ht="16">
      <c r="A63" s="30" t="s">
        <v>88</v>
      </c>
      <c r="B63" s="11">
        <f>(B46/B72)/SQRT((B45/B73)*(B47/B70))</f>
        <v>0.66982959497795802</v>
      </c>
      <c r="C63" s="11">
        <f t="shared" ref="C63:R63" si="5">(C46/C72)/SQRT((C45/C73)*(C47/C70))</f>
        <v>0.75093340227311722</v>
      </c>
      <c r="D63" s="11">
        <f t="shared" si="5"/>
        <v>0.69343516410361161</v>
      </c>
      <c r="E63" s="11">
        <f t="shared" si="5"/>
        <v>0.848734602005903</v>
      </c>
      <c r="F63" s="11">
        <f t="shared" si="5"/>
        <v>0.77984467097309229</v>
      </c>
      <c r="G63" s="11">
        <f t="shared" si="5"/>
        <v>1.0744730596576173</v>
      </c>
      <c r="H63" s="11">
        <f t="shared" si="5"/>
        <v>0.97125797606993292</v>
      </c>
      <c r="I63" s="11">
        <f t="shared" si="5"/>
        <v>0.95161947173857153</v>
      </c>
      <c r="J63" s="11">
        <f t="shared" si="5"/>
        <v>0.93773237764116868</v>
      </c>
      <c r="K63" s="11">
        <f t="shared" si="5"/>
        <v>0.92801061460251089</v>
      </c>
      <c r="L63" s="11">
        <f t="shared" si="5"/>
        <v>0.94489681349963073</v>
      </c>
      <c r="M63" s="11">
        <f t="shared" si="5"/>
        <v>0.98243100713485854</v>
      </c>
      <c r="N63" s="11">
        <f t="shared" si="5"/>
        <v>0.90629182803556019</v>
      </c>
      <c r="O63" s="11">
        <f t="shared" si="5"/>
        <v>0.93839072167297011</v>
      </c>
      <c r="P63" s="11">
        <f t="shared" si="5"/>
        <v>0.8939334130974288</v>
      </c>
      <c r="Q63" s="11">
        <f t="shared" si="5"/>
        <v>1.0338476187291774</v>
      </c>
      <c r="R63" s="11">
        <f t="shared" si="5"/>
        <v>0.87022242991207932</v>
      </c>
      <c r="S63" s="11"/>
      <c r="T63" s="11"/>
      <c r="U63" s="13"/>
      <c r="V63" s="13"/>
      <c r="W63" s="13"/>
    </row>
    <row r="64" spans="1:23" ht="17" thickBot="1">
      <c r="A64" s="39" t="s">
        <v>82</v>
      </c>
      <c r="B64" s="40">
        <f>SUM(B41:B54)</f>
        <v>182.82912208981045</v>
      </c>
      <c r="C64" s="40">
        <f>SUM(C41:C54)</f>
        <v>173.86399434945815</v>
      </c>
      <c r="D64" s="40">
        <f>SUM(D41:D54)</f>
        <v>163.66518605046835</v>
      </c>
      <c r="E64" s="40">
        <f t="shared" ref="E64:R64" si="6">SUM(E41:E54)</f>
        <v>176.33788175551325</v>
      </c>
      <c r="F64" s="40">
        <f t="shared" si="6"/>
        <v>210.37541876732558</v>
      </c>
      <c r="G64" s="40">
        <f t="shared" si="6"/>
        <v>109.53880802201172</v>
      </c>
      <c r="H64" s="40">
        <f t="shared" si="6"/>
        <v>80.546579938651703</v>
      </c>
      <c r="I64" s="40">
        <f t="shared" si="6"/>
        <v>87.817213896038552</v>
      </c>
      <c r="J64" s="40">
        <f t="shared" si="6"/>
        <v>88.167176876125154</v>
      </c>
      <c r="K64" s="40">
        <f t="shared" si="6"/>
        <v>85.184170329826955</v>
      </c>
      <c r="L64" s="40">
        <f t="shared" si="6"/>
        <v>86.701990355667178</v>
      </c>
      <c r="M64" s="40">
        <f t="shared" si="6"/>
        <v>76.300154324557397</v>
      </c>
      <c r="N64" s="41">
        <f t="shared" si="6"/>
        <v>204.36282419504434</v>
      </c>
      <c r="O64" s="41">
        <f t="shared" si="6"/>
        <v>73.723121419048212</v>
      </c>
      <c r="P64" s="41">
        <f t="shared" si="6"/>
        <v>54.737039752624689</v>
      </c>
      <c r="Q64" s="41">
        <f t="shared" si="6"/>
        <v>61.157036973908454</v>
      </c>
      <c r="R64" s="41">
        <f t="shared" si="6"/>
        <v>107.61184413519543</v>
      </c>
    </row>
    <row r="65" spans="1:21" s="23" customFormat="1" ht="16">
      <c r="A65" s="31" t="s">
        <v>90</v>
      </c>
    </row>
    <row r="66" spans="1:21" s="23" customFormat="1" ht="19">
      <c r="A66" s="31" t="s">
        <v>89</v>
      </c>
    </row>
    <row r="67" spans="1:21" s="23" customFormat="1" ht="16">
      <c r="A67" s="31"/>
    </row>
    <row r="68" spans="1:21" s="23" customFormat="1" hidden="1">
      <c r="A68" s="23" t="s">
        <v>96</v>
      </c>
    </row>
    <row r="69" spans="1:21" s="23" customFormat="1" hidden="1">
      <c r="A69" s="23" t="s">
        <v>91</v>
      </c>
      <c r="B69" s="23">
        <v>0.23699999999999999</v>
      </c>
      <c r="C69" s="23">
        <v>0.23699999999999999</v>
      </c>
      <c r="D69" s="23">
        <v>0.23699999999999999</v>
      </c>
      <c r="E69" s="23">
        <v>0.23699999999999999</v>
      </c>
      <c r="F69" s="23">
        <v>0.23699999999999999</v>
      </c>
      <c r="G69" s="23">
        <v>0.23699999999999999</v>
      </c>
      <c r="H69" s="23">
        <v>0.23699999999999999</v>
      </c>
      <c r="I69" s="23">
        <v>0.23699999999999999</v>
      </c>
      <c r="J69" s="23">
        <v>0.23699999999999999</v>
      </c>
      <c r="K69" s="23">
        <v>0.23699999999999999</v>
      </c>
      <c r="L69" s="23">
        <v>0.23699999999999999</v>
      </c>
      <c r="M69" s="23">
        <v>0.23699999999999999</v>
      </c>
      <c r="N69" s="23">
        <v>0.23699999999999999</v>
      </c>
      <c r="O69" s="23">
        <v>0.23699999999999999</v>
      </c>
      <c r="P69" s="23">
        <v>0.23699999999999999</v>
      </c>
      <c r="Q69" s="23">
        <v>0.23699999999999999</v>
      </c>
      <c r="R69" s="23">
        <v>0.23699999999999999</v>
      </c>
    </row>
    <row r="70" spans="1:21" s="23" customFormat="1" hidden="1">
      <c r="A70" s="23" t="s">
        <v>92</v>
      </c>
      <c r="B70" s="23">
        <v>0.20549999999999999</v>
      </c>
      <c r="C70" s="23">
        <v>0.20549999999999999</v>
      </c>
      <c r="D70" s="23">
        <v>0.20549999999999999</v>
      </c>
      <c r="E70" s="23">
        <v>0.20549999999999999</v>
      </c>
      <c r="F70" s="23">
        <v>0.20549999999999999</v>
      </c>
      <c r="G70" s="23">
        <v>0.20549999999999999</v>
      </c>
      <c r="H70" s="23">
        <v>0.20549999999999999</v>
      </c>
      <c r="I70" s="23">
        <v>0.20549999999999999</v>
      </c>
      <c r="J70" s="23">
        <v>0.20549999999999999</v>
      </c>
      <c r="K70" s="23">
        <v>0.20549999999999999</v>
      </c>
      <c r="L70" s="23">
        <v>0.20549999999999999</v>
      </c>
      <c r="M70" s="23">
        <v>0.20549999999999999</v>
      </c>
      <c r="N70" s="23">
        <v>0.20549999999999999</v>
      </c>
      <c r="O70" s="23">
        <v>0.20549999999999999</v>
      </c>
      <c r="P70" s="23">
        <v>0.20549999999999999</v>
      </c>
      <c r="Q70" s="23">
        <v>0.20549999999999999</v>
      </c>
      <c r="R70" s="23">
        <v>0.20549999999999999</v>
      </c>
    </row>
    <row r="71" spans="1:21" s="23" customFormat="1" hidden="1">
      <c r="A71" s="23" t="s">
        <v>93</v>
      </c>
      <c r="B71" s="23">
        <v>0.17</v>
      </c>
      <c r="C71" s="23">
        <v>0.17</v>
      </c>
      <c r="D71" s="23">
        <v>0.17</v>
      </c>
      <c r="E71" s="23">
        <v>0.17</v>
      </c>
      <c r="F71" s="23">
        <v>0.17</v>
      </c>
      <c r="G71" s="23">
        <v>0.17</v>
      </c>
      <c r="H71" s="23">
        <v>0.17</v>
      </c>
      <c r="I71" s="23">
        <v>0.17</v>
      </c>
      <c r="J71" s="23">
        <v>0.17</v>
      </c>
      <c r="K71" s="23">
        <v>0.17</v>
      </c>
      <c r="L71" s="23">
        <v>0.17</v>
      </c>
      <c r="M71" s="23">
        <v>0.17</v>
      </c>
      <c r="N71" s="23">
        <v>0.17</v>
      </c>
      <c r="O71" s="23">
        <v>0.17</v>
      </c>
      <c r="P71" s="23">
        <v>0.17</v>
      </c>
      <c r="Q71" s="23">
        <v>0.17</v>
      </c>
      <c r="R71" s="23">
        <v>0.17</v>
      </c>
    </row>
    <row r="72" spans="1:21" s="23" customFormat="1" hidden="1">
      <c r="A72" s="23" t="s">
        <v>94</v>
      </c>
      <c r="B72" s="23">
        <v>5.8000000000000003E-2</v>
      </c>
      <c r="C72" s="23">
        <v>5.8000000000000003E-2</v>
      </c>
      <c r="D72" s="23">
        <v>5.8000000000000003E-2</v>
      </c>
      <c r="E72" s="23">
        <v>5.8000000000000003E-2</v>
      </c>
      <c r="F72" s="23">
        <v>5.8000000000000003E-2</v>
      </c>
      <c r="G72" s="23">
        <v>5.8000000000000003E-2</v>
      </c>
      <c r="H72" s="23">
        <v>5.8000000000000003E-2</v>
      </c>
      <c r="I72" s="23">
        <v>5.8000000000000003E-2</v>
      </c>
      <c r="J72" s="23">
        <v>5.8000000000000003E-2</v>
      </c>
      <c r="K72" s="23">
        <v>5.8000000000000003E-2</v>
      </c>
      <c r="L72" s="23">
        <v>5.8000000000000003E-2</v>
      </c>
      <c r="M72" s="23">
        <v>5.8000000000000003E-2</v>
      </c>
      <c r="N72" s="23">
        <v>5.8000000000000003E-2</v>
      </c>
      <c r="O72" s="23">
        <v>5.8000000000000003E-2</v>
      </c>
      <c r="P72" s="23">
        <v>5.8000000000000003E-2</v>
      </c>
      <c r="Q72" s="23">
        <v>5.8000000000000003E-2</v>
      </c>
      <c r="R72" s="23">
        <v>5.8000000000000003E-2</v>
      </c>
    </row>
    <row r="73" spans="1:21" s="23" customFormat="1" hidden="1">
      <c r="A73" s="23" t="s">
        <v>95</v>
      </c>
      <c r="B73" s="23">
        <v>0.153</v>
      </c>
      <c r="C73" s="23">
        <v>0.153</v>
      </c>
      <c r="D73" s="23">
        <v>0.153</v>
      </c>
      <c r="E73" s="23">
        <v>0.153</v>
      </c>
      <c r="F73" s="23">
        <v>0.153</v>
      </c>
      <c r="G73" s="23">
        <v>0.153</v>
      </c>
      <c r="H73" s="23">
        <v>0.153</v>
      </c>
      <c r="I73" s="23">
        <v>0.153</v>
      </c>
      <c r="J73" s="23">
        <v>0.153</v>
      </c>
      <c r="K73" s="23">
        <v>0.153</v>
      </c>
      <c r="L73" s="23">
        <v>0.153</v>
      </c>
      <c r="M73" s="23">
        <v>0.153</v>
      </c>
      <c r="N73" s="23">
        <v>0.153</v>
      </c>
      <c r="O73" s="23">
        <v>0.153</v>
      </c>
      <c r="P73" s="23">
        <v>0.153</v>
      </c>
      <c r="Q73" s="23">
        <v>0.153</v>
      </c>
      <c r="R73" s="23">
        <v>0.153</v>
      </c>
    </row>
    <row r="74" spans="1:21" s="23" customFormat="1"/>
    <row r="75" spans="1:21" s="23" customFormat="1"/>
    <row r="76" spans="1:21" s="23" customFormat="1"/>
    <row r="77" spans="1:21" s="23" customFormat="1"/>
    <row r="78" spans="1:21" s="23" customFormat="1"/>
    <row r="79" spans="1:21" s="23" customFormat="1">
      <c r="D79" s="28"/>
      <c r="E79" s="29"/>
      <c r="F79" s="29"/>
      <c r="G79" s="29"/>
      <c r="H79" s="29"/>
      <c r="I79" s="29"/>
      <c r="J79" s="29"/>
      <c r="K79" s="29"/>
      <c r="L79" s="29"/>
      <c r="M79" s="29"/>
      <c r="N79" s="29"/>
      <c r="O79" s="29"/>
      <c r="P79" s="29"/>
      <c r="Q79" s="29"/>
      <c r="R79" s="29"/>
      <c r="S79" s="29"/>
      <c r="T79" s="29"/>
      <c r="U79" s="29"/>
    </row>
    <row r="80" spans="1:21" s="23" customFormat="1">
      <c r="D80" s="28"/>
      <c r="E80" s="28"/>
      <c r="F80" s="28"/>
      <c r="G80" s="28"/>
      <c r="H80" s="28"/>
      <c r="I80" s="28"/>
      <c r="J80" s="28"/>
      <c r="K80" s="29"/>
      <c r="L80" s="29"/>
      <c r="M80" s="29"/>
      <c r="N80" s="29"/>
      <c r="O80" s="29"/>
      <c r="P80" s="29"/>
      <c r="Q80" s="29"/>
      <c r="R80" s="29"/>
      <c r="S80" s="29"/>
      <c r="T80" s="29"/>
      <c r="U80" s="29"/>
    </row>
    <row r="81" spans="4:21" s="23" customFormat="1">
      <c r="D81" s="28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</row>
    <row r="82" spans="4:21" s="23" customFormat="1"/>
    <row r="83" spans="4:21" s="23" customFormat="1"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22"/>
      <c r="S83" s="22"/>
      <c r="T83" s="22"/>
      <c r="U83" s="22"/>
    </row>
    <row r="84" spans="4:21" s="23" customFormat="1"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22"/>
      <c r="S84" s="22"/>
      <c r="T84" s="22"/>
      <c r="U84" s="22"/>
    </row>
    <row r="85" spans="4:21" s="23" customFormat="1"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22"/>
      <c r="S85" s="22"/>
      <c r="T85" s="22"/>
      <c r="U85" s="22"/>
    </row>
    <row r="86" spans="4:21" s="23" customFormat="1"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22"/>
      <c r="S86" s="22"/>
      <c r="T86" s="22"/>
      <c r="U86" s="22"/>
    </row>
    <row r="87" spans="4:21" s="23" customFormat="1"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22"/>
      <c r="S87" s="22"/>
      <c r="T87" s="22"/>
      <c r="U87" s="22"/>
    </row>
    <row r="88" spans="4:21" s="23" customFormat="1"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  <c r="U88" s="22"/>
    </row>
    <row r="89" spans="4:21" s="23" customFormat="1"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22"/>
      <c r="S89" s="22"/>
      <c r="T89" s="22"/>
      <c r="U89" s="22"/>
    </row>
    <row r="90" spans="4:21" s="23" customFormat="1">
      <c r="D90" s="22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25"/>
    </row>
    <row r="91" spans="4:21" s="23" customFormat="1">
      <c r="D91" s="22"/>
      <c r="E91" s="25"/>
      <c r="F91" s="25"/>
      <c r="G91" s="25"/>
      <c r="H91" s="25"/>
      <c r="I91" s="25"/>
      <c r="J91" s="25"/>
      <c r="K91" s="25"/>
      <c r="L91" s="25"/>
      <c r="M91" s="25"/>
      <c r="N91" s="25"/>
      <c r="O91" s="25"/>
      <c r="P91" s="25"/>
      <c r="Q91" s="25"/>
      <c r="R91" s="25"/>
      <c r="S91" s="25"/>
      <c r="T91" s="25"/>
      <c r="U91" s="25"/>
    </row>
    <row r="92" spans="4:21" s="23" customFormat="1">
      <c r="D92" s="22"/>
      <c r="E92" s="25"/>
      <c r="F92" s="25"/>
      <c r="G92" s="25"/>
      <c r="H92" s="25"/>
      <c r="I92" s="25"/>
      <c r="J92" s="25"/>
      <c r="K92" s="25"/>
      <c r="L92" s="25"/>
      <c r="M92" s="25"/>
      <c r="N92" s="25"/>
      <c r="O92" s="25"/>
      <c r="P92" s="25"/>
      <c r="Q92" s="25"/>
      <c r="R92" s="25"/>
      <c r="S92" s="25"/>
      <c r="T92" s="25"/>
      <c r="U92" s="25"/>
    </row>
    <row r="93" spans="4:21" s="23" customFormat="1"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22"/>
      <c r="S93" s="22"/>
      <c r="T93" s="22"/>
      <c r="U93" s="22"/>
    </row>
    <row r="94" spans="4:21" s="23" customFormat="1">
      <c r="D94" s="22"/>
      <c r="E94" s="22"/>
      <c r="F94" s="22"/>
      <c r="G94" s="22"/>
      <c r="H94" s="22"/>
      <c r="I94" s="22"/>
      <c r="J94" s="22"/>
      <c r="K94" s="22"/>
      <c r="L94" s="22"/>
      <c r="M94" s="22"/>
      <c r="N94" s="22"/>
      <c r="O94" s="22"/>
      <c r="P94" s="22"/>
      <c r="Q94" s="22"/>
      <c r="R94" s="22"/>
      <c r="S94" s="22"/>
      <c r="T94" s="22"/>
      <c r="U94" s="22"/>
    </row>
    <row r="95" spans="4:21" s="23" customFormat="1"/>
    <row r="96" spans="4:21" s="23" customFormat="1"/>
    <row r="97" s="23" customFormat="1"/>
    <row r="98" s="23" customFormat="1"/>
    <row r="99" s="23" customFormat="1"/>
    <row r="100" s="23" customFormat="1"/>
    <row r="101" s="23" customFormat="1"/>
    <row r="102" s="23" customFormat="1"/>
    <row r="103" s="23" customFormat="1"/>
    <row r="104" s="23" customFormat="1"/>
    <row r="105" s="23" customFormat="1"/>
    <row r="106" s="23" customFormat="1"/>
    <row r="107" s="23" customFormat="1"/>
    <row r="108" s="23" customFormat="1"/>
    <row r="109" s="23" customFormat="1"/>
    <row r="110" s="23" customFormat="1"/>
    <row r="111" s="23" customFormat="1"/>
    <row r="112" s="23" customFormat="1"/>
    <row r="113" s="23" customFormat="1"/>
    <row r="114" s="23" customFormat="1"/>
    <row r="115" s="23" customFormat="1"/>
    <row r="116" s="23" customFormat="1"/>
    <row r="117" s="23" customFormat="1"/>
    <row r="118" s="23" customFormat="1"/>
    <row r="119" s="23" customFormat="1"/>
    <row r="120" s="23" customFormat="1"/>
    <row r="121" s="23" customFormat="1"/>
    <row r="122" s="23" customFormat="1"/>
    <row r="123" s="23" customFormat="1"/>
    <row r="124" s="23" customFormat="1"/>
    <row r="125" s="23" customFormat="1"/>
    <row r="126" s="23" customFormat="1"/>
    <row r="127" s="23" customFormat="1"/>
    <row r="128" s="23" customFormat="1"/>
    <row r="129" s="23" customFormat="1"/>
    <row r="130" s="23" customFormat="1"/>
    <row r="131" s="23" customFormat="1"/>
    <row r="132" s="23" customFormat="1"/>
    <row r="133" s="23" customFormat="1"/>
    <row r="134" s="23" customFormat="1"/>
    <row r="135" s="23" customFormat="1"/>
    <row r="136" s="23" customFormat="1"/>
    <row r="137" s="23" customFormat="1"/>
    <row r="138" s="23" customFormat="1"/>
    <row r="139" s="23" customFormat="1"/>
    <row r="140" s="23" customFormat="1"/>
    <row r="141" s="23" customFormat="1"/>
    <row r="142" s="23" customFormat="1"/>
    <row r="143" s="23" customFormat="1"/>
  </sheetData>
  <mergeCells count="11">
    <mergeCell ref="A1:R1"/>
    <mergeCell ref="A2:A3"/>
    <mergeCell ref="D79:D81"/>
    <mergeCell ref="E79:P79"/>
    <mergeCell ref="Q79:U79"/>
    <mergeCell ref="E80:I80"/>
    <mergeCell ref="J80:P80"/>
    <mergeCell ref="Q80:S80"/>
    <mergeCell ref="T80:U80"/>
    <mergeCell ref="B2:M2"/>
    <mergeCell ref="N2:R2"/>
  </mergeCells>
  <phoneticPr fontId="1" type="noConversion"/>
  <pageMargins left="0.7" right="0.7" top="0.75" bottom="0.75" header="0.3" footer="0.3"/>
  <pageSetup paperSize="9" orientation="portrait" horizontalDpi="300" verticalDpi="300" r:id="rId1"/>
  <ignoredErrors>
    <ignoredError sqref="E64:S6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Table-S1-bulk rock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2021-05-15T02:42:12Z</dcterms:modified>
</cp:coreProperties>
</file>