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Sheet1" sheetId="1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" i="12" l="1"/>
  <c r="X3" i="12"/>
  <c r="W3" i="12"/>
  <c r="V3" i="12" l="1"/>
  <c r="V64" i="12" l="1"/>
  <c r="W64" i="12"/>
  <c r="X64" i="12"/>
  <c r="Y64" i="12"/>
  <c r="V65" i="12"/>
  <c r="W65" i="12"/>
  <c r="X65" i="12"/>
  <c r="Y65" i="12"/>
  <c r="V66" i="12"/>
  <c r="W66" i="12"/>
  <c r="X66" i="12"/>
  <c r="Y66" i="12"/>
  <c r="V67" i="12"/>
  <c r="W67" i="12"/>
  <c r="X67" i="12"/>
  <c r="Y67" i="12"/>
  <c r="V68" i="12"/>
  <c r="W68" i="12"/>
  <c r="X68" i="12"/>
  <c r="Y68" i="12"/>
  <c r="V69" i="12"/>
  <c r="W69" i="12"/>
  <c r="X69" i="12"/>
  <c r="Y69" i="12"/>
  <c r="V70" i="12"/>
  <c r="W70" i="12"/>
  <c r="X70" i="12"/>
  <c r="Y70" i="12"/>
  <c r="V71" i="12"/>
  <c r="W71" i="12"/>
  <c r="X71" i="12"/>
  <c r="Y71" i="12"/>
  <c r="V63" i="12"/>
  <c r="W63" i="12"/>
  <c r="X63" i="12"/>
  <c r="Y63" i="12"/>
  <c r="X50" i="12" l="1"/>
  <c r="Y50" i="12"/>
  <c r="X30" i="12"/>
  <c r="Y30" i="12"/>
  <c r="X35" i="12"/>
  <c r="Y35" i="12"/>
  <c r="X31" i="12"/>
  <c r="Y31" i="12"/>
  <c r="X51" i="12"/>
  <c r="Y51" i="12"/>
  <c r="X40" i="12"/>
  <c r="Y40" i="12"/>
  <c r="X39" i="12"/>
  <c r="Y39" i="12"/>
  <c r="X36" i="12"/>
  <c r="Y36" i="12"/>
  <c r="X33" i="12"/>
  <c r="Y33" i="12"/>
  <c r="X34" i="12"/>
  <c r="Y34" i="12"/>
  <c r="X44" i="12"/>
  <c r="Y44" i="12"/>
  <c r="X52" i="12"/>
  <c r="Y52" i="12"/>
  <c r="X54" i="12"/>
  <c r="Y54" i="12"/>
  <c r="X42" i="12"/>
  <c r="Y42" i="12"/>
  <c r="X47" i="12"/>
  <c r="Y47" i="12"/>
  <c r="X37" i="12"/>
  <c r="Y37" i="12"/>
  <c r="X32" i="12"/>
  <c r="Y32" i="12"/>
  <c r="X43" i="12"/>
  <c r="Y43" i="12"/>
  <c r="X38" i="12"/>
  <c r="Y38" i="12"/>
  <c r="X49" i="12"/>
  <c r="Y49" i="12"/>
  <c r="X48" i="12"/>
  <c r="Y48" i="12"/>
  <c r="X45" i="12"/>
  <c r="Y45" i="12"/>
  <c r="X53" i="12"/>
  <c r="Y53" i="12"/>
  <c r="X41" i="12"/>
  <c r="Y41" i="12"/>
  <c r="X46" i="12"/>
  <c r="Y46" i="12"/>
  <c r="W46" i="12"/>
  <c r="V46" i="12"/>
  <c r="W41" i="12"/>
  <c r="V41" i="12"/>
  <c r="W53" i="12"/>
  <c r="V53" i="12"/>
  <c r="W45" i="12"/>
  <c r="V45" i="12"/>
  <c r="W48" i="12"/>
  <c r="V48" i="12"/>
  <c r="W49" i="12"/>
  <c r="V49" i="12"/>
  <c r="W38" i="12"/>
  <c r="V38" i="12"/>
  <c r="W43" i="12"/>
  <c r="V43" i="12"/>
  <c r="W32" i="12"/>
  <c r="V32" i="12"/>
  <c r="W37" i="12"/>
  <c r="V37" i="12"/>
  <c r="W47" i="12"/>
  <c r="V47" i="12"/>
  <c r="W42" i="12"/>
  <c r="V42" i="12"/>
  <c r="W54" i="12"/>
  <c r="V54" i="12"/>
  <c r="W52" i="12"/>
  <c r="V52" i="12"/>
  <c r="W44" i="12"/>
  <c r="V44" i="12"/>
  <c r="W34" i="12"/>
  <c r="V34" i="12"/>
  <c r="W33" i="12"/>
  <c r="V33" i="12"/>
  <c r="W36" i="12"/>
  <c r="V36" i="12"/>
  <c r="W39" i="12"/>
  <c r="V39" i="12"/>
  <c r="W40" i="12"/>
  <c r="V40" i="12"/>
  <c r="W51" i="12"/>
  <c r="V51" i="12"/>
  <c r="W31" i="12"/>
  <c r="V31" i="12"/>
  <c r="W35" i="12"/>
  <c r="V35" i="12"/>
  <c r="W30" i="12"/>
  <c r="V30" i="12"/>
  <c r="W50" i="12"/>
  <c r="V50" i="12"/>
  <c r="V60" i="12"/>
  <c r="X61" i="12"/>
  <c r="Y61" i="12"/>
  <c r="X55" i="12"/>
  <c r="Y55" i="12"/>
  <c r="X60" i="12"/>
  <c r="Y60" i="12"/>
  <c r="X56" i="12"/>
  <c r="Y56" i="12"/>
  <c r="X57" i="12"/>
  <c r="Y57" i="12"/>
  <c r="X59" i="12"/>
  <c r="Y59" i="12"/>
  <c r="X58" i="12"/>
  <c r="Y58" i="12"/>
  <c r="W58" i="12"/>
  <c r="V58" i="12"/>
  <c r="W59" i="12"/>
  <c r="V59" i="12"/>
  <c r="W57" i="12"/>
  <c r="V57" i="12"/>
  <c r="W56" i="12"/>
  <c r="V56" i="12"/>
  <c r="W60" i="12"/>
  <c r="W55" i="12"/>
  <c r="V55" i="12"/>
  <c r="W61" i="12"/>
  <c r="V61" i="12"/>
  <c r="X19" i="12" l="1"/>
  <c r="Y19" i="12"/>
  <c r="X20" i="12"/>
  <c r="Y20" i="12"/>
  <c r="X21" i="12"/>
  <c r="Y21" i="12"/>
  <c r="X22" i="12"/>
  <c r="Y22" i="12"/>
  <c r="X23" i="12"/>
  <c r="Y23" i="12"/>
  <c r="X24" i="12"/>
  <c r="Y24" i="12"/>
  <c r="X25" i="12"/>
  <c r="Y25" i="12"/>
  <c r="X26" i="12"/>
  <c r="Y26" i="12"/>
  <c r="X27" i="12"/>
  <c r="Y27" i="12"/>
  <c r="X28" i="12"/>
  <c r="Y28" i="12"/>
  <c r="X29" i="12"/>
  <c r="Y29" i="12"/>
  <c r="X62" i="12"/>
  <c r="Y62" i="12"/>
  <c r="X4" i="12"/>
  <c r="Y4" i="12"/>
  <c r="X5" i="12"/>
  <c r="Y5" i="12"/>
  <c r="X6" i="12"/>
  <c r="Y6" i="12"/>
  <c r="X7" i="12"/>
  <c r="Y7" i="12"/>
  <c r="X8" i="12"/>
  <c r="Y8" i="12"/>
  <c r="X9" i="12"/>
  <c r="Y9" i="12"/>
  <c r="X10" i="12"/>
  <c r="Y10" i="12"/>
  <c r="X11" i="12"/>
  <c r="Y11" i="12"/>
  <c r="X12" i="12"/>
  <c r="Y12" i="12"/>
  <c r="X13" i="12"/>
  <c r="Y13" i="12"/>
  <c r="X14" i="12"/>
  <c r="Y14" i="12"/>
  <c r="X15" i="12"/>
  <c r="Y15" i="12"/>
  <c r="X16" i="12"/>
  <c r="Y16" i="12"/>
  <c r="X17" i="12"/>
  <c r="Y17" i="12"/>
  <c r="Y18" i="12"/>
  <c r="X18" i="12"/>
  <c r="V19" i="12"/>
  <c r="V20" i="12"/>
  <c r="V21" i="12"/>
  <c r="V22" i="12"/>
  <c r="V23" i="12"/>
  <c r="V24" i="12"/>
  <c r="V25" i="12"/>
  <c r="V26" i="12"/>
  <c r="V27" i="12"/>
  <c r="V28" i="12"/>
  <c r="V29" i="12"/>
  <c r="V62" i="12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W18" i="12"/>
  <c r="W20" i="12"/>
  <c r="W21" i="12"/>
  <c r="W22" i="12"/>
  <c r="W23" i="12"/>
  <c r="W24" i="12"/>
  <c r="W25" i="12"/>
  <c r="W26" i="12"/>
  <c r="W27" i="12"/>
  <c r="W28" i="12"/>
  <c r="W29" i="12"/>
  <c r="W62" i="12"/>
  <c r="W4" i="12"/>
  <c r="W5" i="12"/>
  <c r="W6" i="12"/>
  <c r="W7" i="12"/>
  <c r="W8" i="12"/>
  <c r="W9" i="12"/>
  <c r="W10" i="12"/>
  <c r="W11" i="12"/>
  <c r="W12" i="12"/>
  <c r="W13" i="12"/>
  <c r="W14" i="12"/>
  <c r="W15" i="12"/>
  <c r="W16" i="12"/>
  <c r="W17" i="12"/>
  <c r="W19" i="12"/>
</calcChain>
</file>

<file path=xl/sharedStrings.xml><?xml version="1.0" encoding="utf-8"?>
<sst xmlns="http://schemas.openxmlformats.org/spreadsheetml/2006/main" count="96" uniqueCount="95">
  <si>
    <t>Ti</t>
  </si>
  <si>
    <t>Ce</t>
  </si>
  <si>
    <t>Nd</t>
  </si>
  <si>
    <t>TS02-03</t>
  </si>
  <si>
    <t>TS02-04</t>
  </si>
  <si>
    <t>TS02-14</t>
  </si>
  <si>
    <t>TS02-15</t>
  </si>
  <si>
    <t>TS02-19</t>
  </si>
  <si>
    <t>TS02-23</t>
  </si>
  <si>
    <t>TS02-25</t>
  </si>
  <si>
    <t>TS02-36</t>
  </si>
  <si>
    <t>TS02-37</t>
  </si>
  <si>
    <t>TS02-41</t>
  </si>
  <si>
    <t>TS02-42</t>
  </si>
  <si>
    <t>TS02-45</t>
  </si>
  <si>
    <t>TS02-52</t>
  </si>
  <si>
    <t>TS02-53</t>
  </si>
  <si>
    <t>TS02-54</t>
  </si>
  <si>
    <t>TS02-57</t>
  </si>
  <si>
    <t>TS02-59</t>
  </si>
  <si>
    <t>TS02-60</t>
  </si>
  <si>
    <t>TS02-61</t>
  </si>
  <si>
    <t>TS02-65</t>
  </si>
  <si>
    <t>TS02-82</t>
  </si>
  <si>
    <t>TS02-83</t>
  </si>
  <si>
    <t>TS02-89</t>
  </si>
  <si>
    <t>TS02-92</t>
  </si>
  <si>
    <t>TS02-94</t>
  </si>
  <si>
    <t>TS03-13</t>
  </si>
  <si>
    <t>TS03-34</t>
  </si>
  <si>
    <t>TS03-42</t>
  </si>
  <si>
    <t>TS03-52</t>
  </si>
  <si>
    <t>TS03-62</t>
  </si>
  <si>
    <t>TS03-81</t>
  </si>
  <si>
    <t>TS03-86</t>
  </si>
  <si>
    <t>CS02-12</t>
  </si>
  <si>
    <t>Ce/Nd</t>
    <phoneticPr fontId="3" type="noConversion"/>
  </si>
  <si>
    <t>Zr</t>
  </si>
  <si>
    <t>Nb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</si>
  <si>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</si>
  <si>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</si>
  <si>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</si>
  <si>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</si>
  <si>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</si>
  <si>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</si>
  <si>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</si>
  <si>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</si>
  <si>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</si>
  <si>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</si>
  <si>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</si>
  <si>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</si>
  <si>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Y</t>
    <phoneticPr fontId="1" type="noConversion"/>
  </si>
  <si>
    <t>U</t>
    <phoneticPr fontId="1" type="noConversion"/>
  </si>
  <si>
    <r>
      <t>Log</t>
    </r>
    <r>
      <rPr>
        <vertAlign val="subscript"/>
        <sz val="12"/>
        <color theme="1"/>
        <rFont val="Times New Roman"/>
        <family val="1"/>
      </rPr>
      <t>10</t>
    </r>
    <r>
      <rPr>
        <sz val="12"/>
        <color theme="1"/>
        <rFont val="Times New Roman"/>
        <family val="1"/>
      </rPr>
      <t>(U/Yb)</t>
    </r>
    <phoneticPr fontId="1" type="noConversion"/>
  </si>
  <si>
    <r>
      <t>Log</t>
    </r>
    <r>
      <rPr>
        <vertAlign val="subscript"/>
        <sz val="12"/>
        <color theme="1"/>
        <rFont val="Times New Roman"/>
        <family val="1"/>
      </rPr>
      <t>10</t>
    </r>
    <r>
      <rPr>
        <sz val="12"/>
        <color theme="1"/>
        <rFont val="Times New Roman"/>
        <family val="1"/>
      </rPr>
      <t>(Nb/Yb)</t>
    </r>
    <phoneticPr fontId="1" type="noConversion"/>
  </si>
  <si>
    <t>LA01-23</t>
  </si>
  <si>
    <t>LA01-50</t>
  </si>
  <si>
    <t>LA01-65</t>
  </si>
  <si>
    <t>LA01-76</t>
  </si>
  <si>
    <t>CS02-07</t>
    <phoneticPr fontId="1" type="noConversion"/>
  </si>
  <si>
    <t>CS02-08</t>
    <phoneticPr fontId="1" type="noConversion"/>
  </si>
  <si>
    <t>CS02-09</t>
    <phoneticPr fontId="1" type="noConversion"/>
  </si>
  <si>
    <t>CS02-21</t>
  </si>
  <si>
    <t>CS02-26</t>
  </si>
  <si>
    <t>CS02-29</t>
  </si>
  <si>
    <t>CS02-36</t>
  </si>
  <si>
    <t>CS02-37</t>
  </si>
  <si>
    <t>CS02-40</t>
  </si>
  <si>
    <t>CS02-46</t>
  </si>
  <si>
    <t>CS02-49</t>
  </si>
  <si>
    <t>CS02-59</t>
  </si>
  <si>
    <t>CS02-71</t>
  </si>
  <si>
    <t>CS04-015</t>
  </si>
  <si>
    <t>CS04-016</t>
  </si>
  <si>
    <t>CS04-034</t>
  </si>
  <si>
    <t>CS04-035</t>
  </si>
  <si>
    <t>CS04-037</t>
  </si>
  <si>
    <t>CS04-062</t>
  </si>
  <si>
    <t>CS04-064</t>
  </si>
  <si>
    <t>CS04-070</t>
  </si>
  <si>
    <t>CS04-072</t>
  </si>
  <si>
    <t>CS04-074</t>
  </si>
  <si>
    <t>CS04-090</t>
  </si>
  <si>
    <t>CS04-093</t>
  </si>
  <si>
    <t>YSJ-032</t>
  </si>
  <si>
    <t>YSJ-050</t>
  </si>
  <si>
    <t>YSJ-066</t>
  </si>
  <si>
    <t>YSJ-083</t>
  </si>
  <si>
    <t>YSJ-096</t>
  </si>
  <si>
    <t>YSJ-105</t>
  </si>
  <si>
    <t>Age</t>
    <phoneticPr fontId="1" type="noConversion"/>
  </si>
  <si>
    <t>Sample/Spot</t>
    <phoneticPr fontId="1" type="noConversion"/>
  </si>
  <si>
    <t>*Ti-in-zircon temperature 
(°C)</t>
    <phoneticPr fontId="1" type="noConversion"/>
  </si>
  <si>
    <r>
      <rPr>
        <i/>
        <sz val="12"/>
        <color theme="1"/>
        <rFont val="Times New Roman"/>
        <family val="1"/>
      </rPr>
      <t xml:space="preserve">   Note: </t>
    </r>
    <r>
      <rPr>
        <vertAlign val="superscript"/>
        <sz val="12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>Ti-in-zircon thermometry used for the concordant zircons is from Ferry et al. (2007).</t>
    </r>
    <phoneticPr fontId="1" type="noConversion"/>
  </si>
  <si>
    <t>TABLE S3. RESULTS OF SELECTED TRACE ELEMENT ANALYSES (CONTENTS IN PPM) OF JURASSIC-AGED ZIRCONS BY LA-ICP-MS FROM EARLY–MIDDLE JURASSIC SUCCESSION IN NORTHWESTERN ZHEJIANG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</si>
</sst>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 "/>
    <numFmt numFmtId="165" formatCode="0.00_ "/>
    <numFmt numFmtId="166" formatCode="0.0"/>
    <numFmt numFmtId="167" formatCode="0.0_ "/>
  </numFmts>
  <fonts count="10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166" fontId="4" fillId="0" borderId="0" xfId="1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4" fillId="0" borderId="0" xfId="1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Normal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15"/>
  <sheetViews>
    <sheetView tabSelected="1" workbookViewId="0">
      <selection sqref="A1:Y1"/>
    </sheetView>
  </sheetViews>
  <sheetFormatPr defaultRowHeight="15"/>
  <cols>
    <col min="1" max="1" width="12.7109375" style="5" customWidth="1"/>
    <col min="2" max="3" width="8.85546875" style="16"/>
    <col min="4" max="5" width="9.140625" style="16" bestFit="1" customWidth="1"/>
    <col min="6" max="6" width="9.85546875" style="16" bestFit="1" customWidth="1"/>
    <col min="7" max="21" width="9.140625" style="16" bestFit="1" customWidth="1"/>
    <col min="22" max="22" width="15.7109375" style="16" customWidth="1"/>
    <col min="23" max="23" width="11" style="16" customWidth="1"/>
    <col min="24" max="24" width="12.28515625" style="16" customWidth="1"/>
    <col min="25" max="25" width="14" style="16" customWidth="1"/>
    <col min="26" max="26" width="13" style="24" customWidth="1"/>
    <col min="27" max="73" width="8.85546875" style="24"/>
  </cols>
  <sheetData>
    <row r="1" spans="1:73" s="2" customFormat="1" ht="22.9" customHeight="1" thickBo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</row>
    <row r="2" spans="1:73" s="1" customFormat="1" ht="43.9" customHeight="1" thickTop="1">
      <c r="A2" s="3" t="s">
        <v>91</v>
      </c>
      <c r="B2" s="6" t="s">
        <v>90</v>
      </c>
      <c r="C2" s="6" t="s">
        <v>52</v>
      </c>
      <c r="D2" s="6" t="s">
        <v>38</v>
      </c>
      <c r="E2" s="6" t="s">
        <v>50</v>
      </c>
      <c r="F2" s="6" t="s">
        <v>1</v>
      </c>
      <c r="G2" s="6" t="s">
        <v>2</v>
      </c>
      <c r="H2" s="6" t="s">
        <v>39</v>
      </c>
      <c r="I2" s="6" t="s">
        <v>40</v>
      </c>
      <c r="J2" s="6" t="s">
        <v>0</v>
      </c>
      <c r="K2" s="6" t="s">
        <v>41</v>
      </c>
      <c r="L2" s="6" t="s">
        <v>42</v>
      </c>
      <c r="M2" s="6" t="s">
        <v>43</v>
      </c>
      <c r="N2" s="6" t="s">
        <v>51</v>
      </c>
      <c r="O2" s="6" t="s">
        <v>44</v>
      </c>
      <c r="P2" s="6" t="s">
        <v>45</v>
      </c>
      <c r="Q2" s="6" t="s">
        <v>46</v>
      </c>
      <c r="R2" s="6" t="s">
        <v>47</v>
      </c>
      <c r="S2" s="6" t="s">
        <v>48</v>
      </c>
      <c r="T2" s="6" t="s">
        <v>37</v>
      </c>
      <c r="U2" s="6" t="s">
        <v>49</v>
      </c>
      <c r="V2" s="21" t="s">
        <v>92</v>
      </c>
      <c r="W2" s="7" t="s">
        <v>36</v>
      </c>
      <c r="X2" s="22" t="s">
        <v>53</v>
      </c>
      <c r="Y2" s="22" t="s">
        <v>54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</row>
    <row r="3" spans="1:73" ht="15.75">
      <c r="A3" s="4" t="s">
        <v>59</v>
      </c>
      <c r="B3" s="8">
        <v>196.87335631288477</v>
      </c>
      <c r="C3" s="8">
        <v>696.06</v>
      </c>
      <c r="D3" s="9">
        <v>5.66</v>
      </c>
      <c r="E3" s="9">
        <v>2.6429999999999998</v>
      </c>
      <c r="F3" s="8">
        <v>13.16</v>
      </c>
      <c r="G3" s="8">
        <v>17.54</v>
      </c>
      <c r="H3" s="8">
        <v>40.58</v>
      </c>
      <c r="I3" s="8">
        <v>21.19</v>
      </c>
      <c r="J3" s="9">
        <v>1.1299999999999999</v>
      </c>
      <c r="K3" s="8">
        <v>156.85</v>
      </c>
      <c r="L3" s="8">
        <v>42.42</v>
      </c>
      <c r="M3" s="8">
        <v>328.15</v>
      </c>
      <c r="N3" s="8">
        <v>2572.37</v>
      </c>
      <c r="O3" s="8">
        <v>81.97</v>
      </c>
      <c r="P3" s="8">
        <v>296.83999999999997</v>
      </c>
      <c r="Q3" s="8">
        <v>57.47</v>
      </c>
      <c r="R3" s="8">
        <v>554.76</v>
      </c>
      <c r="S3" s="8">
        <v>109.68</v>
      </c>
      <c r="T3" s="8">
        <v>415429.25</v>
      </c>
      <c r="U3" s="8">
        <v>10908.51</v>
      </c>
      <c r="V3" s="10">
        <f t="shared" ref="V3:V34" si="0">(5080/(6.01-LOG(J3)))-273.15</f>
        <v>579.63947385881374</v>
      </c>
      <c r="W3" s="17">
        <f>F3/G3</f>
        <v>0.75028506271379714</v>
      </c>
      <c r="X3" s="18">
        <f>LOG10(C3/R3)</f>
        <v>9.8541537690664899E-2</v>
      </c>
      <c r="Y3" s="18">
        <f>LOG10(D3/R3)</f>
        <v>-1.9912887082974351</v>
      </c>
    </row>
    <row r="4" spans="1:73" ht="15.75">
      <c r="A4" s="4" t="s">
        <v>60</v>
      </c>
      <c r="B4" s="8">
        <v>194.82518634632865</v>
      </c>
      <c r="C4" s="8">
        <v>129.38999999999999</v>
      </c>
      <c r="D4" s="9">
        <v>2.0710000000000002</v>
      </c>
      <c r="E4" s="9">
        <v>0.63600000000000001</v>
      </c>
      <c r="F4" s="8">
        <v>26.15</v>
      </c>
      <c r="G4" s="9">
        <v>2.0499999999999998</v>
      </c>
      <c r="H4" s="9">
        <v>4.43</v>
      </c>
      <c r="I4" s="9">
        <v>1.7889999999999999</v>
      </c>
      <c r="J4" s="9">
        <v>9.57</v>
      </c>
      <c r="K4" s="8">
        <v>22.41</v>
      </c>
      <c r="L4" s="9">
        <v>8.6</v>
      </c>
      <c r="M4" s="8">
        <v>105.69</v>
      </c>
      <c r="N4" s="8">
        <v>1348.56</v>
      </c>
      <c r="O4" s="8">
        <v>44.21</v>
      </c>
      <c r="P4" s="8">
        <v>214.68</v>
      </c>
      <c r="Q4" s="8">
        <v>48.92</v>
      </c>
      <c r="R4" s="8">
        <v>509.02</v>
      </c>
      <c r="S4" s="8">
        <v>107.24</v>
      </c>
      <c r="T4" s="8">
        <v>464110.72</v>
      </c>
      <c r="U4" s="8">
        <v>8363.2199999999993</v>
      </c>
      <c r="V4" s="10">
        <f t="shared" si="0"/>
        <v>736.97349299652899</v>
      </c>
      <c r="W4" s="10">
        <f t="shared" ref="W4:W34" si="1">F4/G4</f>
        <v>12.75609756097561</v>
      </c>
      <c r="X4" s="18">
        <f t="shared" ref="X4:X34" si="2">LOG10(C4/R4)</f>
        <v>-0.59483413375208061</v>
      </c>
      <c r="Y4" s="18">
        <f t="shared" ref="Y4:Y34" si="3">LOG10(D4/R4)</f>
        <v>-2.3905547477242419</v>
      </c>
    </row>
    <row r="5" spans="1:73" ht="15.75">
      <c r="A5" s="4" t="s">
        <v>61</v>
      </c>
      <c r="B5" s="8">
        <v>194.30654090498683</v>
      </c>
      <c r="C5" s="8">
        <v>345.73</v>
      </c>
      <c r="D5" s="9">
        <v>2.625</v>
      </c>
      <c r="E5" s="9">
        <v>0.77400000000000002</v>
      </c>
      <c r="F5" s="8">
        <v>21.29</v>
      </c>
      <c r="G5" s="9">
        <v>5.27</v>
      </c>
      <c r="H5" s="9">
        <v>4.34</v>
      </c>
      <c r="I5" s="9">
        <v>0.82799999999999996</v>
      </c>
      <c r="J5" s="9">
        <v>3.81</v>
      </c>
      <c r="K5" s="8">
        <v>21.73</v>
      </c>
      <c r="L5" s="9">
        <v>8.42</v>
      </c>
      <c r="M5" s="8">
        <v>110.39</v>
      </c>
      <c r="N5" s="8">
        <v>1404.66</v>
      </c>
      <c r="O5" s="8">
        <v>45.84</v>
      </c>
      <c r="P5" s="8">
        <v>220.89</v>
      </c>
      <c r="Q5" s="8">
        <v>49.1</v>
      </c>
      <c r="R5" s="8">
        <v>507.33</v>
      </c>
      <c r="S5" s="8">
        <v>105.23</v>
      </c>
      <c r="T5" s="8">
        <v>427448.94</v>
      </c>
      <c r="U5" s="8">
        <v>8579.5400000000009</v>
      </c>
      <c r="V5" s="10">
        <f t="shared" si="0"/>
        <v>662.55267075691756</v>
      </c>
      <c r="W5" s="17">
        <f t="shared" si="1"/>
        <v>4.0398481973434537</v>
      </c>
      <c r="X5" s="18">
        <f t="shared" si="2"/>
        <v>-0.16655347808370782</v>
      </c>
      <c r="Y5" s="18">
        <f t="shared" si="3"/>
        <v>-2.286161236517537</v>
      </c>
    </row>
    <row r="6" spans="1:73" ht="15.75">
      <c r="A6" s="4" t="s">
        <v>35</v>
      </c>
      <c r="B6" s="8">
        <v>193.56424492452604</v>
      </c>
      <c r="C6" s="8">
        <v>118.95</v>
      </c>
      <c r="D6" s="9">
        <v>0.49299999999999999</v>
      </c>
      <c r="E6" s="9">
        <v>0.26900000000000002</v>
      </c>
      <c r="F6" s="8">
        <v>4.4000000000000004</v>
      </c>
      <c r="G6" s="9">
        <v>0.86099999999999999</v>
      </c>
      <c r="H6" s="9">
        <v>2.33</v>
      </c>
      <c r="I6" s="9">
        <v>0.35399999999999998</v>
      </c>
      <c r="J6" s="9">
        <v>6.74</v>
      </c>
      <c r="K6" s="8">
        <v>14.3</v>
      </c>
      <c r="L6" s="9">
        <v>4.72</v>
      </c>
      <c r="M6" s="8">
        <v>55.12</v>
      </c>
      <c r="N6" s="8">
        <v>582.04999999999995</v>
      </c>
      <c r="O6" s="8">
        <v>20.21</v>
      </c>
      <c r="P6" s="8">
        <v>88.08</v>
      </c>
      <c r="Q6" s="8">
        <v>17.75</v>
      </c>
      <c r="R6" s="8">
        <v>163.69999999999999</v>
      </c>
      <c r="S6" s="8">
        <v>31.58</v>
      </c>
      <c r="T6" s="8">
        <v>451138.81</v>
      </c>
      <c r="U6" s="8">
        <v>8187.55</v>
      </c>
      <c r="V6" s="10">
        <f t="shared" si="0"/>
        <v>707.29133343091769</v>
      </c>
      <c r="W6" s="17">
        <f t="shared" si="1"/>
        <v>5.1103368176538915</v>
      </c>
      <c r="X6" s="18">
        <f t="shared" si="2"/>
        <v>-0.13868423303865635</v>
      </c>
      <c r="Y6" s="18">
        <f t="shared" si="3"/>
        <v>-2.5212017601347112</v>
      </c>
    </row>
    <row r="7" spans="1:73" ht="15.75">
      <c r="A7" s="4" t="s">
        <v>62</v>
      </c>
      <c r="B7" s="8">
        <v>195.50228250902461</v>
      </c>
      <c r="C7" s="8">
        <v>475.03</v>
      </c>
      <c r="D7" s="9">
        <v>7.54</v>
      </c>
      <c r="E7" s="9">
        <v>2.524</v>
      </c>
      <c r="F7" s="8">
        <v>22.65</v>
      </c>
      <c r="G7" s="9">
        <v>6.91</v>
      </c>
      <c r="H7" s="9">
        <v>4.76</v>
      </c>
      <c r="I7" s="9">
        <v>0.35399999999999998</v>
      </c>
      <c r="J7" s="9">
        <v>3.57</v>
      </c>
      <c r="K7" s="8">
        <v>28.51</v>
      </c>
      <c r="L7" s="8">
        <v>11.18</v>
      </c>
      <c r="M7" s="8">
        <v>140.87</v>
      </c>
      <c r="N7" s="8">
        <v>1588.11</v>
      </c>
      <c r="O7" s="8">
        <v>56.34</v>
      </c>
      <c r="P7" s="8">
        <v>253.93</v>
      </c>
      <c r="Q7" s="8">
        <v>51.56</v>
      </c>
      <c r="R7" s="8">
        <v>475.88</v>
      </c>
      <c r="S7" s="8">
        <v>88.41</v>
      </c>
      <c r="T7" s="8">
        <v>456450.63</v>
      </c>
      <c r="U7" s="8">
        <v>10130.120000000001</v>
      </c>
      <c r="V7" s="10">
        <f t="shared" si="0"/>
        <v>657.70782597975108</v>
      </c>
      <c r="W7" s="17">
        <f t="shared" si="1"/>
        <v>3.277858176555716</v>
      </c>
      <c r="X7" s="18">
        <f t="shared" si="2"/>
        <v>-7.7641502968237876E-4</v>
      </c>
      <c r="Y7" s="18">
        <f t="shared" si="3"/>
        <v>-1.8001261070438013</v>
      </c>
    </row>
    <row r="8" spans="1:73" ht="15.75">
      <c r="A8" s="4" t="s">
        <v>63</v>
      </c>
      <c r="B8" s="8">
        <v>191.79867955668485</v>
      </c>
      <c r="C8" s="8">
        <v>679.5</v>
      </c>
      <c r="D8" s="9">
        <v>1.7589999999999999</v>
      </c>
      <c r="E8" s="9">
        <v>1.5649999999999999</v>
      </c>
      <c r="F8" s="8">
        <v>6.64</v>
      </c>
      <c r="G8" s="9">
        <v>0.29199999999999998</v>
      </c>
      <c r="H8" s="9">
        <v>1.2330000000000001</v>
      </c>
      <c r="I8" s="9">
        <v>0.22900000000000001</v>
      </c>
      <c r="J8" s="9">
        <v>2.0299999999999998</v>
      </c>
      <c r="K8" s="9">
        <v>7.37</v>
      </c>
      <c r="L8" s="9">
        <v>3.28</v>
      </c>
      <c r="M8" s="8">
        <v>50.16</v>
      </c>
      <c r="N8" s="8">
        <v>753.22</v>
      </c>
      <c r="O8" s="8">
        <v>22.91</v>
      </c>
      <c r="P8" s="8">
        <v>123.8</v>
      </c>
      <c r="Q8" s="8">
        <v>30.43</v>
      </c>
      <c r="R8" s="8">
        <v>338.23</v>
      </c>
      <c r="S8" s="8">
        <v>73.55</v>
      </c>
      <c r="T8" s="8">
        <v>432763</v>
      </c>
      <c r="U8" s="8">
        <v>12098.98</v>
      </c>
      <c r="V8" s="10">
        <f t="shared" si="0"/>
        <v>617.68673308681286</v>
      </c>
      <c r="W8" s="10">
        <f t="shared" si="1"/>
        <v>22.739726027397261</v>
      </c>
      <c r="X8" s="18">
        <f t="shared" si="2"/>
        <v>0.30297733546311639</v>
      </c>
      <c r="Y8" s="18">
        <f t="shared" si="3"/>
        <v>-2.2839462861479354</v>
      </c>
    </row>
    <row r="9" spans="1:73" ht="15.75">
      <c r="A9" s="4" t="s">
        <v>64</v>
      </c>
      <c r="B9" s="8">
        <v>189.29751926013941</v>
      </c>
      <c r="C9" s="8">
        <v>212.26</v>
      </c>
      <c r="D9" s="9">
        <v>1.1990000000000001</v>
      </c>
      <c r="E9" s="9">
        <v>0.31900000000000001</v>
      </c>
      <c r="F9" s="8">
        <v>12.81</v>
      </c>
      <c r="G9" s="9">
        <v>4.3899999999999997</v>
      </c>
      <c r="H9" s="9">
        <v>6.85</v>
      </c>
      <c r="I9" s="9">
        <v>0.85499999999999998</v>
      </c>
      <c r="J9" s="9">
        <v>5.72</v>
      </c>
      <c r="K9" s="8">
        <v>33.159999999999997</v>
      </c>
      <c r="L9" s="8">
        <v>11.12</v>
      </c>
      <c r="M9" s="8">
        <v>125.03</v>
      </c>
      <c r="N9" s="8">
        <v>1330.85</v>
      </c>
      <c r="O9" s="8">
        <v>47.31</v>
      </c>
      <c r="P9" s="8">
        <v>203.74</v>
      </c>
      <c r="Q9" s="8">
        <v>40.75</v>
      </c>
      <c r="R9" s="8">
        <v>386.24</v>
      </c>
      <c r="S9" s="8">
        <v>75.010000000000005</v>
      </c>
      <c r="T9" s="8">
        <v>434780.5</v>
      </c>
      <c r="U9" s="8">
        <v>7427.91</v>
      </c>
      <c r="V9" s="10">
        <f t="shared" si="0"/>
        <v>693.98935180471756</v>
      </c>
      <c r="W9" s="17">
        <f t="shared" si="1"/>
        <v>2.9179954441913445</v>
      </c>
      <c r="X9" s="18">
        <f t="shared" si="2"/>
        <v>-0.25998908852357377</v>
      </c>
      <c r="Y9" s="18">
        <f t="shared" si="3"/>
        <v>-2.5080380653184067</v>
      </c>
    </row>
    <row r="10" spans="1:73" ht="15.75">
      <c r="A10" s="4" t="s">
        <v>65</v>
      </c>
      <c r="B10" s="8">
        <v>186.66727056557315</v>
      </c>
      <c r="C10" s="8">
        <v>383.12</v>
      </c>
      <c r="D10" s="9">
        <v>3.86</v>
      </c>
      <c r="E10" s="9">
        <v>0.88800000000000001</v>
      </c>
      <c r="F10" s="8">
        <v>54.93</v>
      </c>
      <c r="G10" s="8">
        <v>26.31</v>
      </c>
      <c r="H10" s="8">
        <v>10.19</v>
      </c>
      <c r="I10" s="9">
        <v>1.0649999999999999</v>
      </c>
      <c r="J10" s="9">
        <v>4.37</v>
      </c>
      <c r="K10" s="8">
        <v>32.770000000000003</v>
      </c>
      <c r="L10" s="8">
        <v>11.75</v>
      </c>
      <c r="M10" s="8">
        <v>146.88</v>
      </c>
      <c r="N10" s="8">
        <v>1592.79</v>
      </c>
      <c r="O10" s="8">
        <v>55.93</v>
      </c>
      <c r="P10" s="8">
        <v>244.08</v>
      </c>
      <c r="Q10" s="8">
        <v>49.21</v>
      </c>
      <c r="R10" s="8">
        <v>466.97</v>
      </c>
      <c r="S10" s="8">
        <v>88.65</v>
      </c>
      <c r="T10" s="8">
        <v>478941.84</v>
      </c>
      <c r="U10" s="8">
        <v>10578.59</v>
      </c>
      <c r="V10" s="10">
        <f t="shared" si="0"/>
        <v>672.93109467709405</v>
      </c>
      <c r="W10" s="17">
        <f t="shared" si="1"/>
        <v>2.087799315849487</v>
      </c>
      <c r="X10" s="18">
        <f t="shared" si="2"/>
        <v>-8.5954156632288795E-2</v>
      </c>
      <c r="Y10" s="18">
        <f t="shared" si="3"/>
        <v>-2.0827016759950849</v>
      </c>
    </row>
    <row r="11" spans="1:73" ht="15.75">
      <c r="A11" s="4" t="s">
        <v>66</v>
      </c>
      <c r="B11" s="8">
        <v>192.14426801024447</v>
      </c>
      <c r="C11" s="8">
        <v>981.32</v>
      </c>
      <c r="D11" s="9">
        <v>2.95</v>
      </c>
      <c r="E11" s="9">
        <v>2.1920000000000002</v>
      </c>
      <c r="F11" s="8">
        <v>12.9</v>
      </c>
      <c r="G11" s="9">
        <v>1.0589999999999999</v>
      </c>
      <c r="H11" s="9">
        <v>1.65</v>
      </c>
      <c r="I11" s="9">
        <v>0.315</v>
      </c>
      <c r="J11" s="9">
        <v>1.24</v>
      </c>
      <c r="K11" s="8">
        <v>12.06</v>
      </c>
      <c r="L11" s="9">
        <v>5.39</v>
      </c>
      <c r="M11" s="8">
        <v>76.489999999999995</v>
      </c>
      <c r="N11" s="8">
        <v>1142.76</v>
      </c>
      <c r="O11" s="8">
        <v>34.659999999999997</v>
      </c>
      <c r="P11" s="8">
        <v>183.48</v>
      </c>
      <c r="Q11" s="8">
        <v>44.85</v>
      </c>
      <c r="R11" s="8">
        <v>500.32</v>
      </c>
      <c r="S11" s="8">
        <v>107.79</v>
      </c>
      <c r="T11" s="8">
        <v>428854.03</v>
      </c>
      <c r="U11" s="8">
        <v>11368.5</v>
      </c>
      <c r="V11" s="10">
        <f t="shared" si="0"/>
        <v>585.45437058024402</v>
      </c>
      <c r="W11" s="10">
        <f t="shared" si="1"/>
        <v>12.18130311614731</v>
      </c>
      <c r="X11" s="18">
        <f t="shared" si="2"/>
        <v>0.29256278626661064</v>
      </c>
      <c r="Y11" s="18">
        <f t="shared" si="3"/>
        <v>-2.229425847920695</v>
      </c>
    </row>
    <row r="12" spans="1:73" ht="15.75">
      <c r="A12" s="4" t="s">
        <v>67</v>
      </c>
      <c r="B12" s="8">
        <v>190.34284210326931</v>
      </c>
      <c r="C12" s="8">
        <v>409.02</v>
      </c>
      <c r="D12" s="9">
        <v>3.01</v>
      </c>
      <c r="E12" s="9">
        <v>0.60499999999999998</v>
      </c>
      <c r="F12" s="8">
        <v>17.350000000000001</v>
      </c>
      <c r="G12" s="9">
        <v>2.27</v>
      </c>
      <c r="H12" s="9">
        <v>4.79</v>
      </c>
      <c r="I12" s="9">
        <v>1.097</v>
      </c>
      <c r="J12" s="9">
        <v>5.67</v>
      </c>
      <c r="K12" s="8">
        <v>26.88</v>
      </c>
      <c r="L12" s="8">
        <v>10.53</v>
      </c>
      <c r="M12" s="8">
        <v>138.87</v>
      </c>
      <c r="N12" s="8">
        <v>1796.74</v>
      </c>
      <c r="O12" s="8">
        <v>58.29</v>
      </c>
      <c r="P12" s="8">
        <v>281.02</v>
      </c>
      <c r="Q12" s="8">
        <v>63.39</v>
      </c>
      <c r="R12" s="8">
        <v>637.41</v>
      </c>
      <c r="S12" s="8">
        <v>130.18</v>
      </c>
      <c r="T12" s="8">
        <v>455335.56</v>
      </c>
      <c r="U12" s="8">
        <v>8105.5</v>
      </c>
      <c r="V12" s="10">
        <f t="shared" si="0"/>
        <v>693.28779534925241</v>
      </c>
      <c r="W12" s="17">
        <f t="shared" si="1"/>
        <v>7.6431718061674019</v>
      </c>
      <c r="X12" s="18">
        <f t="shared" si="2"/>
        <v>-0.19267432823341712</v>
      </c>
      <c r="Y12" s="18">
        <f t="shared" si="3"/>
        <v>-2.3258523770216737</v>
      </c>
    </row>
    <row r="13" spans="1:73" ht="15.75">
      <c r="A13" s="4" t="s">
        <v>67</v>
      </c>
      <c r="B13" s="8">
        <v>195.20903951592106</v>
      </c>
      <c r="C13" s="8">
        <v>365.6</v>
      </c>
      <c r="D13" s="9">
        <v>8.25</v>
      </c>
      <c r="E13" s="9">
        <v>2.1589999999999998</v>
      </c>
      <c r="F13" s="8">
        <v>45.75</v>
      </c>
      <c r="G13" s="9">
        <v>6.22</v>
      </c>
      <c r="H13" s="9">
        <v>6.33</v>
      </c>
      <c r="I13" s="9">
        <v>0.26800000000000002</v>
      </c>
      <c r="J13" s="9">
        <v>3.55</v>
      </c>
      <c r="K13" s="8">
        <v>30.32</v>
      </c>
      <c r="L13" s="8">
        <v>10.83</v>
      </c>
      <c r="M13" s="8">
        <v>138.77000000000001</v>
      </c>
      <c r="N13" s="8">
        <v>1566.76</v>
      </c>
      <c r="O13" s="8">
        <v>54.66</v>
      </c>
      <c r="P13" s="8">
        <v>246.57</v>
      </c>
      <c r="Q13" s="8">
        <v>51.91</v>
      </c>
      <c r="R13" s="8">
        <v>498.3</v>
      </c>
      <c r="S13" s="8">
        <v>94.6</v>
      </c>
      <c r="T13" s="8">
        <v>423306.56</v>
      </c>
      <c r="U13" s="8">
        <v>9199.69</v>
      </c>
      <c r="V13" s="10">
        <f t="shared" si="0"/>
        <v>657.29184418273019</v>
      </c>
      <c r="W13" s="17">
        <f t="shared" si="1"/>
        <v>7.355305466237942</v>
      </c>
      <c r="X13" s="18">
        <f t="shared" si="2"/>
        <v>-0.13448470010926311</v>
      </c>
      <c r="Y13" s="18">
        <f t="shared" si="3"/>
        <v>-1.7810369386211318</v>
      </c>
    </row>
    <row r="14" spans="1:73" ht="15.75">
      <c r="A14" s="4" t="s">
        <v>68</v>
      </c>
      <c r="B14" s="8">
        <v>193.9710467493671</v>
      </c>
      <c r="C14" s="8">
        <v>251.44</v>
      </c>
      <c r="D14" s="9">
        <v>3.89</v>
      </c>
      <c r="E14" s="9">
        <v>1.0840000000000001</v>
      </c>
      <c r="F14" s="8">
        <v>66.5</v>
      </c>
      <c r="G14" s="8">
        <v>22</v>
      </c>
      <c r="H14" s="9">
        <v>6.66</v>
      </c>
      <c r="I14" s="9">
        <v>1.0449999999999999</v>
      </c>
      <c r="J14" s="9">
        <v>5.0599999999999996</v>
      </c>
      <c r="K14" s="8">
        <v>20.68</v>
      </c>
      <c r="L14" s="9">
        <v>7.15</v>
      </c>
      <c r="M14" s="8">
        <v>90.74</v>
      </c>
      <c r="N14" s="8">
        <v>1144.77</v>
      </c>
      <c r="O14" s="8">
        <v>37.72</v>
      </c>
      <c r="P14" s="8">
        <v>184.55</v>
      </c>
      <c r="Q14" s="8">
        <v>40.96</v>
      </c>
      <c r="R14" s="8">
        <v>423.62</v>
      </c>
      <c r="S14" s="8">
        <v>86.12</v>
      </c>
      <c r="T14" s="8">
        <v>445783.41</v>
      </c>
      <c r="U14" s="8">
        <v>8350.19</v>
      </c>
      <c r="V14" s="10">
        <f t="shared" si="0"/>
        <v>684.28386918965452</v>
      </c>
      <c r="W14" s="17">
        <f t="shared" si="1"/>
        <v>3.0227272727272729</v>
      </c>
      <c r="X14" s="18">
        <f t="shared" si="2"/>
        <v>-0.22654208787492092</v>
      </c>
      <c r="Y14" s="18">
        <f t="shared" si="3"/>
        <v>-2.0370268545587367</v>
      </c>
    </row>
    <row r="15" spans="1:73" ht="15.75">
      <c r="A15" s="4" t="s">
        <v>69</v>
      </c>
      <c r="B15" s="8">
        <v>191.44783884960103</v>
      </c>
      <c r="C15" s="8">
        <v>536.95000000000005</v>
      </c>
      <c r="D15" s="9">
        <v>3.39</v>
      </c>
      <c r="E15" s="9">
        <v>1.665</v>
      </c>
      <c r="F15" s="8">
        <v>20.13</v>
      </c>
      <c r="G15" s="9">
        <v>0.78200000000000003</v>
      </c>
      <c r="H15" s="9">
        <v>2.4500000000000002</v>
      </c>
      <c r="I15" s="9">
        <v>0.127</v>
      </c>
      <c r="J15" s="9">
        <v>4.1500000000000004</v>
      </c>
      <c r="K15" s="8">
        <v>13.1</v>
      </c>
      <c r="L15" s="9">
        <v>5.42</v>
      </c>
      <c r="M15" s="8">
        <v>75.39</v>
      </c>
      <c r="N15" s="8">
        <v>958.94</v>
      </c>
      <c r="O15" s="8">
        <v>31.36</v>
      </c>
      <c r="P15" s="8">
        <v>154.84</v>
      </c>
      <c r="Q15" s="8">
        <v>35.299999999999997</v>
      </c>
      <c r="R15" s="8">
        <v>361.55</v>
      </c>
      <c r="S15" s="8">
        <v>73.23</v>
      </c>
      <c r="T15" s="8">
        <v>467848.94</v>
      </c>
      <c r="U15" s="8">
        <v>10663.58</v>
      </c>
      <c r="V15" s="10">
        <f t="shared" si="0"/>
        <v>668.99490246144717</v>
      </c>
      <c r="W15" s="10">
        <f t="shared" si="1"/>
        <v>25.741687979539641</v>
      </c>
      <c r="X15" s="18">
        <f t="shared" si="2"/>
        <v>0.1717654808443978</v>
      </c>
      <c r="Y15" s="18">
        <f t="shared" si="3"/>
        <v>-2.0279686676668143</v>
      </c>
    </row>
    <row r="16" spans="1:73" ht="15.75">
      <c r="A16" s="4" t="s">
        <v>70</v>
      </c>
      <c r="B16" s="8">
        <v>193.63014239257933</v>
      </c>
      <c r="C16" s="8">
        <v>357.79</v>
      </c>
      <c r="D16" s="9">
        <v>4.09</v>
      </c>
      <c r="E16" s="9">
        <v>1.1930000000000001</v>
      </c>
      <c r="F16" s="8">
        <v>20.8</v>
      </c>
      <c r="G16" s="9">
        <v>3.87</v>
      </c>
      <c r="H16" s="9">
        <v>2.96</v>
      </c>
      <c r="I16" s="9">
        <v>9.4E-2</v>
      </c>
      <c r="J16" s="9">
        <v>6.79</v>
      </c>
      <c r="K16" s="8">
        <v>14.58</v>
      </c>
      <c r="L16" s="9">
        <v>5.61</v>
      </c>
      <c r="M16" s="8">
        <v>70.180000000000007</v>
      </c>
      <c r="N16" s="8">
        <v>847.21</v>
      </c>
      <c r="O16" s="8">
        <v>28.61</v>
      </c>
      <c r="P16" s="8">
        <v>133.63999999999999</v>
      </c>
      <c r="Q16" s="8">
        <v>28.12</v>
      </c>
      <c r="R16" s="8">
        <v>277.88</v>
      </c>
      <c r="S16" s="8">
        <v>52.5</v>
      </c>
      <c r="T16" s="8">
        <v>464009.13</v>
      </c>
      <c r="U16" s="8">
        <v>11118.68</v>
      </c>
      <c r="V16" s="10">
        <f t="shared" si="0"/>
        <v>707.89910045867714</v>
      </c>
      <c r="W16" s="17">
        <f t="shared" si="1"/>
        <v>5.3746770025839794</v>
      </c>
      <c r="X16" s="18">
        <f t="shared" si="2"/>
        <v>0.10977090794767902</v>
      </c>
      <c r="Y16" s="18">
        <f t="shared" si="3"/>
        <v>-1.8321339821949758</v>
      </c>
    </row>
    <row r="17" spans="1:25" ht="15.75">
      <c r="A17" s="4" t="s">
        <v>71</v>
      </c>
      <c r="B17" s="8">
        <v>193.75001256813252</v>
      </c>
      <c r="C17" s="8">
        <v>372.91</v>
      </c>
      <c r="D17" s="9">
        <v>5.74</v>
      </c>
      <c r="E17" s="9">
        <v>1.7310000000000001</v>
      </c>
      <c r="F17" s="8">
        <v>37.43</v>
      </c>
      <c r="G17" s="9">
        <v>3.29</v>
      </c>
      <c r="H17" s="9">
        <v>3.9</v>
      </c>
      <c r="I17" s="9">
        <v>0.53400000000000003</v>
      </c>
      <c r="J17" s="9">
        <v>3.59</v>
      </c>
      <c r="K17" s="8">
        <v>23.64</v>
      </c>
      <c r="L17" s="9">
        <v>9.32</v>
      </c>
      <c r="M17" s="8">
        <v>128.80000000000001</v>
      </c>
      <c r="N17" s="8">
        <v>1588.36</v>
      </c>
      <c r="O17" s="8">
        <v>53.68</v>
      </c>
      <c r="P17" s="8">
        <v>252.56</v>
      </c>
      <c r="Q17" s="8">
        <v>55.21</v>
      </c>
      <c r="R17" s="8">
        <v>538.29</v>
      </c>
      <c r="S17" s="8">
        <v>106.41</v>
      </c>
      <c r="T17" s="8">
        <v>459625.22</v>
      </c>
      <c r="U17" s="8">
        <v>12064.45</v>
      </c>
      <c r="V17" s="10">
        <f t="shared" si="0"/>
        <v>658.12185285105966</v>
      </c>
      <c r="W17" s="10">
        <f t="shared" si="1"/>
        <v>11.376899696048632</v>
      </c>
      <c r="X17" s="18">
        <f t="shared" si="2"/>
        <v>-0.15941228224022375</v>
      </c>
      <c r="Y17" s="18">
        <f t="shared" si="3"/>
        <v>-1.9721044194534583</v>
      </c>
    </row>
    <row r="18" spans="1:25" ht="15.75">
      <c r="A18" s="4" t="s">
        <v>72</v>
      </c>
      <c r="B18" s="8">
        <v>199.6</v>
      </c>
      <c r="C18" s="8">
        <v>642</v>
      </c>
      <c r="D18" s="9">
        <v>1.548</v>
      </c>
      <c r="E18" s="9">
        <v>0.78</v>
      </c>
      <c r="F18" s="8">
        <v>12.54</v>
      </c>
      <c r="G18" s="9">
        <v>2.89</v>
      </c>
      <c r="H18" s="9">
        <v>4.16</v>
      </c>
      <c r="I18" s="9">
        <v>1.0169999999999999</v>
      </c>
      <c r="J18" s="9">
        <v>2.56</v>
      </c>
      <c r="K18" s="8">
        <v>22.46</v>
      </c>
      <c r="L18" s="9">
        <v>7.94</v>
      </c>
      <c r="M18" s="8">
        <v>95.81</v>
      </c>
      <c r="N18" s="8">
        <v>1189.4100000000001</v>
      </c>
      <c r="O18" s="8">
        <v>37.770000000000003</v>
      </c>
      <c r="P18" s="8">
        <v>178.08</v>
      </c>
      <c r="Q18" s="8">
        <v>39.93</v>
      </c>
      <c r="R18" s="8">
        <v>419.59</v>
      </c>
      <c r="S18" s="8">
        <v>87.39</v>
      </c>
      <c r="T18" s="8">
        <v>453473.41</v>
      </c>
      <c r="U18" s="8">
        <v>10156.77</v>
      </c>
      <c r="V18" s="10">
        <f t="shared" si="0"/>
        <v>633.70783906179122</v>
      </c>
      <c r="W18" s="17">
        <f t="shared" si="1"/>
        <v>4.3391003460207607</v>
      </c>
      <c r="X18" s="18">
        <f t="shared" si="2"/>
        <v>0.18470989887281172</v>
      </c>
      <c r="Y18" s="18">
        <f t="shared" si="3"/>
        <v>-2.4330541728491677</v>
      </c>
    </row>
    <row r="19" spans="1:25" ht="15.75">
      <c r="A19" s="4" t="s">
        <v>73</v>
      </c>
      <c r="B19" s="8">
        <v>195.9</v>
      </c>
      <c r="C19" s="8">
        <v>221.73</v>
      </c>
      <c r="D19" s="9">
        <v>0.85299999999999998</v>
      </c>
      <c r="E19" s="9">
        <v>0.39800000000000002</v>
      </c>
      <c r="F19" s="8">
        <v>24.09</v>
      </c>
      <c r="G19" s="9">
        <v>7.17</v>
      </c>
      <c r="H19" s="9">
        <v>5.26</v>
      </c>
      <c r="I19" s="9">
        <v>0.71099999999999997</v>
      </c>
      <c r="J19" s="9">
        <v>4.72</v>
      </c>
      <c r="K19" s="8">
        <v>21.74</v>
      </c>
      <c r="L19" s="9">
        <v>7.57</v>
      </c>
      <c r="M19" s="8">
        <v>91.29</v>
      </c>
      <c r="N19" s="8">
        <v>1066.8800000000001</v>
      </c>
      <c r="O19" s="8">
        <v>35.380000000000003</v>
      </c>
      <c r="P19" s="8">
        <v>163.98</v>
      </c>
      <c r="Q19" s="8">
        <v>34.799999999999997</v>
      </c>
      <c r="R19" s="8">
        <v>338.03</v>
      </c>
      <c r="S19" s="8">
        <v>67.53</v>
      </c>
      <c r="T19" s="8">
        <v>441393.97</v>
      </c>
      <c r="U19" s="8">
        <v>9875.41</v>
      </c>
      <c r="V19" s="10">
        <f t="shared" si="0"/>
        <v>678.86363978795453</v>
      </c>
      <c r="W19" s="17">
        <f t="shared" si="1"/>
        <v>3.3598326359832638</v>
      </c>
      <c r="X19" s="18">
        <f t="shared" si="2"/>
        <v>-0.18313078841640407</v>
      </c>
      <c r="Y19" s="18">
        <f t="shared" si="3"/>
        <v>-2.5980062142470803</v>
      </c>
    </row>
    <row r="20" spans="1:25" ht="15.75">
      <c r="A20" s="4" t="s">
        <v>74</v>
      </c>
      <c r="B20" s="8">
        <v>188</v>
      </c>
      <c r="C20" s="8">
        <v>276.73</v>
      </c>
      <c r="D20" s="9">
        <v>1.012</v>
      </c>
      <c r="E20" s="9">
        <v>0.496</v>
      </c>
      <c r="F20" s="8">
        <v>8.81</v>
      </c>
      <c r="G20" s="9">
        <v>0.88500000000000001</v>
      </c>
      <c r="H20" s="9">
        <v>1.79</v>
      </c>
      <c r="I20" s="9">
        <v>0.56699999999999995</v>
      </c>
      <c r="J20" s="9">
        <v>5.42</v>
      </c>
      <c r="K20" s="8">
        <v>9.9700000000000006</v>
      </c>
      <c r="L20" s="9">
        <v>3.66</v>
      </c>
      <c r="M20" s="8">
        <v>46.57</v>
      </c>
      <c r="N20" s="8">
        <v>637.86</v>
      </c>
      <c r="O20" s="8">
        <v>20.03</v>
      </c>
      <c r="P20" s="8">
        <v>99.82</v>
      </c>
      <c r="Q20" s="8">
        <v>23.61</v>
      </c>
      <c r="R20" s="8">
        <v>257.82</v>
      </c>
      <c r="S20" s="8">
        <v>57.19</v>
      </c>
      <c r="T20" s="8">
        <v>454333.66</v>
      </c>
      <c r="U20" s="8">
        <v>8876.5400000000009</v>
      </c>
      <c r="V20" s="10">
        <f t="shared" si="0"/>
        <v>689.70051422348729</v>
      </c>
      <c r="W20" s="10">
        <f t="shared" si="1"/>
        <v>9.954802259887007</v>
      </c>
      <c r="X20" s="18">
        <f t="shared" si="2"/>
        <v>3.0739639020678989E-2</v>
      </c>
      <c r="Y20" s="18">
        <f t="shared" si="3"/>
        <v>-2.4061360915637664</v>
      </c>
    </row>
    <row r="21" spans="1:25" ht="15.75">
      <c r="A21" s="4" t="s">
        <v>75</v>
      </c>
      <c r="B21" s="8">
        <v>191.5</v>
      </c>
      <c r="C21" s="8">
        <v>149.86000000000001</v>
      </c>
      <c r="D21" s="9">
        <v>0.9</v>
      </c>
      <c r="E21" s="9">
        <v>0.27700000000000002</v>
      </c>
      <c r="F21" s="8">
        <v>9.01</v>
      </c>
      <c r="G21" s="9">
        <v>4.1399999999999997</v>
      </c>
      <c r="H21" s="9">
        <v>5.6</v>
      </c>
      <c r="I21" s="9">
        <v>1.139</v>
      </c>
      <c r="J21" s="9">
        <v>9.0399999999999991</v>
      </c>
      <c r="K21" s="8">
        <v>25.06</v>
      </c>
      <c r="L21" s="9">
        <v>7.97</v>
      </c>
      <c r="M21" s="8">
        <v>89.27</v>
      </c>
      <c r="N21" s="8">
        <v>922.94</v>
      </c>
      <c r="O21" s="8">
        <v>32.92</v>
      </c>
      <c r="P21" s="8">
        <v>141.34</v>
      </c>
      <c r="Q21" s="8">
        <v>28.6</v>
      </c>
      <c r="R21" s="8">
        <v>272.58</v>
      </c>
      <c r="S21" s="8">
        <v>53.74</v>
      </c>
      <c r="T21" s="8">
        <v>454947</v>
      </c>
      <c r="U21" s="8">
        <v>6914.34</v>
      </c>
      <c r="V21" s="10">
        <f t="shared" si="0"/>
        <v>732.02793878077841</v>
      </c>
      <c r="W21" s="17">
        <f t="shared" si="1"/>
        <v>2.1763285024154588</v>
      </c>
      <c r="X21" s="18">
        <f t="shared" si="2"/>
        <v>-0.25980825893618742</v>
      </c>
      <c r="Y21" s="18">
        <f t="shared" si="3"/>
        <v>-2.4812514777589447</v>
      </c>
    </row>
    <row r="22" spans="1:25" ht="15.75">
      <c r="A22" s="4" t="s">
        <v>76</v>
      </c>
      <c r="B22" s="8">
        <v>186</v>
      </c>
      <c r="C22" s="8">
        <v>543.25</v>
      </c>
      <c r="D22" s="9">
        <v>3.71</v>
      </c>
      <c r="E22" s="9">
        <v>1.292</v>
      </c>
      <c r="F22" s="8">
        <v>19.18</v>
      </c>
      <c r="G22" s="9">
        <v>1.49</v>
      </c>
      <c r="H22" s="9">
        <v>4.17</v>
      </c>
      <c r="I22" s="9">
        <v>0.57099999999999995</v>
      </c>
      <c r="J22" s="9">
        <v>4.8</v>
      </c>
      <c r="K22" s="8">
        <v>22.54</v>
      </c>
      <c r="L22" s="9">
        <v>8.4</v>
      </c>
      <c r="M22" s="8">
        <v>109.38</v>
      </c>
      <c r="N22" s="8">
        <v>1312.19</v>
      </c>
      <c r="O22" s="8">
        <v>43.66</v>
      </c>
      <c r="P22" s="8">
        <v>209.86</v>
      </c>
      <c r="Q22" s="8">
        <v>46.15</v>
      </c>
      <c r="R22" s="8">
        <v>465.02</v>
      </c>
      <c r="S22" s="8">
        <v>92.96</v>
      </c>
      <c r="T22" s="8">
        <v>462442.34</v>
      </c>
      <c r="U22" s="8">
        <v>9640.85</v>
      </c>
      <c r="V22" s="10">
        <f t="shared" si="0"/>
        <v>680.16769109737322</v>
      </c>
      <c r="W22" s="10">
        <f t="shared" si="1"/>
        <v>12.872483221476511</v>
      </c>
      <c r="X22" s="18">
        <f t="shared" si="2"/>
        <v>6.752810317174783E-2</v>
      </c>
      <c r="Y22" s="18">
        <f t="shared" si="3"/>
        <v>-2.0980977222057686</v>
      </c>
    </row>
    <row r="23" spans="1:25" ht="15.75">
      <c r="A23" s="4" t="s">
        <v>77</v>
      </c>
      <c r="B23" s="8">
        <v>190.4</v>
      </c>
      <c r="C23" s="8">
        <v>326.72000000000003</v>
      </c>
      <c r="D23" s="9">
        <v>2.1040000000000001</v>
      </c>
      <c r="E23" s="9">
        <v>0.42399999999999999</v>
      </c>
      <c r="F23" s="8">
        <v>17.72</v>
      </c>
      <c r="G23" s="9">
        <v>1.94</v>
      </c>
      <c r="H23" s="9">
        <v>4.24</v>
      </c>
      <c r="I23" s="9">
        <v>1.149</v>
      </c>
      <c r="J23" s="9">
        <v>6.78</v>
      </c>
      <c r="K23" s="8">
        <v>23.82</v>
      </c>
      <c r="L23" s="9">
        <v>8.7899999999999991</v>
      </c>
      <c r="M23" s="8">
        <v>120.25</v>
      </c>
      <c r="N23" s="8">
        <v>1521.09</v>
      </c>
      <c r="O23" s="8">
        <v>50.81</v>
      </c>
      <c r="P23" s="8">
        <v>239.54</v>
      </c>
      <c r="Q23" s="8">
        <v>51.79</v>
      </c>
      <c r="R23" s="8">
        <v>530.02</v>
      </c>
      <c r="S23" s="8">
        <v>108.9</v>
      </c>
      <c r="T23" s="8">
        <v>465415.31</v>
      </c>
      <c r="U23" s="8">
        <v>7605.53</v>
      </c>
      <c r="V23" s="10">
        <f t="shared" si="0"/>
        <v>707.77784574439079</v>
      </c>
      <c r="W23" s="17">
        <f t="shared" si="1"/>
        <v>9.1340206185567006</v>
      </c>
      <c r="X23" s="18">
        <f t="shared" si="2"/>
        <v>-0.21011653735577931</v>
      </c>
      <c r="Y23" s="18">
        <f t="shared" si="3"/>
        <v>-2.4012465222808941</v>
      </c>
    </row>
    <row r="24" spans="1:25" ht="15.75">
      <c r="A24" s="4" t="s">
        <v>78</v>
      </c>
      <c r="B24" s="8">
        <v>194</v>
      </c>
      <c r="C24" s="8">
        <v>650.16</v>
      </c>
      <c r="D24" s="9">
        <v>1.7390000000000001</v>
      </c>
      <c r="E24" s="9">
        <v>1.0229999999999999</v>
      </c>
      <c r="F24" s="8">
        <v>17.3</v>
      </c>
      <c r="G24" s="9">
        <v>0.92400000000000004</v>
      </c>
      <c r="H24" s="9">
        <v>2.44</v>
      </c>
      <c r="I24" s="9">
        <v>0.41699999999999998</v>
      </c>
      <c r="J24" s="9">
        <v>4.13</v>
      </c>
      <c r="K24" s="8">
        <v>12.81</v>
      </c>
      <c r="L24" s="9">
        <v>4.99</v>
      </c>
      <c r="M24" s="8">
        <v>64.84</v>
      </c>
      <c r="N24" s="8">
        <v>832</v>
      </c>
      <c r="O24" s="8">
        <v>26.47</v>
      </c>
      <c r="P24" s="8">
        <v>130.91</v>
      </c>
      <c r="Q24" s="8">
        <v>29.45</v>
      </c>
      <c r="R24" s="8">
        <v>304.88</v>
      </c>
      <c r="S24" s="8">
        <v>64.05</v>
      </c>
      <c r="T24" s="8">
        <v>466610.91</v>
      </c>
      <c r="U24" s="8">
        <v>10864.06</v>
      </c>
      <c r="V24" s="10">
        <f t="shared" si="0"/>
        <v>668.6284500790473</v>
      </c>
      <c r="W24" s="10">
        <f t="shared" si="1"/>
        <v>18.722943722943722</v>
      </c>
      <c r="X24" s="18">
        <f t="shared" si="2"/>
        <v>0.32889131098066343</v>
      </c>
      <c r="Y24" s="18">
        <f t="shared" si="3"/>
        <v>-2.2438293537613982</v>
      </c>
    </row>
    <row r="25" spans="1:25" ht="15.75">
      <c r="A25" s="4" t="s">
        <v>79</v>
      </c>
      <c r="B25" s="8">
        <v>185.1</v>
      </c>
      <c r="C25" s="8">
        <v>372.57</v>
      </c>
      <c r="D25" s="9">
        <v>0.72</v>
      </c>
      <c r="E25" s="9">
        <v>0.39900000000000002</v>
      </c>
      <c r="F25" s="8">
        <v>16.68</v>
      </c>
      <c r="G25" s="9">
        <v>3.89</v>
      </c>
      <c r="H25" s="9">
        <v>4.51</v>
      </c>
      <c r="I25" s="9">
        <v>0.89800000000000002</v>
      </c>
      <c r="J25" s="9">
        <v>4.75</v>
      </c>
      <c r="K25" s="8">
        <v>19.41</v>
      </c>
      <c r="L25" s="9">
        <v>6.37</v>
      </c>
      <c r="M25" s="8">
        <v>74.22</v>
      </c>
      <c r="N25" s="8">
        <v>892.58</v>
      </c>
      <c r="O25" s="8">
        <v>29.09</v>
      </c>
      <c r="P25" s="8">
        <v>134.69</v>
      </c>
      <c r="Q25" s="8">
        <v>29.75</v>
      </c>
      <c r="R25" s="8">
        <v>303.62</v>
      </c>
      <c r="S25" s="8">
        <v>62.9</v>
      </c>
      <c r="T25" s="8">
        <v>440689.06</v>
      </c>
      <c r="U25" s="8">
        <v>9987.41</v>
      </c>
      <c r="V25" s="10">
        <f t="shared" si="0"/>
        <v>679.35481186824961</v>
      </c>
      <c r="W25" s="17">
        <f t="shared" si="1"/>
        <v>4.2879177377892033</v>
      </c>
      <c r="X25" s="18">
        <f t="shared" si="2"/>
        <v>8.8877505872053758E-2</v>
      </c>
      <c r="Y25" s="18">
        <f t="shared" si="3"/>
        <v>-2.6249978794995332</v>
      </c>
    </row>
    <row r="26" spans="1:25" ht="15.75">
      <c r="A26" s="4" t="s">
        <v>80</v>
      </c>
      <c r="B26" s="8">
        <v>193</v>
      </c>
      <c r="C26" s="8">
        <v>184.23</v>
      </c>
      <c r="D26" s="9">
        <v>1.839</v>
      </c>
      <c r="E26" s="9">
        <v>0.59199999999999997</v>
      </c>
      <c r="F26" s="8">
        <v>32.869999999999997</v>
      </c>
      <c r="G26" s="9">
        <v>4.5999999999999996</v>
      </c>
      <c r="H26" s="9">
        <v>7.67</v>
      </c>
      <c r="I26" s="9">
        <v>2.62</v>
      </c>
      <c r="J26" s="9">
        <v>7.35</v>
      </c>
      <c r="K26" s="8">
        <v>34.11</v>
      </c>
      <c r="L26" s="8">
        <v>12.31</v>
      </c>
      <c r="M26" s="8">
        <v>145.19999999999999</v>
      </c>
      <c r="N26" s="8">
        <v>1637.45</v>
      </c>
      <c r="O26" s="8">
        <v>56.31</v>
      </c>
      <c r="P26" s="8">
        <v>252.82</v>
      </c>
      <c r="Q26" s="8">
        <v>52.83</v>
      </c>
      <c r="R26" s="8">
        <v>511.94</v>
      </c>
      <c r="S26" s="8">
        <v>101.37</v>
      </c>
      <c r="T26" s="8">
        <v>437192.19</v>
      </c>
      <c r="U26" s="8">
        <v>8160.76</v>
      </c>
      <c r="V26" s="10">
        <f t="shared" si="0"/>
        <v>714.4634875495824</v>
      </c>
      <c r="W26" s="17">
        <f t="shared" si="1"/>
        <v>7.1456521739130432</v>
      </c>
      <c r="X26" s="18">
        <f t="shared" si="2"/>
        <v>-0.44385871200710564</v>
      </c>
      <c r="Y26" s="18">
        <f t="shared" si="3"/>
        <v>-2.4446373348708588</v>
      </c>
    </row>
    <row r="27" spans="1:25" ht="15.75">
      <c r="A27" s="4" t="s">
        <v>81</v>
      </c>
      <c r="B27" s="8">
        <v>203</v>
      </c>
      <c r="C27" s="8">
        <v>1306.27</v>
      </c>
      <c r="D27" s="9">
        <v>9.75</v>
      </c>
      <c r="E27" s="9">
        <v>2.1230000000000002</v>
      </c>
      <c r="F27" s="8">
        <v>18.04</v>
      </c>
      <c r="G27" s="9">
        <v>4.96</v>
      </c>
      <c r="H27" s="9">
        <v>13.98</v>
      </c>
      <c r="I27" s="9">
        <v>0.111</v>
      </c>
      <c r="J27" s="9">
        <v>1.1200000000000001</v>
      </c>
      <c r="K27" s="8">
        <v>88.93</v>
      </c>
      <c r="L27" s="8">
        <v>33.99</v>
      </c>
      <c r="M27" s="8">
        <v>415.44</v>
      </c>
      <c r="N27" s="8">
        <v>4414.51</v>
      </c>
      <c r="O27" s="8">
        <v>156.55000000000001</v>
      </c>
      <c r="P27" s="8">
        <v>666.02</v>
      </c>
      <c r="Q27" s="8">
        <v>126.5</v>
      </c>
      <c r="R27" s="8">
        <v>1105.1500000000001</v>
      </c>
      <c r="S27" s="8">
        <v>192.68</v>
      </c>
      <c r="T27" s="8">
        <v>468790.97</v>
      </c>
      <c r="U27" s="8">
        <v>10481.61</v>
      </c>
      <c r="V27" s="10">
        <f t="shared" si="0"/>
        <v>579.0871761490979</v>
      </c>
      <c r="W27" s="17">
        <f t="shared" si="1"/>
        <v>3.637096774193548</v>
      </c>
      <c r="X27" s="18">
        <f t="shared" si="2"/>
        <v>7.2611724866957869E-2</v>
      </c>
      <c r="Y27" s="18">
        <f t="shared" si="3"/>
        <v>-2.0544166123236205</v>
      </c>
    </row>
    <row r="28" spans="1:25" ht="15.75">
      <c r="A28" s="4" t="s">
        <v>82</v>
      </c>
      <c r="B28" s="8">
        <v>197.4</v>
      </c>
      <c r="C28" s="8">
        <v>517.4</v>
      </c>
      <c r="D28" s="9">
        <v>2.0880000000000001</v>
      </c>
      <c r="E28" s="9">
        <v>0.81100000000000005</v>
      </c>
      <c r="F28" s="8">
        <v>23.76</v>
      </c>
      <c r="G28" s="9">
        <v>3.81</v>
      </c>
      <c r="H28" s="9">
        <v>7.29</v>
      </c>
      <c r="I28" s="9">
        <v>1.3069999999999999</v>
      </c>
      <c r="J28" s="9">
        <v>1.73</v>
      </c>
      <c r="K28" s="8">
        <v>33.700000000000003</v>
      </c>
      <c r="L28" s="8">
        <v>11.63</v>
      </c>
      <c r="M28" s="8">
        <v>142.58000000000001</v>
      </c>
      <c r="N28" s="8">
        <v>1755.63</v>
      </c>
      <c r="O28" s="8">
        <v>56.02</v>
      </c>
      <c r="P28" s="8">
        <v>264.87</v>
      </c>
      <c r="Q28" s="8">
        <v>57.3</v>
      </c>
      <c r="R28" s="8">
        <v>589.15</v>
      </c>
      <c r="S28" s="8">
        <v>120.71</v>
      </c>
      <c r="T28" s="8">
        <v>470501.41</v>
      </c>
      <c r="U28" s="8">
        <v>11025.4</v>
      </c>
      <c r="V28" s="10">
        <f t="shared" si="0"/>
        <v>606.96790994271612</v>
      </c>
      <c r="W28" s="17">
        <f t="shared" si="1"/>
        <v>6.2362204724409454</v>
      </c>
      <c r="X28" s="18">
        <f t="shared" si="2"/>
        <v>-5.63994576367896E-2</v>
      </c>
      <c r="Y28" s="18">
        <f t="shared" si="3"/>
        <v>-2.4504953876870896</v>
      </c>
    </row>
    <row r="29" spans="1:25" ht="15.75">
      <c r="A29" s="4" t="s">
        <v>83</v>
      </c>
      <c r="B29" s="8">
        <v>189.8</v>
      </c>
      <c r="C29" s="8">
        <v>506.93</v>
      </c>
      <c r="D29" s="9">
        <v>1.1819999999999999</v>
      </c>
      <c r="E29" s="9">
        <v>0.71399999999999997</v>
      </c>
      <c r="F29" s="8">
        <v>14.43</v>
      </c>
      <c r="G29" s="9">
        <v>2.96</v>
      </c>
      <c r="H29" s="9">
        <v>4.92</v>
      </c>
      <c r="I29" s="9">
        <v>1.1990000000000001</v>
      </c>
      <c r="J29" s="9">
        <v>3.22</v>
      </c>
      <c r="K29" s="8">
        <v>23.82</v>
      </c>
      <c r="L29" s="9">
        <v>8.2899999999999991</v>
      </c>
      <c r="M29" s="8">
        <v>97.56</v>
      </c>
      <c r="N29" s="8">
        <v>1196</v>
      </c>
      <c r="O29" s="8">
        <v>38.270000000000003</v>
      </c>
      <c r="P29" s="8">
        <v>180.69</v>
      </c>
      <c r="Q29" s="8">
        <v>39.659999999999997</v>
      </c>
      <c r="R29" s="8">
        <v>400.98</v>
      </c>
      <c r="S29" s="8">
        <v>84.03</v>
      </c>
      <c r="T29" s="8">
        <v>450789</v>
      </c>
      <c r="U29" s="8">
        <v>9707.77</v>
      </c>
      <c r="V29" s="10">
        <f t="shared" si="0"/>
        <v>650.12643215804337</v>
      </c>
      <c r="W29" s="17">
        <f t="shared" si="1"/>
        <v>4.875</v>
      </c>
      <c r="X29" s="18">
        <f t="shared" si="2"/>
        <v>0.10182528192345836</v>
      </c>
      <c r="Y29" s="18">
        <f t="shared" si="3"/>
        <v>-2.5305052349621002</v>
      </c>
    </row>
    <row r="30" spans="1:25" ht="15.75">
      <c r="A30" s="4" t="s">
        <v>3</v>
      </c>
      <c r="B30" s="8">
        <v>170.8</v>
      </c>
      <c r="C30" s="11">
        <v>219.92</v>
      </c>
      <c r="D30" s="12">
        <v>0.71899999999999997</v>
      </c>
      <c r="E30" s="12">
        <v>0.46400000000000002</v>
      </c>
      <c r="F30" s="11">
        <v>98.8</v>
      </c>
      <c r="G30" s="11">
        <v>28.64</v>
      </c>
      <c r="H30" s="12">
        <v>5.26</v>
      </c>
      <c r="I30" s="12">
        <v>0.96499999999999997</v>
      </c>
      <c r="J30" s="12">
        <v>4.37</v>
      </c>
      <c r="K30" s="12">
        <v>7.93</v>
      </c>
      <c r="L30" s="12">
        <v>2.15</v>
      </c>
      <c r="M30" s="11">
        <v>24.46</v>
      </c>
      <c r="N30" s="11">
        <v>289.3</v>
      </c>
      <c r="O30" s="12">
        <v>9.02</v>
      </c>
      <c r="P30" s="11">
        <v>41.09</v>
      </c>
      <c r="Q30" s="11">
        <v>9.5399999999999991</v>
      </c>
      <c r="R30" s="11">
        <v>97.1</v>
      </c>
      <c r="S30" s="11">
        <v>21.09</v>
      </c>
      <c r="T30" s="11">
        <v>510746</v>
      </c>
      <c r="U30" s="11">
        <v>10510.87</v>
      </c>
      <c r="V30" s="10">
        <f t="shared" si="0"/>
        <v>672.93109467709405</v>
      </c>
      <c r="W30" s="17">
        <f t="shared" si="1"/>
        <v>3.4497206703910615</v>
      </c>
      <c r="X30" s="18">
        <f t="shared" si="2"/>
        <v>0.35504549692740717</v>
      </c>
      <c r="Y30" s="18">
        <f t="shared" si="3"/>
        <v>-2.1304903395251222</v>
      </c>
    </row>
    <row r="31" spans="1:25" ht="15.75">
      <c r="A31" s="4" t="s">
        <v>4</v>
      </c>
      <c r="B31" s="8">
        <v>173.1</v>
      </c>
      <c r="C31" s="11">
        <v>235.41</v>
      </c>
      <c r="D31" s="12">
        <v>1.028</v>
      </c>
      <c r="E31" s="12">
        <v>0.58299999999999996</v>
      </c>
      <c r="F31" s="11">
        <v>24.18</v>
      </c>
      <c r="G31" s="12">
        <v>3.24</v>
      </c>
      <c r="H31" s="12">
        <v>1.95</v>
      </c>
      <c r="I31" s="12">
        <v>0.60199999999999998</v>
      </c>
      <c r="J31" s="12">
        <v>6.27</v>
      </c>
      <c r="K31" s="12">
        <v>7.64</v>
      </c>
      <c r="L31" s="12">
        <v>2.77</v>
      </c>
      <c r="M31" s="11">
        <v>32</v>
      </c>
      <c r="N31" s="11">
        <v>391.5</v>
      </c>
      <c r="O31" s="11">
        <v>12.23</v>
      </c>
      <c r="P31" s="11">
        <v>57.31</v>
      </c>
      <c r="Q31" s="11">
        <v>13.24</v>
      </c>
      <c r="R31" s="11">
        <v>138.96</v>
      </c>
      <c r="S31" s="11">
        <v>29.6</v>
      </c>
      <c r="T31" s="11">
        <v>502577.5</v>
      </c>
      <c r="U31" s="11">
        <v>10479.790000000001</v>
      </c>
      <c r="V31" s="10">
        <f t="shared" si="0"/>
        <v>701.38687481393674</v>
      </c>
      <c r="W31" s="17">
        <f t="shared" si="1"/>
        <v>7.4629629629629628</v>
      </c>
      <c r="X31" s="18">
        <f t="shared" si="2"/>
        <v>0.22893510188985017</v>
      </c>
      <c r="Y31" s="18">
        <f t="shared" si="3"/>
        <v>-2.1308966907797853</v>
      </c>
    </row>
    <row r="32" spans="1:25" ht="15.75">
      <c r="A32" s="4" t="s">
        <v>5</v>
      </c>
      <c r="B32" s="8">
        <v>182.1</v>
      </c>
      <c r="C32" s="11">
        <v>361.54</v>
      </c>
      <c r="D32" s="12">
        <v>2.2709999999999999</v>
      </c>
      <c r="E32" s="12">
        <v>0.60399999999999998</v>
      </c>
      <c r="F32" s="11">
        <v>45.32</v>
      </c>
      <c r="G32" s="12">
        <v>3.32</v>
      </c>
      <c r="H32" s="12">
        <v>4.05</v>
      </c>
      <c r="I32" s="12">
        <v>1.3919999999999999</v>
      </c>
      <c r="J32" s="12">
        <v>2.82</v>
      </c>
      <c r="K32" s="11">
        <v>17.55</v>
      </c>
      <c r="L32" s="12">
        <v>6.05</v>
      </c>
      <c r="M32" s="11">
        <v>72.17</v>
      </c>
      <c r="N32" s="11">
        <v>1054.45</v>
      </c>
      <c r="O32" s="11">
        <v>30.7</v>
      </c>
      <c r="P32" s="11">
        <v>155.04</v>
      </c>
      <c r="Q32" s="11">
        <v>37.42</v>
      </c>
      <c r="R32" s="11">
        <v>416.38</v>
      </c>
      <c r="S32" s="11">
        <v>91.79</v>
      </c>
      <c r="T32" s="11">
        <v>481889.72</v>
      </c>
      <c r="U32" s="11">
        <v>10442.33</v>
      </c>
      <c r="V32" s="10">
        <f t="shared" si="0"/>
        <v>640.56000229551353</v>
      </c>
      <c r="W32" s="10">
        <f t="shared" si="1"/>
        <v>13.650602409638555</v>
      </c>
      <c r="X32" s="18">
        <f t="shared" si="2"/>
        <v>-6.1333507165758569E-2</v>
      </c>
      <c r="Y32" s="18">
        <f t="shared" si="3"/>
        <v>-2.2632727266325974</v>
      </c>
    </row>
    <row r="33" spans="1:25" ht="15.75">
      <c r="A33" s="4" t="s">
        <v>6</v>
      </c>
      <c r="B33" s="8">
        <v>178.4</v>
      </c>
      <c r="C33" s="11">
        <v>270.79000000000002</v>
      </c>
      <c r="D33" s="12">
        <v>1.9530000000000001</v>
      </c>
      <c r="E33" s="12">
        <v>0.94499999999999995</v>
      </c>
      <c r="F33" s="11">
        <v>21.21</v>
      </c>
      <c r="G33" s="12">
        <v>0.81899999999999995</v>
      </c>
      <c r="H33" s="12">
        <v>1.8</v>
      </c>
      <c r="I33" s="12">
        <v>0.59099999999999997</v>
      </c>
      <c r="J33" s="12">
        <v>2.39</v>
      </c>
      <c r="K33" s="11">
        <v>10.33</v>
      </c>
      <c r="L33" s="12">
        <v>3.95</v>
      </c>
      <c r="M33" s="11">
        <v>47.19</v>
      </c>
      <c r="N33" s="11">
        <v>564.53</v>
      </c>
      <c r="O33" s="11">
        <v>17.95</v>
      </c>
      <c r="P33" s="11">
        <v>85.03</v>
      </c>
      <c r="Q33" s="11">
        <v>18.559999999999999</v>
      </c>
      <c r="R33" s="11">
        <v>190.86</v>
      </c>
      <c r="S33" s="11">
        <v>39.590000000000003</v>
      </c>
      <c r="T33" s="11">
        <v>480334.91</v>
      </c>
      <c r="U33" s="11">
        <v>9833.15</v>
      </c>
      <c r="V33" s="10">
        <f t="shared" si="0"/>
        <v>628.90236638704823</v>
      </c>
      <c r="W33" s="10">
        <f t="shared" si="1"/>
        <v>25.897435897435901</v>
      </c>
      <c r="X33" s="18">
        <f t="shared" si="2"/>
        <v>0.15191770276357563</v>
      </c>
      <c r="Y33" s="18">
        <f t="shared" si="3"/>
        <v>-1.9900126762031527</v>
      </c>
    </row>
    <row r="34" spans="1:25" ht="15.75">
      <c r="A34" s="4" t="s">
        <v>7</v>
      </c>
      <c r="B34" s="8">
        <v>179.3</v>
      </c>
      <c r="C34" s="11">
        <v>607.13</v>
      </c>
      <c r="D34" s="12">
        <v>5.55</v>
      </c>
      <c r="E34" s="12">
        <v>2.4700000000000002</v>
      </c>
      <c r="F34" s="11">
        <v>16.29</v>
      </c>
      <c r="G34" s="12">
        <v>0.56200000000000006</v>
      </c>
      <c r="H34" s="12">
        <v>1.64</v>
      </c>
      <c r="I34" s="12">
        <v>0.82199999999999995</v>
      </c>
      <c r="J34" s="12">
        <v>2.14</v>
      </c>
      <c r="K34" s="11">
        <v>13.05</v>
      </c>
      <c r="L34" s="12">
        <v>5.73</v>
      </c>
      <c r="M34" s="11">
        <v>76.84</v>
      </c>
      <c r="N34" s="11">
        <v>1091.4100000000001</v>
      </c>
      <c r="O34" s="11">
        <v>32.979999999999997</v>
      </c>
      <c r="P34" s="11">
        <v>168.27</v>
      </c>
      <c r="Q34" s="11">
        <v>39.89</v>
      </c>
      <c r="R34" s="11">
        <v>435.95</v>
      </c>
      <c r="S34" s="11">
        <v>92.86</v>
      </c>
      <c r="T34" s="11">
        <v>482810.81</v>
      </c>
      <c r="U34" s="11">
        <v>11219.34</v>
      </c>
      <c r="V34" s="10">
        <f t="shared" si="0"/>
        <v>621.28135420018475</v>
      </c>
      <c r="W34" s="10">
        <f t="shared" si="1"/>
        <v>28.985765124555154</v>
      </c>
      <c r="X34" s="18">
        <f t="shared" si="2"/>
        <v>0.1438450111148048</v>
      </c>
      <c r="Y34" s="18">
        <f t="shared" si="3"/>
        <v>-1.8951436988768715</v>
      </c>
    </row>
    <row r="35" spans="1:25" ht="15.75">
      <c r="A35" s="4" t="s">
        <v>8</v>
      </c>
      <c r="B35" s="8">
        <v>172.4</v>
      </c>
      <c r="C35" s="11">
        <v>385.42</v>
      </c>
      <c r="D35" s="12">
        <v>2.0419999999999998</v>
      </c>
      <c r="E35" s="12">
        <v>1.071</v>
      </c>
      <c r="F35" s="11">
        <v>24.55</v>
      </c>
      <c r="G35" s="12">
        <v>0.92</v>
      </c>
      <c r="H35" s="12">
        <v>1.99</v>
      </c>
      <c r="I35" s="12">
        <v>0.73199999999999998</v>
      </c>
      <c r="J35" s="12">
        <v>3.52</v>
      </c>
      <c r="K35" s="11">
        <v>10.81</v>
      </c>
      <c r="L35" s="12">
        <v>4.0199999999999996</v>
      </c>
      <c r="M35" s="11">
        <v>46.83</v>
      </c>
      <c r="N35" s="11">
        <v>523.98</v>
      </c>
      <c r="O35" s="11">
        <v>17.39</v>
      </c>
      <c r="P35" s="11">
        <v>78.16</v>
      </c>
      <c r="Q35" s="11">
        <v>16.64</v>
      </c>
      <c r="R35" s="11">
        <v>166.58</v>
      </c>
      <c r="S35" s="11">
        <v>33.5</v>
      </c>
      <c r="T35" s="11">
        <v>495861.72</v>
      </c>
      <c r="U35" s="11">
        <v>10530.24</v>
      </c>
      <c r="V35" s="10">
        <f t="shared" ref="V35:V71" si="4">(5080/(6.01-LOG(J35)))-273.15</f>
        <v>656.66416108833675</v>
      </c>
      <c r="W35" s="10">
        <f t="shared" ref="W35:W71" si="5">F35/G35</f>
        <v>26.684782608695652</v>
      </c>
      <c r="X35" s="18">
        <f t="shared" ref="X35:X71" si="6">LOG10(C35/R35)</f>
        <v>0.36431138932277857</v>
      </c>
      <c r="Y35" s="18">
        <f t="shared" ref="Y35:Y71" si="7">LOG10(D35/R35)</f>
        <v>-1.9115671199978983</v>
      </c>
    </row>
    <row r="36" spans="1:25" ht="15.75">
      <c r="A36" s="4" t="s">
        <v>9</v>
      </c>
      <c r="B36" s="8">
        <v>176.7</v>
      </c>
      <c r="C36" s="11">
        <v>229.83</v>
      </c>
      <c r="D36" s="12">
        <v>7</v>
      </c>
      <c r="E36" s="12">
        <v>1.6739999999999999</v>
      </c>
      <c r="F36" s="11">
        <v>79.7</v>
      </c>
      <c r="G36" s="12">
        <v>7.1</v>
      </c>
      <c r="H36" s="12">
        <v>4.37</v>
      </c>
      <c r="I36" s="12">
        <v>1.6319999999999999</v>
      </c>
      <c r="J36" s="12">
        <v>5.18</v>
      </c>
      <c r="K36" s="11">
        <v>23.81</v>
      </c>
      <c r="L36" s="12">
        <v>9.0500000000000007</v>
      </c>
      <c r="M36" s="11">
        <v>109.15</v>
      </c>
      <c r="N36" s="11">
        <v>1370.57</v>
      </c>
      <c r="O36" s="11">
        <v>43.89</v>
      </c>
      <c r="P36" s="11">
        <v>207.85</v>
      </c>
      <c r="Q36" s="11">
        <v>45.15</v>
      </c>
      <c r="R36" s="11">
        <v>450.58</v>
      </c>
      <c r="S36" s="11">
        <v>89.04</v>
      </c>
      <c r="T36" s="11">
        <v>500575.69</v>
      </c>
      <c r="U36" s="11">
        <v>8569.85</v>
      </c>
      <c r="V36" s="10">
        <f t="shared" si="4"/>
        <v>686.12423150041332</v>
      </c>
      <c r="W36" s="10">
        <f t="shared" si="5"/>
        <v>11.225352112676058</v>
      </c>
      <c r="X36" s="18">
        <f t="shared" si="6"/>
        <v>-0.29236519362539726</v>
      </c>
      <c r="Y36" s="18">
        <f t="shared" si="7"/>
        <v>-1.8086738706704781</v>
      </c>
    </row>
    <row r="37" spans="1:25" ht="15.75">
      <c r="A37" s="4" t="s">
        <v>10</v>
      </c>
      <c r="B37" s="8">
        <v>181.8</v>
      </c>
      <c r="C37" s="11">
        <v>408.6</v>
      </c>
      <c r="D37" s="12">
        <v>1.91</v>
      </c>
      <c r="E37" s="12">
        <v>1.0369999999999999</v>
      </c>
      <c r="F37" s="11">
        <v>27.86</v>
      </c>
      <c r="G37" s="12">
        <v>1.2</v>
      </c>
      <c r="H37" s="12">
        <v>2.69</v>
      </c>
      <c r="I37" s="12">
        <v>0.89400000000000002</v>
      </c>
      <c r="J37" s="12">
        <v>3.67</v>
      </c>
      <c r="K37" s="11">
        <v>12.75</v>
      </c>
      <c r="L37" s="12">
        <v>4.33</v>
      </c>
      <c r="M37" s="11">
        <v>53.57</v>
      </c>
      <c r="N37" s="11">
        <v>594.12</v>
      </c>
      <c r="O37" s="11">
        <v>19.28</v>
      </c>
      <c r="P37" s="11">
        <v>90.26</v>
      </c>
      <c r="Q37" s="11">
        <v>19.3</v>
      </c>
      <c r="R37" s="11">
        <v>192.37</v>
      </c>
      <c r="S37" s="11">
        <v>38.64</v>
      </c>
      <c r="T37" s="11">
        <v>475306.81</v>
      </c>
      <c r="U37" s="11">
        <v>9792.18</v>
      </c>
      <c r="V37" s="10">
        <f t="shared" si="4"/>
        <v>659.75880962331053</v>
      </c>
      <c r="W37" s="10">
        <f t="shared" si="5"/>
        <v>23.216666666666669</v>
      </c>
      <c r="X37" s="18">
        <f t="shared" si="6"/>
        <v>0.32716101730941749</v>
      </c>
      <c r="Y37" s="18">
        <f t="shared" si="7"/>
        <v>-2.0031039777392836</v>
      </c>
    </row>
    <row r="38" spans="1:25" ht="15.75">
      <c r="A38" s="4" t="s">
        <v>11</v>
      </c>
      <c r="B38" s="8">
        <v>183</v>
      </c>
      <c r="C38" s="11">
        <v>92.42</v>
      </c>
      <c r="D38" s="12">
        <v>1.4339999999999999</v>
      </c>
      <c r="E38" s="12">
        <v>0.34399999999999997</v>
      </c>
      <c r="F38" s="11">
        <v>31.72</v>
      </c>
      <c r="G38" s="11">
        <v>9.9499999999999993</v>
      </c>
      <c r="H38" s="11">
        <v>14.75</v>
      </c>
      <c r="I38" s="11">
        <v>8.11</v>
      </c>
      <c r="J38" s="11">
        <v>15.54</v>
      </c>
      <c r="K38" s="11">
        <v>54.61</v>
      </c>
      <c r="L38" s="11">
        <v>14.94</v>
      </c>
      <c r="M38" s="11">
        <v>151.15</v>
      </c>
      <c r="N38" s="11">
        <v>1432.62</v>
      </c>
      <c r="O38" s="11">
        <v>50.22</v>
      </c>
      <c r="P38" s="11">
        <v>204.41</v>
      </c>
      <c r="Q38" s="11">
        <v>40.65</v>
      </c>
      <c r="R38" s="11">
        <v>382.1</v>
      </c>
      <c r="S38" s="11">
        <v>74.06</v>
      </c>
      <c r="T38" s="11">
        <v>493451.13</v>
      </c>
      <c r="U38" s="11">
        <v>6615.69</v>
      </c>
      <c r="V38" s="10">
        <f t="shared" si="4"/>
        <v>781.10928329249134</v>
      </c>
      <c r="W38" s="17">
        <f t="shared" si="5"/>
        <v>3.1879396984924626</v>
      </c>
      <c r="X38" s="18">
        <f t="shared" si="6"/>
        <v>-0.61641107350572266</v>
      </c>
      <c r="Y38" s="18">
        <f t="shared" si="7"/>
        <v>-2.4256278863566276</v>
      </c>
    </row>
    <row r="39" spans="1:25" ht="15.75">
      <c r="A39" s="4" t="s">
        <v>12</v>
      </c>
      <c r="B39" s="8">
        <v>176.3</v>
      </c>
      <c r="C39" s="11">
        <v>269.66000000000003</v>
      </c>
      <c r="D39" s="12">
        <v>1.73</v>
      </c>
      <c r="E39" s="12">
        <v>0.84499999999999997</v>
      </c>
      <c r="F39" s="11">
        <v>23.24</v>
      </c>
      <c r="G39" s="12">
        <v>0.86</v>
      </c>
      <c r="H39" s="12">
        <v>2.11</v>
      </c>
      <c r="I39" s="12">
        <v>0.69299999999999995</v>
      </c>
      <c r="J39" s="12">
        <v>4.5999999999999996</v>
      </c>
      <c r="K39" s="11">
        <v>11.04</v>
      </c>
      <c r="L39" s="12">
        <v>3.79</v>
      </c>
      <c r="M39" s="11">
        <v>45.6</v>
      </c>
      <c r="N39" s="11">
        <v>557.48</v>
      </c>
      <c r="O39" s="11">
        <v>17.59</v>
      </c>
      <c r="P39" s="11">
        <v>84.01</v>
      </c>
      <c r="Q39" s="11">
        <v>18.329999999999998</v>
      </c>
      <c r="R39" s="11">
        <v>187.29</v>
      </c>
      <c r="S39" s="11">
        <v>39.479999999999997</v>
      </c>
      <c r="T39" s="11">
        <v>525603</v>
      </c>
      <c r="U39" s="11">
        <v>10337.56</v>
      </c>
      <c r="V39" s="10">
        <f t="shared" si="4"/>
        <v>676.87243027222644</v>
      </c>
      <c r="W39" s="10">
        <f t="shared" si="5"/>
        <v>27.023255813953487</v>
      </c>
      <c r="X39" s="18">
        <f t="shared" si="6"/>
        <v>0.15830194053336941</v>
      </c>
      <c r="Y39" s="18">
        <f t="shared" si="7"/>
        <v>-2.0344684865221563</v>
      </c>
    </row>
    <row r="40" spans="1:25" ht="15.75">
      <c r="A40" s="4" t="s">
        <v>13</v>
      </c>
      <c r="B40" s="8">
        <v>176</v>
      </c>
      <c r="C40" s="11">
        <v>309.38</v>
      </c>
      <c r="D40" s="12">
        <v>1.996</v>
      </c>
      <c r="E40" s="12">
        <v>0.57899999999999996</v>
      </c>
      <c r="F40" s="11">
        <v>40.5</v>
      </c>
      <c r="G40" s="12">
        <v>2.76</v>
      </c>
      <c r="H40" s="12">
        <v>4.34</v>
      </c>
      <c r="I40" s="12">
        <v>1.605</v>
      </c>
      <c r="J40" s="12">
        <v>3.51</v>
      </c>
      <c r="K40" s="11">
        <v>19.489999999999998</v>
      </c>
      <c r="L40" s="12">
        <v>6.64</v>
      </c>
      <c r="M40" s="11">
        <v>79.599999999999994</v>
      </c>
      <c r="N40" s="11">
        <v>1042.25</v>
      </c>
      <c r="O40" s="11">
        <v>31.53</v>
      </c>
      <c r="P40" s="11">
        <v>155.47</v>
      </c>
      <c r="Q40" s="11">
        <v>35.549999999999997</v>
      </c>
      <c r="R40" s="11">
        <v>388.34</v>
      </c>
      <c r="S40" s="11">
        <v>82.77</v>
      </c>
      <c r="T40" s="11">
        <v>489940.41</v>
      </c>
      <c r="U40" s="11">
        <v>9900.17</v>
      </c>
      <c r="V40" s="10">
        <f t="shared" si="4"/>
        <v>656.45393351778193</v>
      </c>
      <c r="W40" s="10">
        <f t="shared" si="5"/>
        <v>14.673913043478262</v>
      </c>
      <c r="X40" s="18">
        <f t="shared" si="6"/>
        <v>-9.8719891155994999E-2</v>
      </c>
      <c r="Y40" s="18">
        <f t="shared" si="7"/>
        <v>-2.2890515893262866</v>
      </c>
    </row>
    <row r="41" spans="1:25" ht="15.75">
      <c r="A41" s="4" t="s">
        <v>14</v>
      </c>
      <c r="B41" s="8">
        <v>187.9</v>
      </c>
      <c r="C41" s="11">
        <v>270.87</v>
      </c>
      <c r="D41" s="12">
        <v>5.72</v>
      </c>
      <c r="E41" s="12">
        <v>1.161</v>
      </c>
      <c r="F41" s="11">
        <v>49.62</v>
      </c>
      <c r="G41" s="12">
        <v>1.23</v>
      </c>
      <c r="H41" s="12">
        <v>2.12</v>
      </c>
      <c r="I41" s="12">
        <v>0.83299999999999996</v>
      </c>
      <c r="J41" s="12">
        <v>4.45</v>
      </c>
      <c r="K41" s="11">
        <v>11.61</v>
      </c>
      <c r="L41" s="12">
        <v>4.42</v>
      </c>
      <c r="M41" s="11">
        <v>59.91</v>
      </c>
      <c r="N41" s="11">
        <v>873.69</v>
      </c>
      <c r="O41" s="11">
        <v>26.28</v>
      </c>
      <c r="P41" s="11">
        <v>138.22</v>
      </c>
      <c r="Q41" s="11">
        <v>32.81</v>
      </c>
      <c r="R41" s="11">
        <v>365.45</v>
      </c>
      <c r="S41" s="11">
        <v>79.98</v>
      </c>
      <c r="T41" s="11">
        <v>481564.34</v>
      </c>
      <c r="U41" s="11">
        <v>9020.1</v>
      </c>
      <c r="V41" s="10">
        <f t="shared" si="4"/>
        <v>674.32129803644375</v>
      </c>
      <c r="W41" s="10">
        <f t="shared" si="5"/>
        <v>40.341463414634141</v>
      </c>
      <c r="X41" s="18">
        <f t="shared" si="6"/>
        <v>-0.13006705847707739</v>
      </c>
      <c r="Y41" s="18">
        <f t="shared" si="7"/>
        <v>-1.8054319374269676</v>
      </c>
    </row>
    <row r="42" spans="1:25" ht="15.75">
      <c r="A42" s="4" t="s">
        <v>15</v>
      </c>
      <c r="B42" s="8">
        <v>181.5</v>
      </c>
      <c r="C42" s="11">
        <v>391.59</v>
      </c>
      <c r="D42" s="12">
        <v>1.89</v>
      </c>
      <c r="E42" s="12">
        <v>0.88</v>
      </c>
      <c r="F42" s="11">
        <v>27.29</v>
      </c>
      <c r="G42" s="12">
        <v>1.1000000000000001</v>
      </c>
      <c r="H42" s="12">
        <v>2.34</v>
      </c>
      <c r="I42" s="12">
        <v>0.82799999999999996</v>
      </c>
      <c r="J42" s="12">
        <v>4.75</v>
      </c>
      <c r="K42" s="11">
        <v>12.37</v>
      </c>
      <c r="L42" s="12">
        <v>4.5</v>
      </c>
      <c r="M42" s="11">
        <v>51</v>
      </c>
      <c r="N42" s="11">
        <v>575.42999999999995</v>
      </c>
      <c r="O42" s="11">
        <v>18.940000000000001</v>
      </c>
      <c r="P42" s="11">
        <v>84.48</v>
      </c>
      <c r="Q42" s="11">
        <v>17.899999999999999</v>
      </c>
      <c r="R42" s="11">
        <v>176.49</v>
      </c>
      <c r="S42" s="11">
        <v>35.9</v>
      </c>
      <c r="T42" s="11">
        <v>487462.19</v>
      </c>
      <c r="U42" s="11">
        <v>9816.17</v>
      </c>
      <c r="V42" s="10">
        <f t="shared" si="4"/>
        <v>679.35481186824961</v>
      </c>
      <c r="W42" s="10">
        <f t="shared" si="5"/>
        <v>24.809090909090905</v>
      </c>
      <c r="X42" s="18">
        <f t="shared" si="6"/>
        <v>0.34611148962493288</v>
      </c>
      <c r="Y42" s="18">
        <f t="shared" si="7"/>
        <v>-1.9702582989338648</v>
      </c>
    </row>
    <row r="43" spans="1:25" ht="15.75">
      <c r="A43" s="4" t="s">
        <v>16</v>
      </c>
      <c r="B43" s="8">
        <v>182.6</v>
      </c>
      <c r="C43" s="11">
        <v>307.45999999999998</v>
      </c>
      <c r="D43" s="12">
        <v>1.538</v>
      </c>
      <c r="E43" s="12">
        <v>0.68400000000000005</v>
      </c>
      <c r="F43" s="11">
        <v>18.46</v>
      </c>
      <c r="G43" s="12">
        <v>1.19</v>
      </c>
      <c r="H43" s="12">
        <v>2.56</v>
      </c>
      <c r="I43" s="12">
        <v>0.78500000000000003</v>
      </c>
      <c r="J43" s="12">
        <v>5.88</v>
      </c>
      <c r="K43" s="11">
        <v>13.32</v>
      </c>
      <c r="L43" s="12">
        <v>4.72</v>
      </c>
      <c r="M43" s="11">
        <v>54.03</v>
      </c>
      <c r="N43" s="11">
        <v>619.79999999999995</v>
      </c>
      <c r="O43" s="11">
        <v>20.309999999999999</v>
      </c>
      <c r="P43" s="11">
        <v>90.08</v>
      </c>
      <c r="Q43" s="11">
        <v>19.53</v>
      </c>
      <c r="R43" s="11">
        <v>195.55</v>
      </c>
      <c r="S43" s="11">
        <v>38.9</v>
      </c>
      <c r="T43" s="11">
        <v>490106.16</v>
      </c>
      <c r="U43" s="11">
        <v>10094.530000000001</v>
      </c>
      <c r="V43" s="10">
        <f t="shared" si="4"/>
        <v>696.20046006592258</v>
      </c>
      <c r="W43" s="10">
        <f t="shared" si="5"/>
        <v>15.512605042016808</v>
      </c>
      <c r="X43" s="18">
        <f t="shared" si="6"/>
        <v>0.19653080255744551</v>
      </c>
      <c r="Y43" s="18">
        <f t="shared" si="7"/>
        <v>-2.1043014848227375</v>
      </c>
    </row>
    <row r="44" spans="1:25" ht="15.75">
      <c r="A44" s="4" t="s">
        <v>17</v>
      </c>
      <c r="B44" s="8">
        <v>179.4</v>
      </c>
      <c r="C44" s="11">
        <v>178.06</v>
      </c>
      <c r="D44" s="12">
        <v>1.198</v>
      </c>
      <c r="E44" s="12">
        <v>0.62</v>
      </c>
      <c r="F44" s="11">
        <v>16.22</v>
      </c>
      <c r="G44" s="12">
        <v>0.56399999999999995</v>
      </c>
      <c r="H44" s="12">
        <v>1.08</v>
      </c>
      <c r="I44" s="12">
        <v>0.35199999999999998</v>
      </c>
      <c r="J44" s="12">
        <v>3.55</v>
      </c>
      <c r="K44" s="12">
        <v>5.83</v>
      </c>
      <c r="L44" s="12">
        <v>2.2330000000000001</v>
      </c>
      <c r="M44" s="11">
        <v>27.53</v>
      </c>
      <c r="N44" s="11">
        <v>354.78</v>
      </c>
      <c r="O44" s="11">
        <v>10.87</v>
      </c>
      <c r="P44" s="11">
        <v>52.89</v>
      </c>
      <c r="Q44" s="11">
        <v>12.33</v>
      </c>
      <c r="R44" s="11">
        <v>134.72999999999999</v>
      </c>
      <c r="S44" s="11">
        <v>29.44</v>
      </c>
      <c r="T44" s="11">
        <v>484510.81</v>
      </c>
      <c r="U44" s="11">
        <v>9731.99</v>
      </c>
      <c r="V44" s="10">
        <f t="shared" si="4"/>
        <v>657.29184418273019</v>
      </c>
      <c r="W44" s="10">
        <f t="shared" si="5"/>
        <v>28.75886524822695</v>
      </c>
      <c r="X44" s="18">
        <f t="shared" si="6"/>
        <v>0.12110205925774661</v>
      </c>
      <c r="Y44" s="18">
        <f t="shared" si="7"/>
        <v>-2.0510074917290848</v>
      </c>
    </row>
    <row r="45" spans="1:25" ht="15.75">
      <c r="A45" s="4" t="s">
        <v>18</v>
      </c>
      <c r="B45" s="8">
        <v>184.4</v>
      </c>
      <c r="C45" s="11">
        <v>305.58999999999997</v>
      </c>
      <c r="D45" s="12">
        <v>3.3</v>
      </c>
      <c r="E45" s="12">
        <v>0.94699999999999995</v>
      </c>
      <c r="F45" s="11">
        <v>37.950000000000003</v>
      </c>
      <c r="G45" s="12">
        <v>0.55300000000000005</v>
      </c>
      <c r="H45" s="12">
        <v>1.27</v>
      </c>
      <c r="I45" s="12">
        <v>0.46</v>
      </c>
      <c r="J45" s="12">
        <v>3.6</v>
      </c>
      <c r="K45" s="12">
        <v>6.73</v>
      </c>
      <c r="L45" s="12">
        <v>2.54</v>
      </c>
      <c r="M45" s="11">
        <v>33.590000000000003</v>
      </c>
      <c r="N45" s="11">
        <v>494.28</v>
      </c>
      <c r="O45" s="11">
        <v>14.42</v>
      </c>
      <c r="P45" s="11">
        <v>74.44</v>
      </c>
      <c r="Q45" s="11">
        <v>18.440000000000001</v>
      </c>
      <c r="R45" s="11">
        <v>209.83</v>
      </c>
      <c r="S45" s="11">
        <v>46.16</v>
      </c>
      <c r="T45" s="11">
        <v>495748.91</v>
      </c>
      <c r="U45" s="11">
        <v>10525.43</v>
      </c>
      <c r="V45" s="10">
        <f t="shared" si="4"/>
        <v>658.32813950346747</v>
      </c>
      <c r="W45" s="10">
        <f t="shared" si="5"/>
        <v>68.625678119349004</v>
      </c>
      <c r="X45" s="18">
        <f t="shared" si="6"/>
        <v>0.1632715578334771</v>
      </c>
      <c r="Y45" s="18">
        <f t="shared" si="7"/>
        <v>-1.8033536407529009</v>
      </c>
    </row>
    <row r="46" spans="1:25" ht="15.75">
      <c r="A46" s="4" t="s">
        <v>19</v>
      </c>
      <c r="B46" s="8">
        <v>193</v>
      </c>
      <c r="C46" s="11">
        <v>404.17</v>
      </c>
      <c r="D46" s="12">
        <v>5.86</v>
      </c>
      <c r="E46" s="12">
        <v>1.2</v>
      </c>
      <c r="F46" s="11">
        <v>69.260000000000005</v>
      </c>
      <c r="G46" s="12">
        <v>3.7</v>
      </c>
      <c r="H46" s="12">
        <v>5.47</v>
      </c>
      <c r="I46" s="12">
        <v>1.97</v>
      </c>
      <c r="J46" s="12">
        <v>2.62</v>
      </c>
      <c r="K46" s="11">
        <v>26.73</v>
      </c>
      <c r="L46" s="12">
        <v>8.99</v>
      </c>
      <c r="M46" s="11">
        <v>110.33</v>
      </c>
      <c r="N46" s="11">
        <v>1433.79</v>
      </c>
      <c r="O46" s="11">
        <v>44.57</v>
      </c>
      <c r="P46" s="11">
        <v>211.74</v>
      </c>
      <c r="Q46" s="11">
        <v>47.92</v>
      </c>
      <c r="R46" s="11">
        <v>502.27</v>
      </c>
      <c r="S46" s="11">
        <v>106.55</v>
      </c>
      <c r="T46" s="11">
        <v>487865.28</v>
      </c>
      <c r="U46" s="11">
        <v>9393.16</v>
      </c>
      <c r="V46" s="10">
        <f t="shared" si="4"/>
        <v>635.33957797280459</v>
      </c>
      <c r="W46" s="10">
        <f t="shared" si="5"/>
        <v>18.71891891891892</v>
      </c>
      <c r="X46" s="18">
        <f t="shared" si="6"/>
        <v>-9.4373164682409638E-2</v>
      </c>
      <c r="Y46" s="18">
        <f t="shared" si="7"/>
        <v>-1.9330396230143476</v>
      </c>
    </row>
    <row r="47" spans="1:25" ht="15.75">
      <c r="A47" s="4" t="s">
        <v>20</v>
      </c>
      <c r="B47" s="8">
        <v>181.7</v>
      </c>
      <c r="C47" s="11">
        <v>238.91</v>
      </c>
      <c r="D47" s="12">
        <v>1.2310000000000001</v>
      </c>
      <c r="E47" s="12">
        <v>0.59599999999999997</v>
      </c>
      <c r="F47" s="11">
        <v>17.04</v>
      </c>
      <c r="G47" s="12">
        <v>0.60399999999999998</v>
      </c>
      <c r="H47" s="12">
        <v>1.43</v>
      </c>
      <c r="I47" s="12">
        <v>0.42299999999999999</v>
      </c>
      <c r="J47" s="12">
        <v>4.82</v>
      </c>
      <c r="K47" s="12">
        <v>6.82</v>
      </c>
      <c r="L47" s="12">
        <v>2.4</v>
      </c>
      <c r="M47" s="11">
        <v>27.69</v>
      </c>
      <c r="N47" s="11">
        <v>319.63</v>
      </c>
      <c r="O47" s="11">
        <v>10.67</v>
      </c>
      <c r="P47" s="11">
        <v>47.37</v>
      </c>
      <c r="Q47" s="11">
        <v>10.56</v>
      </c>
      <c r="R47" s="11">
        <v>106.24</v>
      </c>
      <c r="S47" s="11">
        <v>21.27</v>
      </c>
      <c r="T47" s="11">
        <v>483880.91</v>
      </c>
      <c r="U47" s="11">
        <v>9932.11</v>
      </c>
      <c r="V47" s="10">
        <f t="shared" si="4"/>
        <v>680.49085931791205</v>
      </c>
      <c r="W47" s="10">
        <f t="shared" si="5"/>
        <v>28.211920529801326</v>
      </c>
      <c r="X47" s="18">
        <f t="shared" si="6"/>
        <v>0.35194626626895337</v>
      </c>
      <c r="Y47" s="18">
        <f t="shared" si="7"/>
        <v>-1.9360300090926259</v>
      </c>
    </row>
    <row r="48" spans="1:25" ht="15.75">
      <c r="A48" s="4" t="s">
        <v>21</v>
      </c>
      <c r="B48" s="8">
        <v>184</v>
      </c>
      <c r="C48" s="11">
        <v>217.96</v>
      </c>
      <c r="D48" s="12">
        <v>4.62</v>
      </c>
      <c r="E48" s="12">
        <v>0.94399999999999995</v>
      </c>
      <c r="F48" s="11">
        <v>47.64</v>
      </c>
      <c r="G48" s="12">
        <v>0.96</v>
      </c>
      <c r="H48" s="12">
        <v>1.78</v>
      </c>
      <c r="I48" s="12">
        <v>0.68400000000000005</v>
      </c>
      <c r="J48" s="12">
        <v>2.2400000000000002</v>
      </c>
      <c r="K48" s="12">
        <v>9.64</v>
      </c>
      <c r="L48" s="12">
        <v>3.69</v>
      </c>
      <c r="M48" s="11">
        <v>49.51</v>
      </c>
      <c r="N48" s="11">
        <v>747.29</v>
      </c>
      <c r="O48" s="11">
        <v>22.13</v>
      </c>
      <c r="P48" s="11">
        <v>115.51</v>
      </c>
      <c r="Q48" s="11">
        <v>28.1</v>
      </c>
      <c r="R48" s="11">
        <v>307.52999999999997</v>
      </c>
      <c r="S48" s="11">
        <v>68.06</v>
      </c>
      <c r="T48" s="11">
        <v>487168.38</v>
      </c>
      <c r="U48" s="11">
        <v>9330.2900000000009</v>
      </c>
      <c r="V48" s="10">
        <f t="shared" si="4"/>
        <v>624.41583264710516</v>
      </c>
      <c r="W48" s="10">
        <f t="shared" si="5"/>
        <v>49.625</v>
      </c>
      <c r="X48" s="18">
        <f t="shared" si="6"/>
        <v>-0.14951068900601638</v>
      </c>
      <c r="Y48" s="18">
        <f t="shared" si="7"/>
        <v>-1.8232455126819622</v>
      </c>
    </row>
    <row r="49" spans="1:25" ht="15.75">
      <c r="A49" s="4" t="s">
        <v>22</v>
      </c>
      <c r="B49" s="8">
        <v>183.8</v>
      </c>
      <c r="C49" s="11">
        <v>227.24</v>
      </c>
      <c r="D49" s="12">
        <v>3.12</v>
      </c>
      <c r="E49" s="12">
        <v>0.83299999999999996</v>
      </c>
      <c r="F49" s="11">
        <v>46.66</v>
      </c>
      <c r="G49" s="12">
        <v>3.15</v>
      </c>
      <c r="H49" s="12">
        <v>4.92</v>
      </c>
      <c r="I49" s="12">
        <v>1.8540000000000001</v>
      </c>
      <c r="J49" s="12">
        <v>4.0599999999999996</v>
      </c>
      <c r="K49" s="11">
        <v>23.08</v>
      </c>
      <c r="L49" s="12">
        <v>8.26</v>
      </c>
      <c r="M49" s="11">
        <v>98.29</v>
      </c>
      <c r="N49" s="11">
        <v>1172.57</v>
      </c>
      <c r="O49" s="11">
        <v>37.58</v>
      </c>
      <c r="P49" s="11">
        <v>172.91</v>
      </c>
      <c r="Q49" s="11">
        <v>37.68</v>
      </c>
      <c r="R49" s="11">
        <v>373.79</v>
      </c>
      <c r="S49" s="11">
        <v>74.48</v>
      </c>
      <c r="T49" s="11">
        <v>483976.94</v>
      </c>
      <c r="U49" s="11">
        <v>8411.09</v>
      </c>
      <c r="V49" s="10">
        <f t="shared" si="4"/>
        <v>667.33402928141743</v>
      </c>
      <c r="W49" s="10">
        <f t="shared" si="5"/>
        <v>14.812698412698412</v>
      </c>
      <c r="X49" s="18">
        <f t="shared" si="6"/>
        <v>-0.21614289791722868</v>
      </c>
      <c r="Y49" s="18">
        <f t="shared" si="7"/>
        <v>-2.0784730845040067</v>
      </c>
    </row>
    <row r="50" spans="1:25" ht="15.75">
      <c r="A50" s="4" t="s">
        <v>23</v>
      </c>
      <c r="B50" s="8">
        <v>169.9</v>
      </c>
      <c r="C50" s="11">
        <v>109.15</v>
      </c>
      <c r="D50" s="12">
        <v>1.008</v>
      </c>
      <c r="E50" s="12">
        <v>0.315</v>
      </c>
      <c r="F50" s="11">
        <v>18.11</v>
      </c>
      <c r="G50" s="12">
        <v>4.1500000000000004</v>
      </c>
      <c r="H50" s="12">
        <v>6.75</v>
      </c>
      <c r="I50" s="12">
        <v>2.52</v>
      </c>
      <c r="J50" s="11">
        <v>15.62</v>
      </c>
      <c r="K50" s="11">
        <v>29.36</v>
      </c>
      <c r="L50" s="12">
        <v>9.2899999999999991</v>
      </c>
      <c r="M50" s="11">
        <v>99.57</v>
      </c>
      <c r="N50" s="11">
        <v>1013.78</v>
      </c>
      <c r="O50" s="11">
        <v>35.049999999999997</v>
      </c>
      <c r="P50" s="11">
        <v>148.61000000000001</v>
      </c>
      <c r="Q50" s="11">
        <v>29.34</v>
      </c>
      <c r="R50" s="11">
        <v>274.63</v>
      </c>
      <c r="S50" s="11">
        <v>53.41</v>
      </c>
      <c r="T50" s="11">
        <v>509723.66</v>
      </c>
      <c r="U50" s="11">
        <v>8270.14</v>
      </c>
      <c r="V50" s="10">
        <f t="shared" si="4"/>
        <v>781.59741834139106</v>
      </c>
      <c r="W50" s="17">
        <f t="shared" si="5"/>
        <v>4.3638554216867469</v>
      </c>
      <c r="X50" s="18">
        <f t="shared" si="6"/>
        <v>-0.40072423685707148</v>
      </c>
      <c r="Y50" s="18">
        <f t="shared" si="7"/>
        <v>-2.4352874447927229</v>
      </c>
    </row>
    <row r="51" spans="1:25" ht="15.75">
      <c r="A51" s="4" t="s">
        <v>24</v>
      </c>
      <c r="B51" s="8">
        <v>175.5</v>
      </c>
      <c r="C51" s="11">
        <v>159.65</v>
      </c>
      <c r="D51" s="12">
        <v>2.48</v>
      </c>
      <c r="E51" s="12">
        <v>0.71499999999999997</v>
      </c>
      <c r="F51" s="11">
        <v>34.049999999999997</v>
      </c>
      <c r="G51" s="12">
        <v>0.9</v>
      </c>
      <c r="H51" s="12">
        <v>2.23</v>
      </c>
      <c r="I51" s="12">
        <v>0.94399999999999995</v>
      </c>
      <c r="J51" s="12">
        <v>3.83</v>
      </c>
      <c r="K51" s="11">
        <v>13.6</v>
      </c>
      <c r="L51" s="12">
        <v>4.9800000000000004</v>
      </c>
      <c r="M51" s="11">
        <v>62.23</v>
      </c>
      <c r="N51" s="11">
        <v>777.51</v>
      </c>
      <c r="O51" s="11">
        <v>24.85</v>
      </c>
      <c r="P51" s="11">
        <v>118.12</v>
      </c>
      <c r="Q51" s="11">
        <v>26.59</v>
      </c>
      <c r="R51" s="11">
        <v>267.64</v>
      </c>
      <c r="S51" s="11">
        <v>53.52</v>
      </c>
      <c r="T51" s="11">
        <v>503292.53</v>
      </c>
      <c r="U51" s="11">
        <v>8327.98</v>
      </c>
      <c r="V51" s="10">
        <f t="shared" si="4"/>
        <v>662.94472475832822</v>
      </c>
      <c r="W51" s="10">
        <f t="shared" si="5"/>
        <v>37.833333333333329</v>
      </c>
      <c r="X51" s="18">
        <f t="shared" si="6"/>
        <v>-0.22438209833192957</v>
      </c>
      <c r="Y51" s="18">
        <f t="shared" si="7"/>
        <v>-2.033099340381177</v>
      </c>
    </row>
    <row r="52" spans="1:25" ht="15.75">
      <c r="A52" s="4" t="s">
        <v>25</v>
      </c>
      <c r="B52" s="8">
        <v>179.8</v>
      </c>
      <c r="C52" s="11">
        <v>281.52999999999997</v>
      </c>
      <c r="D52" s="12">
        <v>2.4500000000000002</v>
      </c>
      <c r="E52" s="12">
        <v>0.96099999999999997</v>
      </c>
      <c r="F52" s="11">
        <v>28.7</v>
      </c>
      <c r="G52" s="12">
        <v>1.64</v>
      </c>
      <c r="H52" s="12">
        <v>3.44</v>
      </c>
      <c r="I52" s="12">
        <v>1.2410000000000001</v>
      </c>
      <c r="J52" s="12">
        <v>6.49</v>
      </c>
      <c r="K52" s="11">
        <v>16.62</v>
      </c>
      <c r="L52" s="12">
        <v>6.09</v>
      </c>
      <c r="M52" s="11">
        <v>70.41</v>
      </c>
      <c r="N52" s="11">
        <v>814.22</v>
      </c>
      <c r="O52" s="11">
        <v>26.89</v>
      </c>
      <c r="P52" s="11">
        <v>120.18</v>
      </c>
      <c r="Q52" s="11">
        <v>26.22</v>
      </c>
      <c r="R52" s="11">
        <v>262.62</v>
      </c>
      <c r="S52" s="11">
        <v>52.7</v>
      </c>
      <c r="T52" s="11">
        <v>492789</v>
      </c>
      <c r="U52" s="11">
        <v>9004.8799999999992</v>
      </c>
      <c r="V52" s="10">
        <f t="shared" si="4"/>
        <v>704.19496983204601</v>
      </c>
      <c r="W52" s="10">
        <f t="shared" si="5"/>
        <v>17.5</v>
      </c>
      <c r="X52" s="18">
        <f t="shared" si="6"/>
        <v>3.0196883328271144E-2</v>
      </c>
      <c r="Y52" s="18">
        <f t="shared" si="7"/>
        <v>-2.0301617126322253</v>
      </c>
    </row>
    <row r="53" spans="1:25" ht="15.75">
      <c r="A53" s="4" t="s">
        <v>26</v>
      </c>
      <c r="B53" s="8">
        <v>185.2</v>
      </c>
      <c r="C53" s="11">
        <v>224.11</v>
      </c>
      <c r="D53" s="12">
        <v>4.8600000000000003</v>
      </c>
      <c r="E53" s="12">
        <v>1.23</v>
      </c>
      <c r="F53" s="11">
        <v>40.98</v>
      </c>
      <c r="G53" s="12">
        <v>1.1399999999999999</v>
      </c>
      <c r="H53" s="12">
        <v>1.91</v>
      </c>
      <c r="I53" s="12">
        <v>0.753</v>
      </c>
      <c r="J53" s="12">
        <v>3.72</v>
      </c>
      <c r="K53" s="11">
        <v>10.42</v>
      </c>
      <c r="L53" s="12">
        <v>3.96</v>
      </c>
      <c r="M53" s="11">
        <v>53.12</v>
      </c>
      <c r="N53" s="11">
        <v>759.39</v>
      </c>
      <c r="O53" s="11">
        <v>23.02</v>
      </c>
      <c r="P53" s="11">
        <v>119.41</v>
      </c>
      <c r="Q53" s="11">
        <v>28.22</v>
      </c>
      <c r="R53" s="11">
        <v>307.94</v>
      </c>
      <c r="S53" s="11">
        <v>66.989999999999995</v>
      </c>
      <c r="T53" s="11">
        <v>491215.59</v>
      </c>
      <c r="U53" s="11">
        <v>8767.82</v>
      </c>
      <c r="V53" s="10">
        <f t="shared" si="4"/>
        <v>660.76673908897487</v>
      </c>
      <c r="W53" s="10">
        <f t="shared" si="5"/>
        <v>35.94736842105263</v>
      </c>
      <c r="X53" s="18">
        <f t="shared" si="6"/>
        <v>-0.13800486984004698</v>
      </c>
      <c r="Y53" s="18">
        <f t="shared" si="7"/>
        <v>-1.8018298361753959</v>
      </c>
    </row>
    <row r="54" spans="1:25" ht="15.75">
      <c r="A54" s="4" t="s">
        <v>27</v>
      </c>
      <c r="B54" s="8">
        <v>179.9</v>
      </c>
      <c r="C54" s="11">
        <v>858.61</v>
      </c>
      <c r="D54" s="12">
        <v>3.11</v>
      </c>
      <c r="E54" s="12">
        <v>2.1800000000000002</v>
      </c>
      <c r="F54" s="11">
        <v>10.92</v>
      </c>
      <c r="G54" s="12">
        <v>0.92</v>
      </c>
      <c r="H54" s="12">
        <v>1.93</v>
      </c>
      <c r="I54" s="12">
        <v>0.53300000000000003</v>
      </c>
      <c r="J54" s="12">
        <v>1.91</v>
      </c>
      <c r="K54" s="11">
        <v>11.16</v>
      </c>
      <c r="L54" s="12">
        <v>4.79</v>
      </c>
      <c r="M54" s="11">
        <v>63.46</v>
      </c>
      <c r="N54" s="11">
        <v>877.47</v>
      </c>
      <c r="O54" s="11">
        <v>27.16</v>
      </c>
      <c r="P54" s="11">
        <v>138.06</v>
      </c>
      <c r="Q54" s="11">
        <v>32.72</v>
      </c>
      <c r="R54" s="11">
        <v>350.83</v>
      </c>
      <c r="S54" s="11">
        <v>75.27</v>
      </c>
      <c r="T54" s="11">
        <v>501528.25</v>
      </c>
      <c r="U54" s="11">
        <v>11146.46</v>
      </c>
      <c r="V54" s="10">
        <f t="shared" si="4"/>
        <v>613.57186899428666</v>
      </c>
      <c r="W54" s="10">
        <f t="shared" si="5"/>
        <v>11.869565217391303</v>
      </c>
      <c r="X54" s="18">
        <f t="shared" si="6"/>
        <v>0.38869921882895714</v>
      </c>
      <c r="Y54" s="18">
        <f t="shared" si="7"/>
        <v>-2.0523363344282362</v>
      </c>
    </row>
    <row r="55" spans="1:25" ht="15.75">
      <c r="A55" s="4" t="s">
        <v>28</v>
      </c>
      <c r="B55" s="8">
        <v>174.5</v>
      </c>
      <c r="C55" s="8">
        <v>437.98</v>
      </c>
      <c r="D55" s="9">
        <v>3.55</v>
      </c>
      <c r="E55" s="9">
        <v>1.6060000000000001</v>
      </c>
      <c r="F55" s="8">
        <v>6.86</v>
      </c>
      <c r="G55" s="9">
        <v>0.48199999999999998</v>
      </c>
      <c r="H55" s="9">
        <v>2.2400000000000002</v>
      </c>
      <c r="I55" s="9">
        <v>0.28799999999999998</v>
      </c>
      <c r="J55" s="9">
        <v>1.44</v>
      </c>
      <c r="K55" s="8">
        <v>13.68</v>
      </c>
      <c r="L55" s="9">
        <v>5.71</v>
      </c>
      <c r="M55" s="8">
        <v>75.290000000000006</v>
      </c>
      <c r="N55" s="8">
        <v>912.23</v>
      </c>
      <c r="O55" s="8">
        <v>30.56</v>
      </c>
      <c r="P55" s="8">
        <v>145.29</v>
      </c>
      <c r="Q55" s="8">
        <v>31.15</v>
      </c>
      <c r="R55" s="8">
        <v>314.51</v>
      </c>
      <c r="S55" s="8">
        <v>62.99</v>
      </c>
      <c r="T55" s="8">
        <v>493813.28</v>
      </c>
      <c r="U55" s="8">
        <v>11137.35</v>
      </c>
      <c r="V55" s="10">
        <f t="shared" si="4"/>
        <v>594.98306414445949</v>
      </c>
      <c r="W55" s="10">
        <f t="shared" si="5"/>
        <v>14.232365145228217</v>
      </c>
      <c r="X55" s="18">
        <f t="shared" si="6"/>
        <v>0.14381982064578519</v>
      </c>
      <c r="Y55" s="18">
        <f t="shared" si="7"/>
        <v>-1.9474061055521881</v>
      </c>
    </row>
    <row r="56" spans="1:25" ht="15.75">
      <c r="A56" s="4" t="s">
        <v>29</v>
      </c>
      <c r="B56" s="8">
        <v>176.3</v>
      </c>
      <c r="C56" s="8">
        <v>150.41999999999999</v>
      </c>
      <c r="D56" s="9">
        <v>1.97</v>
      </c>
      <c r="E56" s="9">
        <v>0.61899999999999999</v>
      </c>
      <c r="F56" s="8">
        <v>48.32</v>
      </c>
      <c r="G56" s="9">
        <v>8.14</v>
      </c>
      <c r="H56" s="8">
        <v>12.31</v>
      </c>
      <c r="I56" s="9">
        <v>5.12</v>
      </c>
      <c r="J56" s="9">
        <v>6.38</v>
      </c>
      <c r="K56" s="8">
        <v>50.05</v>
      </c>
      <c r="L56" s="8">
        <v>15.91</v>
      </c>
      <c r="M56" s="8">
        <v>169.6</v>
      </c>
      <c r="N56" s="8">
        <v>1731.54</v>
      </c>
      <c r="O56" s="8">
        <v>58.55</v>
      </c>
      <c r="P56" s="8">
        <v>246.96</v>
      </c>
      <c r="Q56" s="8">
        <v>49</v>
      </c>
      <c r="R56" s="8">
        <v>460.76</v>
      </c>
      <c r="S56" s="8">
        <v>84.19</v>
      </c>
      <c r="T56" s="8">
        <v>486387</v>
      </c>
      <c r="U56" s="8">
        <v>7584.73</v>
      </c>
      <c r="V56" s="10">
        <f t="shared" si="4"/>
        <v>702.80100695818442</v>
      </c>
      <c r="W56" s="17">
        <f t="shared" si="5"/>
        <v>5.9361179361179355</v>
      </c>
      <c r="X56" s="18">
        <f t="shared" si="6"/>
        <v>-0.4861691852631756</v>
      </c>
      <c r="Y56" s="18">
        <f t="shared" si="7"/>
        <v>-2.3690085434434427</v>
      </c>
    </row>
    <row r="57" spans="1:25" ht="15.75">
      <c r="A57" s="4" t="s">
        <v>30</v>
      </c>
      <c r="B57" s="8">
        <v>176.8</v>
      </c>
      <c r="C57" s="8">
        <v>116.22</v>
      </c>
      <c r="D57" s="9">
        <v>1.3049999999999999</v>
      </c>
      <c r="E57" s="9">
        <v>0.45800000000000002</v>
      </c>
      <c r="F57" s="8">
        <v>19.809999999999999</v>
      </c>
      <c r="G57" s="9">
        <v>2.14</v>
      </c>
      <c r="H57" s="9">
        <v>3.56</v>
      </c>
      <c r="I57" s="9">
        <v>1.31</v>
      </c>
      <c r="J57" s="8">
        <v>13.58</v>
      </c>
      <c r="K57" s="8">
        <v>15.85</v>
      </c>
      <c r="L57" s="9">
        <v>5.42</v>
      </c>
      <c r="M57" s="8">
        <v>60.91</v>
      </c>
      <c r="N57" s="8">
        <v>710.15</v>
      </c>
      <c r="O57" s="8">
        <v>23.45</v>
      </c>
      <c r="P57" s="8">
        <v>105.97</v>
      </c>
      <c r="Q57" s="8">
        <v>22.4</v>
      </c>
      <c r="R57" s="8">
        <v>221.81</v>
      </c>
      <c r="S57" s="8">
        <v>44.29</v>
      </c>
      <c r="T57" s="8">
        <v>473204.22</v>
      </c>
      <c r="U57" s="8">
        <v>8282.41</v>
      </c>
      <c r="V57" s="10">
        <f t="shared" si="4"/>
        <v>768.45254257111594</v>
      </c>
      <c r="W57" s="17">
        <f t="shared" si="5"/>
        <v>9.2570093457943923</v>
      </c>
      <c r="X57" s="18">
        <f t="shared" si="6"/>
        <v>-0.28070025072355048</v>
      </c>
      <c r="Y57" s="18">
        <f t="shared" si="7"/>
        <v>-2.2303706101520051</v>
      </c>
    </row>
    <row r="58" spans="1:25" ht="15.75">
      <c r="A58" s="4" t="s">
        <v>31</v>
      </c>
      <c r="B58" s="8">
        <v>186.2</v>
      </c>
      <c r="C58" s="8">
        <v>245.74</v>
      </c>
      <c r="D58" s="9">
        <v>2.25</v>
      </c>
      <c r="E58" s="9">
        <v>0.67500000000000004</v>
      </c>
      <c r="F58" s="8">
        <v>10.42</v>
      </c>
      <c r="G58" s="9">
        <v>1.61</v>
      </c>
      <c r="H58" s="9">
        <v>4.05</v>
      </c>
      <c r="I58" s="9">
        <v>0.65200000000000002</v>
      </c>
      <c r="J58" s="8">
        <v>38.32</v>
      </c>
      <c r="K58" s="8">
        <v>20.64</v>
      </c>
      <c r="L58" s="9">
        <v>7.16</v>
      </c>
      <c r="M58" s="8">
        <v>82.61</v>
      </c>
      <c r="N58" s="8">
        <v>838.31</v>
      </c>
      <c r="O58" s="8">
        <v>29.22</v>
      </c>
      <c r="P58" s="8">
        <v>125.57</v>
      </c>
      <c r="Q58" s="8">
        <v>24.67</v>
      </c>
      <c r="R58" s="8">
        <v>229.34</v>
      </c>
      <c r="S58" s="8">
        <v>43.03</v>
      </c>
      <c r="T58" s="8">
        <v>449868.44</v>
      </c>
      <c r="U58" s="8">
        <v>9621.1</v>
      </c>
      <c r="V58" s="10">
        <f t="shared" si="4"/>
        <v>874.46425577870957</v>
      </c>
      <c r="W58" s="17">
        <f t="shared" si="5"/>
        <v>6.4720496894409933</v>
      </c>
      <c r="X58" s="18">
        <f t="shared" si="6"/>
        <v>2.9996045765873242E-2</v>
      </c>
      <c r="Y58" s="18">
        <f t="shared" si="7"/>
        <v>-2.0082972900605798</v>
      </c>
    </row>
    <row r="59" spans="1:25" ht="15.75">
      <c r="A59" s="4" t="s">
        <v>32</v>
      </c>
      <c r="B59" s="8">
        <v>182.3</v>
      </c>
      <c r="C59" s="8">
        <v>103.93</v>
      </c>
      <c r="D59" s="9">
        <v>0.66400000000000003</v>
      </c>
      <c r="E59" s="9">
        <v>0.23699999999999999</v>
      </c>
      <c r="F59" s="8">
        <v>5.29</v>
      </c>
      <c r="G59" s="9">
        <v>0.98</v>
      </c>
      <c r="H59" s="9">
        <v>1.85</v>
      </c>
      <c r="I59" s="9">
        <v>0.55300000000000005</v>
      </c>
      <c r="J59" s="9">
        <v>7.11</v>
      </c>
      <c r="K59" s="9">
        <v>8.9600000000000009</v>
      </c>
      <c r="L59" s="9">
        <v>2.92</v>
      </c>
      <c r="M59" s="8">
        <v>36.69</v>
      </c>
      <c r="N59" s="8">
        <v>398.05</v>
      </c>
      <c r="O59" s="8">
        <v>13.71</v>
      </c>
      <c r="P59" s="8">
        <v>61.04</v>
      </c>
      <c r="Q59" s="8">
        <v>12.48</v>
      </c>
      <c r="R59" s="8">
        <v>123.06</v>
      </c>
      <c r="S59" s="8">
        <v>25.26</v>
      </c>
      <c r="T59" s="8">
        <v>461327.91</v>
      </c>
      <c r="U59" s="8">
        <v>7837.73</v>
      </c>
      <c r="V59" s="10">
        <f t="shared" si="4"/>
        <v>711.70296159219095</v>
      </c>
      <c r="W59" s="17">
        <f t="shared" si="5"/>
        <v>5.3979591836734695</v>
      </c>
      <c r="X59" s="18">
        <f t="shared" si="6"/>
        <v>-7.3375983465750166E-2</v>
      </c>
      <c r="Y59" s="18">
        <f t="shared" si="7"/>
        <v>-2.2679488313839924</v>
      </c>
    </row>
    <row r="60" spans="1:25" ht="15.75">
      <c r="A60" s="4" t="s">
        <v>33</v>
      </c>
      <c r="B60" s="8">
        <v>175.8</v>
      </c>
      <c r="C60" s="8">
        <v>210.9</v>
      </c>
      <c r="D60" s="9">
        <v>1.008</v>
      </c>
      <c r="E60" s="9">
        <v>0.39500000000000002</v>
      </c>
      <c r="F60" s="8">
        <v>8.08</v>
      </c>
      <c r="G60" s="9">
        <v>1.68</v>
      </c>
      <c r="H60" s="9">
        <v>2.98</v>
      </c>
      <c r="I60" s="9">
        <v>0.22500000000000001</v>
      </c>
      <c r="J60" s="8">
        <v>28.59</v>
      </c>
      <c r="K60" s="8">
        <v>12.74</v>
      </c>
      <c r="L60" s="9">
        <v>4.66</v>
      </c>
      <c r="M60" s="8">
        <v>51.24</v>
      </c>
      <c r="N60" s="8">
        <v>553.07000000000005</v>
      </c>
      <c r="O60" s="8">
        <v>18.670000000000002</v>
      </c>
      <c r="P60" s="8">
        <v>81.41</v>
      </c>
      <c r="Q60" s="8">
        <v>16.73</v>
      </c>
      <c r="R60" s="8">
        <v>159.25</v>
      </c>
      <c r="S60" s="8">
        <v>30.33</v>
      </c>
      <c r="T60" s="8">
        <v>475010.63</v>
      </c>
      <c r="U60" s="8">
        <v>8986.76</v>
      </c>
      <c r="V60" s="10">
        <f t="shared" si="4"/>
        <v>842.4053144812757</v>
      </c>
      <c r="W60" s="17">
        <f t="shared" si="5"/>
        <v>4.8095238095238093</v>
      </c>
      <c r="X60" s="18">
        <f t="shared" si="6"/>
        <v>0.12199713873209833</v>
      </c>
      <c r="Y60" s="18">
        <f t="shared" si="7"/>
        <v>-2.1986189088978816</v>
      </c>
    </row>
    <row r="61" spans="1:25" ht="15.75">
      <c r="A61" s="4" t="s">
        <v>34</v>
      </c>
      <c r="B61" s="8">
        <v>170</v>
      </c>
      <c r="C61" s="8">
        <v>689.09</v>
      </c>
      <c r="D61" s="9">
        <v>1.325</v>
      </c>
      <c r="E61" s="9">
        <v>0.628</v>
      </c>
      <c r="F61" s="8">
        <v>9.8000000000000007</v>
      </c>
      <c r="G61" s="9">
        <v>4.12</v>
      </c>
      <c r="H61" s="9">
        <v>8.0399999999999991</v>
      </c>
      <c r="I61" s="9">
        <v>1.1739999999999999</v>
      </c>
      <c r="J61" s="9">
        <v>1.92</v>
      </c>
      <c r="K61" s="8">
        <v>39.229999999999997</v>
      </c>
      <c r="L61" s="8">
        <v>13.37</v>
      </c>
      <c r="M61" s="8">
        <v>154.56</v>
      </c>
      <c r="N61" s="8">
        <v>1745.82</v>
      </c>
      <c r="O61" s="8">
        <v>58.01</v>
      </c>
      <c r="P61" s="8">
        <v>256.23</v>
      </c>
      <c r="Q61" s="8">
        <v>52.55</v>
      </c>
      <c r="R61" s="8">
        <v>497.34</v>
      </c>
      <c r="S61" s="8">
        <v>96.38</v>
      </c>
      <c r="T61" s="8">
        <v>484857.56</v>
      </c>
      <c r="U61" s="8">
        <v>9705.76</v>
      </c>
      <c r="V61" s="10">
        <f t="shared" si="4"/>
        <v>613.92302459527718</v>
      </c>
      <c r="W61" s="17">
        <f t="shared" si="5"/>
        <v>2.3786407766990294</v>
      </c>
      <c r="X61" s="18">
        <f t="shared" si="6"/>
        <v>0.14162255750576785</v>
      </c>
      <c r="Y61" s="18">
        <f t="shared" si="7"/>
        <v>-2.5744375117469906</v>
      </c>
    </row>
    <row r="62" spans="1:25" ht="15.75">
      <c r="A62" s="4" t="s">
        <v>84</v>
      </c>
      <c r="B62" s="8">
        <v>180.4</v>
      </c>
      <c r="C62" s="8">
        <v>214.96</v>
      </c>
      <c r="D62" s="9">
        <v>2.6920000000000002</v>
      </c>
      <c r="E62" s="9">
        <v>0.92200000000000004</v>
      </c>
      <c r="F62" s="8">
        <v>50.91</v>
      </c>
      <c r="G62" s="9">
        <v>4.6100000000000003</v>
      </c>
      <c r="H62" s="9">
        <v>2.96</v>
      </c>
      <c r="I62" s="9">
        <v>1.27</v>
      </c>
      <c r="J62" s="9">
        <v>4.96</v>
      </c>
      <c r="K62" s="8">
        <v>14.67</v>
      </c>
      <c r="L62" s="9">
        <v>5</v>
      </c>
      <c r="M62" s="8">
        <v>60.49</v>
      </c>
      <c r="N62" s="8">
        <v>680.93</v>
      </c>
      <c r="O62" s="8">
        <v>22.77</v>
      </c>
      <c r="P62" s="8">
        <v>102.42</v>
      </c>
      <c r="Q62" s="8">
        <v>21.98</v>
      </c>
      <c r="R62" s="8">
        <v>217.77</v>
      </c>
      <c r="S62" s="8">
        <v>42.44</v>
      </c>
      <c r="T62" s="8">
        <v>439227.19</v>
      </c>
      <c r="U62" s="8">
        <v>8769.25</v>
      </c>
      <c r="V62" s="10">
        <f t="shared" si="4"/>
        <v>682.72213944255964</v>
      </c>
      <c r="W62" s="10">
        <f t="shared" si="5"/>
        <v>11.043383947939262</v>
      </c>
      <c r="X62" s="18">
        <f t="shared" si="6"/>
        <v>-5.640397697848209E-3</v>
      </c>
      <c r="Y62" s="18">
        <f t="shared" si="7"/>
        <v>-1.9079229955710211</v>
      </c>
    </row>
    <row r="63" spans="1:25" ht="15.75">
      <c r="A63" s="4" t="s">
        <v>85</v>
      </c>
      <c r="B63" s="8">
        <v>183.6</v>
      </c>
      <c r="C63" s="8">
        <v>304.44</v>
      </c>
      <c r="D63" s="9">
        <v>3.37</v>
      </c>
      <c r="E63" s="9">
        <v>0.876</v>
      </c>
      <c r="F63" s="8">
        <v>56.23</v>
      </c>
      <c r="G63" s="9">
        <v>4.8099999999999996</v>
      </c>
      <c r="H63" s="9">
        <v>7.98</v>
      </c>
      <c r="I63" s="9">
        <v>3.01</v>
      </c>
      <c r="J63" s="9">
        <v>3.56</v>
      </c>
      <c r="K63" s="8">
        <v>33.450000000000003</v>
      </c>
      <c r="L63" s="8">
        <v>11.32</v>
      </c>
      <c r="M63" s="8">
        <v>131.38</v>
      </c>
      <c r="N63" s="8">
        <v>1518.73</v>
      </c>
      <c r="O63" s="8">
        <v>49.01</v>
      </c>
      <c r="P63" s="8">
        <v>221.05</v>
      </c>
      <c r="Q63" s="8">
        <v>47.58</v>
      </c>
      <c r="R63" s="8">
        <v>477.05</v>
      </c>
      <c r="S63" s="8">
        <v>92.32</v>
      </c>
      <c r="T63" s="8">
        <v>447526.78</v>
      </c>
      <c r="U63" s="8">
        <v>8709.2199999999993</v>
      </c>
      <c r="V63" s="10">
        <f t="shared" si="4"/>
        <v>657.50008071987179</v>
      </c>
      <c r="W63" s="10">
        <f t="shared" si="5"/>
        <v>11.690228690228691</v>
      </c>
      <c r="X63" s="18">
        <f t="shared" si="6"/>
        <v>-0.19506218691559365</v>
      </c>
      <c r="Y63" s="18">
        <f t="shared" si="7"/>
        <v>-2.1509339993136107</v>
      </c>
    </row>
    <row r="64" spans="1:25" ht="15.75">
      <c r="A64" s="4" t="s">
        <v>86</v>
      </c>
      <c r="B64" s="8">
        <v>184.2</v>
      </c>
      <c r="C64" s="8">
        <v>577.51</v>
      </c>
      <c r="D64" s="9">
        <v>3.17</v>
      </c>
      <c r="E64" s="9">
        <v>0.83</v>
      </c>
      <c r="F64" s="8">
        <v>44.63</v>
      </c>
      <c r="G64" s="9">
        <v>4.67</v>
      </c>
      <c r="H64" s="9">
        <v>4.34</v>
      </c>
      <c r="I64" s="9">
        <v>1.286</v>
      </c>
      <c r="J64" s="9">
        <v>3.3</v>
      </c>
      <c r="K64" s="8">
        <v>15.7</v>
      </c>
      <c r="L64" s="9">
        <v>5.01</v>
      </c>
      <c r="M64" s="8">
        <v>59.06</v>
      </c>
      <c r="N64" s="8">
        <v>702.38</v>
      </c>
      <c r="O64" s="8">
        <v>21.82</v>
      </c>
      <c r="P64" s="8">
        <v>102.22</v>
      </c>
      <c r="Q64" s="8">
        <v>23.13</v>
      </c>
      <c r="R64" s="8">
        <v>248.74</v>
      </c>
      <c r="S64" s="8">
        <v>54.01</v>
      </c>
      <c r="T64" s="8">
        <v>438721.84</v>
      </c>
      <c r="U64" s="8">
        <v>10247.6</v>
      </c>
      <c r="V64" s="10">
        <f t="shared" si="4"/>
        <v>651.91835934443532</v>
      </c>
      <c r="W64" s="17">
        <f t="shared" si="5"/>
        <v>9.5567451820128486</v>
      </c>
      <c r="X64" s="18">
        <f t="shared" si="6"/>
        <v>0.36581387875767307</v>
      </c>
      <c r="Y64" s="18">
        <f t="shared" si="7"/>
        <v>-1.8946863677744166</v>
      </c>
    </row>
    <row r="65" spans="1:25" ht="15.75">
      <c r="A65" s="4" t="s">
        <v>87</v>
      </c>
      <c r="B65" s="8">
        <v>191.4</v>
      </c>
      <c r="C65" s="8">
        <v>357.87</v>
      </c>
      <c r="D65" s="9">
        <v>2.4950000000000001</v>
      </c>
      <c r="E65" s="9">
        <v>1.05</v>
      </c>
      <c r="F65" s="8">
        <v>15.97</v>
      </c>
      <c r="G65" s="9">
        <v>2.0209999999999999</v>
      </c>
      <c r="H65" s="9">
        <v>3.96</v>
      </c>
      <c r="I65" s="9">
        <v>1.528</v>
      </c>
      <c r="J65" s="9">
        <v>7.48</v>
      </c>
      <c r="K65" s="8">
        <v>23.03</v>
      </c>
      <c r="L65" s="9">
        <v>8.6999999999999993</v>
      </c>
      <c r="M65" s="8">
        <v>106.6</v>
      </c>
      <c r="N65" s="8">
        <v>1286.6199999999999</v>
      </c>
      <c r="O65" s="8">
        <v>41.22</v>
      </c>
      <c r="P65" s="8">
        <v>188.87</v>
      </c>
      <c r="Q65" s="8">
        <v>40.270000000000003</v>
      </c>
      <c r="R65" s="8">
        <v>408.05</v>
      </c>
      <c r="S65" s="8">
        <v>84.22</v>
      </c>
      <c r="T65" s="8">
        <v>455252.56</v>
      </c>
      <c r="U65" s="8">
        <v>9059.25</v>
      </c>
      <c r="V65" s="10">
        <f t="shared" si="4"/>
        <v>715.9276231794521</v>
      </c>
      <c r="W65" s="17">
        <f t="shared" si="5"/>
        <v>7.9020286986640285</v>
      </c>
      <c r="X65" s="18">
        <f t="shared" si="6"/>
        <v>-5.6988088888677187E-2</v>
      </c>
      <c r="Y65" s="18">
        <f t="shared" si="7"/>
        <v>-2.2136428322325417</v>
      </c>
    </row>
    <row r="66" spans="1:25" ht="15.75">
      <c r="A66" s="4" t="s">
        <v>88</v>
      </c>
      <c r="B66" s="8">
        <v>184.4</v>
      </c>
      <c r="C66" s="8">
        <v>86.89</v>
      </c>
      <c r="D66" s="9">
        <v>1.0720000000000001</v>
      </c>
      <c r="E66" s="9">
        <v>0.30299999999999999</v>
      </c>
      <c r="F66" s="8">
        <v>14.86</v>
      </c>
      <c r="G66" s="9">
        <v>1.669</v>
      </c>
      <c r="H66" s="9">
        <v>3.09</v>
      </c>
      <c r="I66" s="9">
        <v>1.339</v>
      </c>
      <c r="J66" s="9">
        <v>6.08</v>
      </c>
      <c r="K66" s="8">
        <v>14.75</v>
      </c>
      <c r="L66" s="9">
        <v>4.99</v>
      </c>
      <c r="M66" s="8">
        <v>58.98</v>
      </c>
      <c r="N66" s="8">
        <v>731.61</v>
      </c>
      <c r="O66" s="8">
        <v>23</v>
      </c>
      <c r="P66" s="8">
        <v>110.35</v>
      </c>
      <c r="Q66" s="8">
        <v>26.02</v>
      </c>
      <c r="R66" s="8">
        <v>282.89</v>
      </c>
      <c r="S66" s="8">
        <v>61.91</v>
      </c>
      <c r="T66" s="8">
        <v>451769.41</v>
      </c>
      <c r="U66" s="8">
        <v>8486.91</v>
      </c>
      <c r="V66" s="10">
        <f t="shared" si="4"/>
        <v>698.89482868937694</v>
      </c>
      <c r="W66" s="17">
        <f t="shared" si="5"/>
        <v>8.9035350509286992</v>
      </c>
      <c r="X66" s="18">
        <f t="shared" si="6"/>
        <v>-0.512647798443438</v>
      </c>
      <c r="Y66" s="18">
        <f t="shared" si="7"/>
        <v>-2.421422810309577</v>
      </c>
    </row>
    <row r="67" spans="1:25" ht="15.75">
      <c r="A67" s="4" t="s">
        <v>89</v>
      </c>
      <c r="B67" s="8">
        <v>179.4</v>
      </c>
      <c r="C67" s="8">
        <v>535.44000000000005</v>
      </c>
      <c r="D67" s="9">
        <v>5.73</v>
      </c>
      <c r="E67" s="9">
        <v>1.37</v>
      </c>
      <c r="F67" s="8">
        <v>56.35</v>
      </c>
      <c r="G67" s="9">
        <v>1.07</v>
      </c>
      <c r="H67" s="9">
        <v>1.95</v>
      </c>
      <c r="I67" s="9">
        <v>0.65700000000000003</v>
      </c>
      <c r="J67" s="9">
        <v>3.06</v>
      </c>
      <c r="K67" s="9">
        <v>9.7899999999999991</v>
      </c>
      <c r="L67" s="9">
        <v>3.67</v>
      </c>
      <c r="M67" s="8">
        <v>46.85</v>
      </c>
      <c r="N67" s="8">
        <v>682.83</v>
      </c>
      <c r="O67" s="8">
        <v>19.61</v>
      </c>
      <c r="P67" s="8">
        <v>102.59</v>
      </c>
      <c r="Q67" s="8">
        <v>24.94</v>
      </c>
      <c r="R67" s="8">
        <v>279.31</v>
      </c>
      <c r="S67" s="8">
        <v>59.4</v>
      </c>
      <c r="T67" s="8">
        <v>442549.63</v>
      </c>
      <c r="U67" s="8">
        <v>10422.290000000001</v>
      </c>
      <c r="V67" s="10">
        <f t="shared" si="4"/>
        <v>646.42708728735261</v>
      </c>
      <c r="W67" s="10">
        <f t="shared" si="5"/>
        <v>52.663551401869157</v>
      </c>
      <c r="X67" s="18">
        <f t="shared" si="6"/>
        <v>0.28262432718210811</v>
      </c>
      <c r="Y67" s="18">
        <f t="shared" si="7"/>
        <v>-1.6879318628459457</v>
      </c>
    </row>
    <row r="68" spans="1:25" ht="15.75">
      <c r="A68" s="4" t="s">
        <v>55</v>
      </c>
      <c r="B68" s="8">
        <v>175.5</v>
      </c>
      <c r="C68" s="8">
        <v>509.63</v>
      </c>
      <c r="D68" s="9">
        <v>1.145</v>
      </c>
      <c r="E68" s="9">
        <v>0.70099999999999996</v>
      </c>
      <c r="F68" s="8">
        <v>12.84</v>
      </c>
      <c r="G68" s="9">
        <v>2.64</v>
      </c>
      <c r="H68" s="9">
        <v>5.1100000000000003</v>
      </c>
      <c r="I68" s="9">
        <v>0.97</v>
      </c>
      <c r="J68" s="9">
        <v>2.21</v>
      </c>
      <c r="K68" s="9">
        <v>27.53</v>
      </c>
      <c r="L68" s="9">
        <v>8.91</v>
      </c>
      <c r="M68" s="8">
        <v>95.8</v>
      </c>
      <c r="N68" s="8">
        <v>978.41</v>
      </c>
      <c r="O68" s="8">
        <v>32.5</v>
      </c>
      <c r="P68" s="8">
        <v>132.43</v>
      </c>
      <c r="Q68" s="8">
        <v>25.89</v>
      </c>
      <c r="R68" s="8">
        <v>239.35</v>
      </c>
      <c r="S68" s="8">
        <v>44.9</v>
      </c>
      <c r="T68" s="8">
        <v>458673.22</v>
      </c>
      <c r="U68" s="8">
        <v>10480.17</v>
      </c>
      <c r="V68" s="10">
        <f t="shared" si="4"/>
        <v>623.48814464334816</v>
      </c>
      <c r="W68" s="10">
        <f t="shared" si="5"/>
        <v>4.8636363636363633</v>
      </c>
      <c r="X68" s="18">
        <f t="shared" si="6"/>
        <v>0.32822155354341287</v>
      </c>
      <c r="Y68" s="18">
        <f t="shared" si="7"/>
        <v>-2.3202279451420607</v>
      </c>
    </row>
    <row r="69" spans="1:25" ht="15.75">
      <c r="A69" s="4" t="s">
        <v>56</v>
      </c>
      <c r="B69" s="8">
        <v>174.6</v>
      </c>
      <c r="C69" s="8">
        <v>423.48</v>
      </c>
      <c r="D69" s="9">
        <v>1.1930000000000001</v>
      </c>
      <c r="E69" s="9">
        <v>0.81899999999999995</v>
      </c>
      <c r="F69" s="8">
        <v>9.99</v>
      </c>
      <c r="G69" s="9">
        <v>0.88700000000000001</v>
      </c>
      <c r="H69" s="9">
        <v>2.2999999999999998</v>
      </c>
      <c r="I69" s="9">
        <v>0.41299999999999998</v>
      </c>
      <c r="J69" s="9">
        <v>3.1</v>
      </c>
      <c r="K69" s="9">
        <v>12.99</v>
      </c>
      <c r="L69" s="9">
        <v>4.76</v>
      </c>
      <c r="M69" s="8">
        <v>52.58</v>
      </c>
      <c r="N69" s="8">
        <v>572.16999999999996</v>
      </c>
      <c r="O69" s="8">
        <v>19</v>
      </c>
      <c r="P69" s="8">
        <v>79.040000000000006</v>
      </c>
      <c r="Q69" s="8">
        <v>15.9</v>
      </c>
      <c r="R69" s="8">
        <v>145.66999999999999</v>
      </c>
      <c r="S69" s="8">
        <v>26.93</v>
      </c>
      <c r="T69" s="8">
        <v>472986.56</v>
      </c>
      <c r="U69" s="8">
        <v>10471.549999999999</v>
      </c>
      <c r="V69" s="10">
        <f t="shared" si="4"/>
        <v>647.36693156341562</v>
      </c>
      <c r="W69" s="10">
        <f t="shared" si="5"/>
        <v>11.262683201803833</v>
      </c>
      <c r="X69" s="18">
        <f t="shared" si="6"/>
        <v>0.46346278418171033</v>
      </c>
      <c r="Y69" s="18">
        <f t="shared" si="7"/>
        <v>-2.0867296765555419</v>
      </c>
    </row>
    <row r="70" spans="1:25" ht="15.75">
      <c r="A70" s="4" t="s">
        <v>57</v>
      </c>
      <c r="B70" s="8">
        <v>176.2</v>
      </c>
      <c r="C70" s="8">
        <v>475.49</v>
      </c>
      <c r="D70" s="9">
        <v>1.89</v>
      </c>
      <c r="E70" s="9">
        <v>0.93100000000000005</v>
      </c>
      <c r="F70" s="8">
        <v>10.81</v>
      </c>
      <c r="G70" s="9">
        <v>1.49</v>
      </c>
      <c r="H70" s="9">
        <v>2.8</v>
      </c>
      <c r="I70" s="9">
        <v>0.46600000000000003</v>
      </c>
      <c r="J70" s="9">
        <v>3.72</v>
      </c>
      <c r="K70" s="9">
        <v>15.92</v>
      </c>
      <c r="L70" s="9">
        <v>5.62</v>
      </c>
      <c r="M70" s="8">
        <v>67.010000000000005</v>
      </c>
      <c r="N70" s="8">
        <v>752.36</v>
      </c>
      <c r="O70" s="8">
        <v>24.77</v>
      </c>
      <c r="P70" s="8">
        <v>108.47</v>
      </c>
      <c r="Q70" s="8">
        <v>22.72</v>
      </c>
      <c r="R70" s="8">
        <v>217.71</v>
      </c>
      <c r="S70" s="8">
        <v>42.62</v>
      </c>
      <c r="T70" s="8">
        <v>466577.56</v>
      </c>
      <c r="U70" s="8">
        <v>10159.75</v>
      </c>
      <c r="V70" s="10">
        <f t="shared" si="4"/>
        <v>660.76673908897487</v>
      </c>
      <c r="W70" s="10">
        <f t="shared" si="5"/>
        <v>7.2550335570469802</v>
      </c>
      <c r="X70" s="18">
        <f t="shared" si="6"/>
        <v>0.33926300994859665</v>
      </c>
      <c r="Y70" s="18">
        <f t="shared" si="7"/>
        <v>-2.0614165736279606</v>
      </c>
    </row>
    <row r="71" spans="1:25" ht="15.75">
      <c r="A71" s="3" t="s">
        <v>58</v>
      </c>
      <c r="B71" s="13">
        <v>175.5</v>
      </c>
      <c r="C71" s="13">
        <v>480.95</v>
      </c>
      <c r="D71" s="14">
        <v>1.3280000000000001</v>
      </c>
      <c r="E71" s="14">
        <v>0.93899999999999995</v>
      </c>
      <c r="F71" s="13">
        <v>13.09</v>
      </c>
      <c r="G71" s="14">
        <v>0.98</v>
      </c>
      <c r="H71" s="14">
        <v>2.69</v>
      </c>
      <c r="I71" s="14">
        <v>0.40300000000000002</v>
      </c>
      <c r="J71" s="14">
        <v>4.83</v>
      </c>
      <c r="K71" s="14">
        <v>15.87</v>
      </c>
      <c r="L71" s="14">
        <v>5.62</v>
      </c>
      <c r="M71" s="13">
        <v>62.99</v>
      </c>
      <c r="N71" s="13">
        <v>648.23</v>
      </c>
      <c r="O71" s="13">
        <v>21.87</v>
      </c>
      <c r="P71" s="13">
        <v>90.26</v>
      </c>
      <c r="Q71" s="13">
        <v>17.29</v>
      </c>
      <c r="R71" s="13">
        <v>157.71</v>
      </c>
      <c r="S71" s="13">
        <v>28.96</v>
      </c>
      <c r="T71" s="13">
        <v>464148.72</v>
      </c>
      <c r="U71" s="13">
        <v>10481.370000000001</v>
      </c>
      <c r="V71" s="15">
        <f t="shared" si="4"/>
        <v>680.65202275701301</v>
      </c>
      <c r="W71" s="15">
        <f t="shared" si="5"/>
        <v>13.357142857142858</v>
      </c>
      <c r="X71" s="19">
        <f t="shared" si="6"/>
        <v>0.4842406973326312</v>
      </c>
      <c r="Y71" s="19">
        <f t="shared" si="7"/>
        <v>-2.0746611567060889</v>
      </c>
    </row>
    <row r="72" spans="1:25" ht="18.75">
      <c r="A72" s="25" t="s">
        <v>93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7"/>
      <c r="X72" s="27"/>
      <c r="Y72" s="26"/>
    </row>
    <row r="73" spans="1:25">
      <c r="W73" s="20"/>
      <c r="X73" s="20"/>
    </row>
    <row r="74" spans="1:25">
      <c r="W74" s="20"/>
      <c r="X74" s="20"/>
    </row>
    <row r="75" spans="1:25">
      <c r="W75" s="20"/>
      <c r="X75" s="20"/>
    </row>
    <row r="76" spans="1:25">
      <c r="W76" s="20"/>
      <c r="X76" s="20"/>
    </row>
    <row r="77" spans="1:25">
      <c r="W77" s="20"/>
      <c r="X77" s="20"/>
    </row>
    <row r="78" spans="1:25">
      <c r="W78" s="20"/>
      <c r="X78" s="20"/>
    </row>
    <row r="79" spans="1:25">
      <c r="W79" s="20"/>
      <c r="X79" s="20"/>
    </row>
    <row r="80" spans="1:25">
      <c r="W80" s="20"/>
      <c r="X80" s="20"/>
    </row>
    <row r="81" spans="23:24">
      <c r="W81" s="20"/>
      <c r="X81" s="20"/>
    </row>
    <row r="82" spans="23:24">
      <c r="W82" s="20"/>
      <c r="X82" s="20"/>
    </row>
    <row r="83" spans="23:24">
      <c r="W83" s="20"/>
      <c r="X83" s="20"/>
    </row>
    <row r="84" spans="23:24">
      <c r="W84" s="20"/>
      <c r="X84" s="20"/>
    </row>
    <row r="85" spans="23:24">
      <c r="W85" s="20"/>
      <c r="X85" s="20"/>
    </row>
    <row r="86" spans="23:24">
      <c r="W86" s="20"/>
      <c r="X86" s="20"/>
    </row>
    <row r="87" spans="23:24">
      <c r="W87" s="20"/>
      <c r="X87" s="20"/>
    </row>
    <row r="88" spans="23:24">
      <c r="W88" s="20"/>
      <c r="X88" s="20"/>
    </row>
    <row r="89" spans="23:24">
      <c r="W89" s="20"/>
      <c r="X89" s="20"/>
    </row>
    <row r="90" spans="23:24">
      <c r="W90" s="20"/>
      <c r="X90" s="20"/>
    </row>
    <row r="91" spans="23:24">
      <c r="W91" s="20"/>
      <c r="X91" s="20"/>
    </row>
    <row r="92" spans="23:24">
      <c r="W92" s="20"/>
      <c r="X92" s="20"/>
    </row>
    <row r="93" spans="23:24">
      <c r="W93" s="20"/>
      <c r="X93" s="20"/>
    </row>
    <row r="94" spans="23:24">
      <c r="W94" s="20"/>
      <c r="X94" s="20"/>
    </row>
    <row r="95" spans="23:24">
      <c r="W95" s="20"/>
      <c r="X95" s="20"/>
    </row>
    <row r="96" spans="23:24">
      <c r="W96" s="20"/>
      <c r="X96" s="20"/>
    </row>
    <row r="97" spans="23:24">
      <c r="W97" s="20"/>
      <c r="X97" s="20"/>
    </row>
    <row r="98" spans="23:24">
      <c r="W98" s="20"/>
      <c r="X98" s="20"/>
    </row>
    <row r="99" spans="23:24">
      <c r="W99" s="20"/>
      <c r="X99" s="20"/>
    </row>
    <row r="100" spans="23:24">
      <c r="W100" s="20"/>
      <c r="X100" s="20"/>
    </row>
    <row r="101" spans="23:24">
      <c r="W101" s="20"/>
      <c r="X101" s="20"/>
    </row>
    <row r="102" spans="23:24">
      <c r="W102" s="20"/>
      <c r="X102" s="20"/>
    </row>
    <row r="103" spans="23:24">
      <c r="W103" s="20"/>
      <c r="X103" s="20"/>
    </row>
    <row r="104" spans="23:24">
      <c r="W104" s="20"/>
      <c r="X104" s="20"/>
    </row>
    <row r="105" spans="23:24">
      <c r="W105" s="20"/>
      <c r="X105" s="20"/>
    </row>
    <row r="106" spans="23:24">
      <c r="W106" s="20"/>
      <c r="X106" s="20"/>
    </row>
    <row r="107" spans="23:24">
      <c r="W107" s="20"/>
      <c r="X107" s="20"/>
    </row>
    <row r="108" spans="23:24">
      <c r="W108" s="20"/>
      <c r="X108" s="20"/>
    </row>
    <row r="109" spans="23:24">
      <c r="W109" s="20"/>
      <c r="X109" s="20"/>
    </row>
    <row r="110" spans="23:24">
      <c r="W110" s="20"/>
      <c r="X110" s="20"/>
    </row>
    <row r="111" spans="23:24">
      <c r="W111" s="20"/>
      <c r="X111" s="20"/>
    </row>
    <row r="112" spans="23:24">
      <c r="W112" s="20"/>
      <c r="X112" s="20"/>
    </row>
    <row r="113" spans="23:24">
      <c r="W113" s="20"/>
      <c r="X113" s="20"/>
    </row>
    <row r="114" spans="23:24">
      <c r="W114" s="20"/>
      <c r="X114" s="20"/>
    </row>
    <row r="115" spans="23:24">
      <c r="W115" s="20"/>
      <c r="X115" s="20"/>
    </row>
  </sheetData>
  <mergeCells count="1">
    <mergeCell ref="A1:Y1"/>
  </mergeCells>
  <phoneticPr fontId="1" type="noConversion"/>
  <pageMargins left="0.7" right="0.7" top="0.75" bottom="0.75" header="0.3" footer="0.3"/>
  <pageSetup paperSize="9"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cheungwai</dc:creator>
  <cp:lastModifiedBy>Cary Cosper</cp:lastModifiedBy>
  <cp:lastPrinted>2021-01-14T14:11:35Z</cp:lastPrinted>
  <dcterms:created xsi:type="dcterms:W3CDTF">2018-08-21T01:53:07Z</dcterms:created>
  <dcterms:modified xsi:type="dcterms:W3CDTF">2021-07-12T15:12:50Z</dcterms:modified>
</cp:coreProperties>
</file>