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SPE550-Reimold\550-01-SM-Alwmark\"/>
    </mc:Choice>
  </mc:AlternateContent>
  <xr:revisionPtr revIDLastSave="0" documentId="13_ncr:1_{D59622AA-57DF-48DC-B530-3BA1A6981F97}" xr6:coauthVersionLast="46" xr6:coauthVersionMax="46" xr10:uidLastSave="{00000000-0000-0000-0000-000000000000}"/>
  <bookViews>
    <workbookView xWindow="-108" yWindow="-108" windowWidth="23256" windowHeight="11628" xr2:uid="{AFA66692-3F3D-4F94-8978-4474F2D856A0}"/>
  </bookViews>
  <sheets>
    <sheet name="Table S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8" i="1"/>
  <c r="E40" i="1"/>
  <c r="E35" i="1"/>
  <c r="E33" i="1"/>
  <c r="E34" i="1"/>
  <c r="E42" i="1"/>
  <c r="E37" i="1"/>
  <c r="E41" i="1"/>
  <c r="E39" i="1"/>
  <c r="E36" i="1"/>
  <c r="E45" i="1"/>
</calcChain>
</file>

<file path=xl/sharedStrings.xml><?xml version="1.0" encoding="utf-8"?>
<sst xmlns="http://schemas.openxmlformats.org/spreadsheetml/2006/main" count="475" uniqueCount="106">
  <si>
    <t>FeO</t>
  </si>
  <si>
    <t>MnO</t>
  </si>
  <si>
    <t>MgO</t>
  </si>
  <si>
    <t>CaO</t>
  </si>
  <si>
    <t>total</t>
  </si>
  <si>
    <t>Avg. impact melt rock</t>
  </si>
  <si>
    <t>Reference</t>
  </si>
  <si>
    <t>wt.%</t>
  </si>
  <si>
    <t>Ba</t>
  </si>
  <si>
    <t>Ce</t>
  </si>
  <si>
    <t>Cu</t>
  </si>
  <si>
    <t>Rb</t>
  </si>
  <si>
    <t>Sr</t>
  </si>
  <si>
    <t>Th</t>
  </si>
  <si>
    <t>V</t>
  </si>
  <si>
    <t>Y</t>
  </si>
  <si>
    <t>Zn</t>
  </si>
  <si>
    <t>Zr</t>
  </si>
  <si>
    <t>Co</t>
  </si>
  <si>
    <t>Cr</t>
  </si>
  <si>
    <t>Ni</t>
  </si>
  <si>
    <t>ng/g</t>
  </si>
  <si>
    <t>Ru</t>
  </si>
  <si>
    <t>Rh</t>
  </si>
  <si>
    <t>Pd</t>
  </si>
  <si>
    <t>Ir</t>
  </si>
  <si>
    <t>Pt</t>
  </si>
  <si>
    <t>Tagle et al. (2008)</t>
  </si>
  <si>
    <t>n.d.</t>
  </si>
  <si>
    <t>&lt;0.13</t>
  </si>
  <si>
    <t>&lt;0.04</t>
  </si>
  <si>
    <t>Avg. Impact glass</t>
  </si>
  <si>
    <t>Cl</t>
  </si>
  <si>
    <t>SrO</t>
  </si>
  <si>
    <t>NiO</t>
  </si>
  <si>
    <t>F</t>
  </si>
  <si>
    <t>Ga</t>
  </si>
  <si>
    <t>Sc</t>
  </si>
  <si>
    <t>Ljusdal granite</t>
  </si>
  <si>
    <t>LOI</t>
  </si>
  <si>
    <t>Be</t>
  </si>
  <si>
    <t>Hf</t>
  </si>
  <si>
    <t>Nb</t>
  </si>
  <si>
    <t>Sn</t>
  </si>
  <si>
    <t>Ta</t>
  </si>
  <si>
    <t>U</t>
  </si>
  <si>
    <t>La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</si>
  <si>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</si>
  <si>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</si>
  <si>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</si>
  <si>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</si>
  <si>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</si>
  <si>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</si>
  <si>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</si>
  <si>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</si>
  <si>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</si>
  <si>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</si>
  <si>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</si>
  <si>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</si>
  <si>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Sample</t>
  </si>
  <si>
    <t>Avg. whole rock  impact melt rock</t>
  </si>
  <si>
    <t>Avg. glass matrix</t>
  </si>
  <si>
    <t>Avg. impact melt rock (their De3, De3/3, De 3/5)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</si>
  <si>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</si>
  <si>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</si>
  <si>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</si>
  <si>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</si>
  <si>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</si>
  <si>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</si>
  <si>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</si>
  <si>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SO</t>
    </r>
    <r>
      <rPr>
        <vertAlign val="subscript"/>
        <sz val="11"/>
        <color theme="1"/>
        <rFont val="Calibri"/>
        <family val="2"/>
        <scheme val="minor"/>
      </rPr>
      <t>3</t>
    </r>
  </si>
  <si>
    <r>
      <t>SO</t>
    </r>
    <r>
      <rPr>
        <vertAlign val="subscript"/>
        <sz val="11"/>
        <color theme="1"/>
        <rFont val="Calibri"/>
        <family val="2"/>
        <scheme val="minor"/>
      </rPr>
      <t>2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</si>
  <si>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</si>
  <si>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g/g</t>
    </r>
  </si>
  <si>
    <t>&lt;0.10</t>
  </si>
  <si>
    <t>Impact melt rock (their De 9/1)</t>
  </si>
  <si>
    <t>-</t>
  </si>
  <si>
    <t>Mäerz (1979)</t>
  </si>
  <si>
    <t>Deutsch et al. (1992)</t>
  </si>
  <si>
    <t>Schmidt et al. (1997)</t>
  </si>
  <si>
    <t>Mark et al. (2014)</t>
  </si>
  <si>
    <t>Högdahl et al. (2008)</t>
  </si>
  <si>
    <t xml:space="preserve">   For methods and errors, see original publications.</t>
  </si>
  <si>
    <r>
      <t xml:space="preserve">   *Total Fe expressed as 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</si>
  <si>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Calibri"/>
        <family val="2"/>
      </rPr>
      <t xml:space="preserve">   †</t>
    </r>
    <r>
      <rPr>
        <sz val="11"/>
        <color theme="1"/>
        <rFont val="Calibri"/>
        <family val="2"/>
        <scheme val="minor"/>
      </rPr>
      <t>The data suggest that the impact glass contains up to 4.6 wt% water (and other volatiles)</t>
    </r>
  </si>
  <si>
    <r>
      <t>95.41</t>
    </r>
    <r>
      <rPr>
        <sz val="11"/>
        <color theme="1"/>
        <rFont val="Calibri"/>
        <family val="2"/>
      </rPr>
      <t>†</t>
    </r>
  </si>
  <si>
    <r>
      <t>N.d.</t>
    </r>
    <r>
      <rPr>
        <vertAlign val="superscript"/>
        <sz val="11"/>
        <color theme="1"/>
        <rFont val="Calibri"/>
        <family val="2"/>
        <scheme val="minor"/>
      </rPr>
      <t>§</t>
    </r>
  </si>
  <si>
    <t>N.d.</t>
  </si>
  <si>
    <r>
      <t xml:space="preserve">   </t>
    </r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>N.d. = none detected.</t>
    </r>
  </si>
  <si>
    <t>&lt;30</t>
  </si>
  <si>
    <t>Os</t>
  </si>
  <si>
    <t>Mean Dellen impactites</t>
  </si>
  <si>
    <r>
      <t xml:space="preserve">0.12 </t>
    </r>
    <r>
      <rPr>
        <sz val="11"/>
        <color theme="1"/>
        <rFont val="Calibri"/>
        <family val="2"/>
      </rPr>
      <t>± 0.07</t>
    </r>
  </si>
  <si>
    <r>
      <t xml:space="preserve">80 </t>
    </r>
    <r>
      <rPr>
        <sz val="11"/>
        <color theme="1"/>
        <rFont val="Calibri"/>
        <family val="2"/>
      </rPr>
      <t>± 30</t>
    </r>
  </si>
  <si>
    <r>
      <t xml:space="preserve">2.17 </t>
    </r>
    <r>
      <rPr>
        <sz val="11"/>
        <color theme="1"/>
        <rFont val="Calibri"/>
        <family val="2"/>
      </rPr>
      <t>± 0.67</t>
    </r>
  </si>
  <si>
    <r>
      <t xml:space="preserve">0.81 </t>
    </r>
    <r>
      <rPr>
        <sz val="11"/>
        <color theme="1"/>
        <rFont val="Calibri"/>
        <family val="2"/>
      </rPr>
      <t>± 0.40</t>
    </r>
  </si>
  <si>
    <r>
      <t xml:space="preserve">2.43 </t>
    </r>
    <r>
      <rPr>
        <sz val="11"/>
        <color theme="1"/>
        <rFont val="Calibri"/>
        <family val="2"/>
      </rPr>
      <t>± 0.77</t>
    </r>
  </si>
  <si>
    <r>
      <t xml:space="preserve">0.48 </t>
    </r>
    <r>
      <rPr>
        <sz val="11"/>
        <color theme="1"/>
        <rFont val="Calibri"/>
        <family val="2"/>
      </rPr>
      <t>± 0.23</t>
    </r>
  </si>
  <si>
    <t>Re (pg/g)</t>
  </si>
  <si>
    <t>Au</t>
  </si>
  <si>
    <r>
      <t xml:space="preserve">0.71 </t>
    </r>
    <r>
      <rPr>
        <sz val="11"/>
        <color theme="1"/>
        <rFont val="Calibri"/>
        <family val="2"/>
      </rPr>
      <t>± 0.26</t>
    </r>
  </si>
  <si>
    <t>Suevitic impact breccia</t>
  </si>
  <si>
    <t>TABLE S1. COMPOSITION OF IMPACTITES FROM DELLEN AND THE TARGET LJUSDAL GRANITE FROM SELECTED AUTHORS</t>
  </si>
  <si>
    <t>Geological Society of America Special Paper 550, https://doi.org/10.1130/2021.2550(01).</t>
  </si>
  <si>
    <t xml:space="preserve">and Koeberl, C., eds., Large Meteorite Impacts and Planetary Evolution VI: </t>
  </si>
  <si>
    <t xml:space="preserve">Holm-Alwmark, S., 2021, Impact cratering record of Sweden—A review, in Reimold, W.U.,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</si>
</sst>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AF76-4464-47AA-9F69-C34AD1E3BC39}">
  <dimension ref="A1:K76"/>
  <sheetViews>
    <sheetView tabSelected="1" workbookViewId="0">
      <selection activeCell="A4" sqref="A4:XFD4"/>
    </sheetView>
  </sheetViews>
  <sheetFormatPr defaultRowHeight="14.4" x14ac:dyDescent="0.3"/>
  <cols>
    <col min="1" max="1" width="10.109375" customWidth="1"/>
    <col min="2" max="2" width="14.109375" style="2" customWidth="1"/>
    <col min="3" max="3" width="15" style="2" customWidth="1"/>
    <col min="4" max="4" width="17.5546875" style="2" customWidth="1"/>
    <col min="5" max="5" width="17.88671875" style="2" customWidth="1"/>
    <col min="6" max="7" width="17.77734375" style="2" customWidth="1"/>
    <col min="8" max="8" width="15.5546875" style="2" customWidth="1"/>
    <col min="9" max="9" width="15.44140625" style="2" customWidth="1"/>
    <col min="10" max="10" width="15" style="2" customWidth="1"/>
    <col min="11" max="11" width="18.44140625" style="2" customWidth="1"/>
  </cols>
  <sheetData>
    <row r="1" spans="1:11" x14ac:dyDescent="0.3">
      <c r="A1" s="17" t="s">
        <v>105</v>
      </c>
    </row>
    <row r="2" spans="1:11" x14ac:dyDescent="0.3">
      <c r="A2" s="18" t="s">
        <v>104</v>
      </c>
    </row>
    <row r="3" spans="1:11" x14ac:dyDescent="0.3">
      <c r="A3" s="18" t="s">
        <v>103</v>
      </c>
    </row>
    <row r="5" spans="1:11" s="6" customFormat="1" ht="15" thickBot="1" x14ac:dyDescent="0.35">
      <c r="A5" s="16" t="s">
        <v>102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43.8" thickTop="1" x14ac:dyDescent="0.3">
      <c r="A6" s="7" t="s">
        <v>59</v>
      </c>
      <c r="B6" s="4" t="s">
        <v>60</v>
      </c>
      <c r="C6" s="8" t="s">
        <v>61</v>
      </c>
      <c r="D6" s="9" t="s">
        <v>5</v>
      </c>
      <c r="E6" s="4" t="s">
        <v>62</v>
      </c>
      <c r="F6" s="10" t="s">
        <v>75</v>
      </c>
      <c r="G6" s="10" t="s">
        <v>91</v>
      </c>
      <c r="H6" s="10" t="s">
        <v>5</v>
      </c>
      <c r="I6" s="10" t="s">
        <v>101</v>
      </c>
      <c r="J6" s="8" t="s">
        <v>31</v>
      </c>
      <c r="K6" s="8" t="s">
        <v>38</v>
      </c>
    </row>
    <row r="7" spans="1:11" s="1" customFormat="1" x14ac:dyDescent="0.3">
      <c r="A7" s="1" t="s">
        <v>6</v>
      </c>
      <c r="B7" s="3" t="s">
        <v>77</v>
      </c>
      <c r="C7" s="3" t="s">
        <v>77</v>
      </c>
      <c r="D7" s="3" t="s">
        <v>78</v>
      </c>
      <c r="E7" s="3" t="s">
        <v>79</v>
      </c>
      <c r="F7" s="3" t="s">
        <v>79</v>
      </c>
      <c r="G7" s="3" t="s">
        <v>79</v>
      </c>
      <c r="H7" s="3" t="s">
        <v>27</v>
      </c>
      <c r="I7" s="3" t="s">
        <v>27</v>
      </c>
      <c r="J7" s="3" t="s">
        <v>80</v>
      </c>
      <c r="K7" s="3" t="s">
        <v>81</v>
      </c>
    </row>
    <row r="8" spans="1:11" x14ac:dyDescent="0.3">
      <c r="A8" t="s">
        <v>7</v>
      </c>
    </row>
    <row r="9" spans="1:11" ht="15.6" x14ac:dyDescent="0.35">
      <c r="A9" t="s">
        <v>63</v>
      </c>
      <c r="B9" s="2">
        <v>69.930000000000007</v>
      </c>
      <c r="C9" s="5">
        <v>75.2</v>
      </c>
      <c r="D9" s="5">
        <v>69.8</v>
      </c>
      <c r="E9" s="2">
        <v>68.48</v>
      </c>
      <c r="F9" s="2">
        <v>50.28</v>
      </c>
      <c r="H9" s="5">
        <v>66.3</v>
      </c>
      <c r="I9" s="5">
        <v>65</v>
      </c>
      <c r="J9" s="2">
        <v>70.08</v>
      </c>
      <c r="K9" s="5">
        <v>71.900000000000006</v>
      </c>
    </row>
    <row r="10" spans="1:11" ht="15.6" x14ac:dyDescent="0.35">
      <c r="A10" t="s">
        <v>64</v>
      </c>
      <c r="B10" s="2">
        <v>0.37</v>
      </c>
      <c r="C10" s="2">
        <v>0.35</v>
      </c>
      <c r="D10" s="2">
        <v>0.55000000000000004</v>
      </c>
      <c r="E10" s="2">
        <v>0.54</v>
      </c>
      <c r="F10" s="2">
        <v>1.1200000000000001</v>
      </c>
      <c r="H10" s="2">
        <v>0.59</v>
      </c>
      <c r="I10" s="5">
        <v>0.66</v>
      </c>
      <c r="J10" s="2">
        <v>0.46</v>
      </c>
      <c r="K10" s="2">
        <v>0.34</v>
      </c>
    </row>
    <row r="11" spans="1:11" ht="15.6" x14ac:dyDescent="0.35">
      <c r="A11" t="s">
        <v>65</v>
      </c>
      <c r="B11" s="2">
        <v>14.17</v>
      </c>
      <c r="C11" s="5">
        <v>13</v>
      </c>
      <c r="D11" s="2">
        <v>14.08</v>
      </c>
      <c r="E11" s="2">
        <v>13.52</v>
      </c>
      <c r="F11" s="2">
        <v>16.34</v>
      </c>
      <c r="H11" s="5">
        <v>15.1</v>
      </c>
      <c r="I11" s="5">
        <v>14.2</v>
      </c>
      <c r="J11" s="2">
        <v>12.17</v>
      </c>
      <c r="K11" s="5">
        <v>14.4</v>
      </c>
    </row>
    <row r="12" spans="1:11" ht="15.6" x14ac:dyDescent="0.35">
      <c r="A12" t="s">
        <v>66</v>
      </c>
      <c r="B12" s="2" t="s">
        <v>76</v>
      </c>
      <c r="C12" s="2" t="s">
        <v>76</v>
      </c>
      <c r="D12" s="2" t="s">
        <v>76</v>
      </c>
      <c r="E12" s="2">
        <v>4.47</v>
      </c>
      <c r="F12" s="2">
        <v>9.64</v>
      </c>
      <c r="H12" s="2">
        <v>4.79</v>
      </c>
      <c r="I12" s="5">
        <v>5.47</v>
      </c>
      <c r="J12" s="2" t="s">
        <v>76</v>
      </c>
      <c r="K12" s="2">
        <v>2.95</v>
      </c>
    </row>
    <row r="13" spans="1:11" x14ac:dyDescent="0.3">
      <c r="A13" t="s">
        <v>0</v>
      </c>
      <c r="B13" s="2">
        <v>4.93</v>
      </c>
      <c r="C13" s="2">
        <v>2.35</v>
      </c>
      <c r="D13" s="2">
        <v>3.83</v>
      </c>
      <c r="E13" s="2" t="s">
        <v>76</v>
      </c>
      <c r="F13" s="2" t="s">
        <v>76</v>
      </c>
      <c r="H13" s="2" t="s">
        <v>76</v>
      </c>
      <c r="I13" s="2" t="s">
        <v>76</v>
      </c>
      <c r="J13" s="2">
        <v>2.52</v>
      </c>
      <c r="K13" s="2" t="s">
        <v>76</v>
      </c>
    </row>
    <row r="14" spans="1:11" x14ac:dyDescent="0.3">
      <c r="A14" t="s">
        <v>1</v>
      </c>
      <c r="B14" s="2">
        <v>0.05</v>
      </c>
      <c r="C14" s="2">
        <v>0.06</v>
      </c>
      <c r="D14" s="2">
        <v>0.06</v>
      </c>
      <c r="E14" s="2">
        <v>0.06</v>
      </c>
      <c r="F14" s="2">
        <v>0.16</v>
      </c>
      <c r="H14" s="2">
        <v>0.05</v>
      </c>
      <c r="I14" s="5">
        <v>0.04</v>
      </c>
      <c r="J14" s="2">
        <v>0.05</v>
      </c>
      <c r="K14" s="2">
        <v>0.03</v>
      </c>
    </row>
    <row r="15" spans="1:11" x14ac:dyDescent="0.3">
      <c r="A15" t="s">
        <v>2</v>
      </c>
      <c r="B15" s="2">
        <v>0.93</v>
      </c>
      <c r="C15" s="5">
        <v>0.2</v>
      </c>
      <c r="D15" s="2">
        <v>0.81</v>
      </c>
      <c r="E15" s="2">
        <v>1.02</v>
      </c>
      <c r="F15" s="2">
        <v>7.63</v>
      </c>
      <c r="H15" s="2">
        <v>1.21</v>
      </c>
      <c r="I15" s="5">
        <v>1.45</v>
      </c>
      <c r="J15" s="5">
        <v>0.3</v>
      </c>
      <c r="K15" s="5">
        <v>0.8</v>
      </c>
    </row>
    <row r="16" spans="1:11" x14ac:dyDescent="0.3">
      <c r="A16" t="s">
        <v>3</v>
      </c>
      <c r="B16" s="2">
        <v>2.23</v>
      </c>
      <c r="C16" s="2">
        <v>0.95</v>
      </c>
      <c r="D16" s="2">
        <v>2.14</v>
      </c>
      <c r="E16" s="2">
        <v>2.17</v>
      </c>
      <c r="F16" s="2">
        <v>12.33</v>
      </c>
      <c r="H16" s="2">
        <v>2.97</v>
      </c>
      <c r="I16" s="5">
        <v>2.89</v>
      </c>
      <c r="J16" s="2">
        <v>1.1299999999999999</v>
      </c>
      <c r="K16" s="2">
        <v>1.94</v>
      </c>
    </row>
    <row r="17" spans="1:11" ht="15.6" x14ac:dyDescent="0.35">
      <c r="A17" t="s">
        <v>67</v>
      </c>
      <c r="B17" s="5">
        <v>1.9</v>
      </c>
      <c r="C17" s="5">
        <v>2.9</v>
      </c>
      <c r="D17" s="2">
        <v>2.72</v>
      </c>
      <c r="E17" s="2">
        <v>2.86</v>
      </c>
      <c r="F17" s="2">
        <v>2.2599999999999998</v>
      </c>
      <c r="H17" s="2">
        <v>3.06</v>
      </c>
      <c r="I17" s="5">
        <v>1.92</v>
      </c>
      <c r="J17" s="2">
        <v>2.85</v>
      </c>
      <c r="K17" s="2">
        <v>3.12</v>
      </c>
    </row>
    <row r="18" spans="1:11" ht="15.6" x14ac:dyDescent="0.35">
      <c r="A18" t="s">
        <v>68</v>
      </c>
      <c r="B18" s="2">
        <v>5.07</v>
      </c>
      <c r="C18" s="2">
        <v>6.05</v>
      </c>
      <c r="D18" s="2">
        <v>4.42</v>
      </c>
      <c r="E18" s="2">
        <v>4.37</v>
      </c>
      <c r="F18" s="2">
        <v>0.24</v>
      </c>
      <c r="H18" s="2">
        <v>4.22</v>
      </c>
      <c r="I18" s="5">
        <v>4.88</v>
      </c>
      <c r="J18" s="2">
        <v>5.17</v>
      </c>
      <c r="K18" s="5">
        <v>4.9000000000000004</v>
      </c>
    </row>
    <row r="19" spans="1:11" ht="15.6" x14ac:dyDescent="0.35">
      <c r="A19" t="s">
        <v>69</v>
      </c>
      <c r="B19" s="2" t="s">
        <v>76</v>
      </c>
      <c r="C19" s="2" t="s">
        <v>76</v>
      </c>
      <c r="D19" s="2">
        <v>0.14000000000000001</v>
      </c>
      <c r="E19" s="2">
        <v>0.12</v>
      </c>
      <c r="F19" s="2">
        <v>0.11</v>
      </c>
      <c r="H19" s="2">
        <v>0.14000000000000001</v>
      </c>
      <c r="I19" s="2">
        <v>0.16</v>
      </c>
      <c r="J19" s="2">
        <v>0.14000000000000001</v>
      </c>
      <c r="K19" s="2">
        <v>0.18</v>
      </c>
    </row>
    <row r="20" spans="1:11" ht="15.6" x14ac:dyDescent="0.35">
      <c r="A20" t="s">
        <v>70</v>
      </c>
      <c r="B20" s="2" t="s">
        <v>76</v>
      </c>
      <c r="C20" s="2" t="s">
        <v>76</v>
      </c>
      <c r="D20" s="2" t="s">
        <v>76</v>
      </c>
      <c r="E20" s="2" t="s">
        <v>76</v>
      </c>
      <c r="F20" s="2" t="s">
        <v>76</v>
      </c>
      <c r="H20" s="2" t="s">
        <v>74</v>
      </c>
      <c r="I20" s="2" t="s">
        <v>74</v>
      </c>
      <c r="J20" s="2" t="s">
        <v>76</v>
      </c>
      <c r="K20" s="2" t="s">
        <v>76</v>
      </c>
    </row>
    <row r="21" spans="1:11" x14ac:dyDescent="0.3">
      <c r="A21" t="s">
        <v>32</v>
      </c>
      <c r="B21" s="2" t="s">
        <v>76</v>
      </c>
      <c r="C21" s="2" t="s">
        <v>76</v>
      </c>
      <c r="D21" s="2" t="s">
        <v>76</v>
      </c>
      <c r="E21" s="2" t="s">
        <v>76</v>
      </c>
      <c r="F21" s="2" t="s">
        <v>76</v>
      </c>
      <c r="H21" s="2" t="s">
        <v>76</v>
      </c>
      <c r="I21" s="2" t="s">
        <v>76</v>
      </c>
      <c r="J21" s="2">
        <v>0.02</v>
      </c>
      <c r="K21" s="2" t="s">
        <v>76</v>
      </c>
    </row>
    <row r="22" spans="1:11" ht="15.6" x14ac:dyDescent="0.35">
      <c r="A22" t="s">
        <v>71</v>
      </c>
      <c r="B22" s="2" t="s">
        <v>76</v>
      </c>
      <c r="C22" s="2" t="s">
        <v>76</v>
      </c>
      <c r="D22" s="2" t="s">
        <v>76</v>
      </c>
      <c r="E22" s="2" t="s">
        <v>76</v>
      </c>
      <c r="F22" s="2" t="s">
        <v>76</v>
      </c>
      <c r="H22" s="2" t="s">
        <v>76</v>
      </c>
      <c r="I22" s="2" t="s">
        <v>76</v>
      </c>
      <c r="J22" s="2">
        <v>0.05</v>
      </c>
      <c r="K22" s="2" t="s">
        <v>76</v>
      </c>
    </row>
    <row r="23" spans="1:11" x14ac:dyDescent="0.3">
      <c r="A23" t="s">
        <v>33</v>
      </c>
      <c r="B23" s="2" t="s">
        <v>76</v>
      </c>
      <c r="C23" s="2" t="s">
        <v>76</v>
      </c>
      <c r="D23" s="2" t="s">
        <v>76</v>
      </c>
      <c r="E23" s="2" t="s">
        <v>76</v>
      </c>
      <c r="F23" s="2" t="s">
        <v>76</v>
      </c>
      <c r="H23" s="2" t="s">
        <v>76</v>
      </c>
      <c r="I23" s="2" t="s">
        <v>76</v>
      </c>
      <c r="J23" s="2">
        <v>0.02</v>
      </c>
      <c r="K23" s="2" t="s">
        <v>76</v>
      </c>
    </row>
    <row r="24" spans="1:11" ht="15.6" x14ac:dyDescent="0.35">
      <c r="A24" t="s">
        <v>72</v>
      </c>
      <c r="B24" s="2" t="s">
        <v>76</v>
      </c>
      <c r="C24" s="2" t="s">
        <v>76</v>
      </c>
      <c r="D24" s="2" t="s">
        <v>76</v>
      </c>
      <c r="E24" s="2" t="s">
        <v>76</v>
      </c>
      <c r="F24" s="2" t="s">
        <v>76</v>
      </c>
      <c r="H24" s="2" t="s">
        <v>76</v>
      </c>
      <c r="I24" s="2" t="s">
        <v>76</v>
      </c>
      <c r="J24" s="5" t="s">
        <v>28</v>
      </c>
      <c r="K24" s="2" t="s">
        <v>76</v>
      </c>
    </row>
    <row r="25" spans="1:11" x14ac:dyDescent="0.3">
      <c r="A25" t="s">
        <v>34</v>
      </c>
      <c r="B25" s="2" t="s">
        <v>76</v>
      </c>
      <c r="C25" s="2" t="s">
        <v>76</v>
      </c>
      <c r="D25" s="2" t="s">
        <v>76</v>
      </c>
      <c r="E25" s="2" t="s">
        <v>76</v>
      </c>
      <c r="F25" s="2" t="s">
        <v>76</v>
      </c>
      <c r="H25" s="2" t="s">
        <v>76</v>
      </c>
      <c r="I25" s="2" t="s">
        <v>76</v>
      </c>
      <c r="J25" s="5" t="s">
        <v>28</v>
      </c>
      <c r="K25" s="2" t="s">
        <v>76</v>
      </c>
    </row>
    <row r="26" spans="1:11" x14ac:dyDescent="0.3">
      <c r="A26" t="s">
        <v>35</v>
      </c>
      <c r="B26" s="2" t="s">
        <v>76</v>
      </c>
      <c r="C26" s="2" t="s">
        <v>76</v>
      </c>
      <c r="D26" s="2" t="s">
        <v>76</v>
      </c>
      <c r="E26" s="2" t="s">
        <v>76</v>
      </c>
      <c r="F26" s="2" t="s">
        <v>76</v>
      </c>
      <c r="H26" s="2" t="s">
        <v>76</v>
      </c>
      <c r="I26" s="2" t="s">
        <v>76</v>
      </c>
      <c r="J26" s="2">
        <v>0.19</v>
      </c>
      <c r="K26" s="2" t="s">
        <v>76</v>
      </c>
    </row>
    <row r="27" spans="1:11" x14ac:dyDescent="0.3">
      <c r="A27" t="s">
        <v>4</v>
      </c>
      <c r="B27" s="2">
        <v>99.63</v>
      </c>
      <c r="C27" s="2">
        <v>101.05</v>
      </c>
      <c r="D27" s="2">
        <v>100.18</v>
      </c>
      <c r="E27" s="5">
        <v>100.4</v>
      </c>
      <c r="F27" s="2">
        <v>100.67</v>
      </c>
      <c r="H27" s="5">
        <v>99.6</v>
      </c>
      <c r="I27" s="5">
        <v>99.4</v>
      </c>
      <c r="J27" s="2" t="s">
        <v>85</v>
      </c>
      <c r="K27" s="5">
        <v>100.6</v>
      </c>
    </row>
    <row r="28" spans="1:11" x14ac:dyDescent="0.3">
      <c r="A28" t="s">
        <v>39</v>
      </c>
      <c r="B28" s="2" t="s">
        <v>76</v>
      </c>
      <c r="C28" s="2" t="s">
        <v>76</v>
      </c>
      <c r="D28" s="2" t="s">
        <v>76</v>
      </c>
      <c r="E28" s="2" t="s">
        <v>76</v>
      </c>
      <c r="F28" s="2">
        <v>0.31</v>
      </c>
      <c r="H28" s="2" t="s">
        <v>76</v>
      </c>
      <c r="I28" s="2" t="s">
        <v>76</v>
      </c>
      <c r="J28" s="2" t="s">
        <v>76</v>
      </c>
      <c r="K28" s="2">
        <v>0.5</v>
      </c>
    </row>
    <row r="29" spans="1:11" x14ac:dyDescent="0.3">
      <c r="A29" t="s">
        <v>73</v>
      </c>
    </row>
    <row r="30" spans="1:11" x14ac:dyDescent="0.3">
      <c r="A30" t="s">
        <v>40</v>
      </c>
      <c r="B30" s="2" t="s">
        <v>76</v>
      </c>
      <c r="C30" s="2" t="s">
        <v>76</v>
      </c>
      <c r="D30" s="2" t="s">
        <v>76</v>
      </c>
      <c r="E30" s="2" t="s">
        <v>76</v>
      </c>
      <c r="F30" s="2" t="s">
        <v>76</v>
      </c>
      <c r="H30" s="2" t="s">
        <v>76</v>
      </c>
      <c r="I30" s="2" t="s">
        <v>76</v>
      </c>
      <c r="J30" s="2" t="s">
        <v>76</v>
      </c>
      <c r="K30" s="13">
        <v>2</v>
      </c>
    </row>
    <row r="31" spans="1:11" x14ac:dyDescent="0.3">
      <c r="A31" t="s">
        <v>37</v>
      </c>
      <c r="B31" s="2" t="s">
        <v>76</v>
      </c>
      <c r="C31" s="2" t="s">
        <v>76</v>
      </c>
      <c r="D31" s="2" t="s">
        <v>76</v>
      </c>
      <c r="E31" s="5">
        <f>(7+8+8)/3</f>
        <v>7.666666666666667</v>
      </c>
      <c r="F31" s="13">
        <v>30</v>
      </c>
      <c r="G31" s="13"/>
      <c r="H31" s="2" t="s">
        <v>76</v>
      </c>
      <c r="I31" s="2" t="s">
        <v>76</v>
      </c>
      <c r="J31" s="2" t="s">
        <v>76</v>
      </c>
      <c r="K31" s="2" t="s">
        <v>76</v>
      </c>
    </row>
    <row r="32" spans="1:11" x14ac:dyDescent="0.3">
      <c r="A32" t="s">
        <v>14</v>
      </c>
      <c r="B32" s="2" t="s">
        <v>76</v>
      </c>
      <c r="C32" s="2" t="s">
        <v>76</v>
      </c>
      <c r="D32" s="2" t="s">
        <v>76</v>
      </c>
      <c r="E32" s="13">
        <f>(27+22+29)/3</f>
        <v>26</v>
      </c>
      <c r="F32" s="13">
        <v>210</v>
      </c>
      <c r="G32" s="13"/>
      <c r="H32" s="13">
        <v>52</v>
      </c>
      <c r="I32" s="13">
        <v>57</v>
      </c>
      <c r="J32" s="2" t="s">
        <v>76</v>
      </c>
      <c r="K32" s="13">
        <v>28</v>
      </c>
    </row>
    <row r="33" spans="1:11" ht="16.2" x14ac:dyDescent="0.3">
      <c r="A33" t="s">
        <v>19</v>
      </c>
      <c r="B33" s="2" t="s">
        <v>76</v>
      </c>
      <c r="C33" s="2" t="s">
        <v>76</v>
      </c>
      <c r="D33" s="2" t="s">
        <v>76</v>
      </c>
      <c r="E33" s="5">
        <f>(14+16+17)/3</f>
        <v>15.666666666666666</v>
      </c>
      <c r="F33" s="13">
        <v>361</v>
      </c>
      <c r="G33" s="13"/>
      <c r="H33" s="13">
        <v>18</v>
      </c>
      <c r="I33" s="2" t="s">
        <v>86</v>
      </c>
      <c r="J33" s="2" t="s">
        <v>76</v>
      </c>
      <c r="K33" s="2" t="s">
        <v>76</v>
      </c>
    </row>
    <row r="34" spans="1:11" x14ac:dyDescent="0.3">
      <c r="A34" t="s">
        <v>18</v>
      </c>
      <c r="B34" s="2" t="s">
        <v>76</v>
      </c>
      <c r="C34" s="2" t="s">
        <v>76</v>
      </c>
      <c r="D34" s="2" t="s">
        <v>76</v>
      </c>
      <c r="E34" s="13">
        <f>(10+12+5)/3</f>
        <v>9</v>
      </c>
      <c r="F34" s="13">
        <v>41</v>
      </c>
      <c r="G34" s="13"/>
      <c r="H34" s="13">
        <v>8</v>
      </c>
      <c r="I34" s="2" t="s">
        <v>87</v>
      </c>
      <c r="J34" s="2" t="s">
        <v>76</v>
      </c>
      <c r="K34" s="12">
        <v>42.3</v>
      </c>
    </row>
    <row r="35" spans="1:11" x14ac:dyDescent="0.3">
      <c r="A35" t="s">
        <v>20</v>
      </c>
      <c r="B35" s="2" t="s">
        <v>76</v>
      </c>
      <c r="C35" s="2" t="s">
        <v>76</v>
      </c>
      <c r="D35" s="2" t="s">
        <v>76</v>
      </c>
      <c r="E35" s="13">
        <f>(29+39+43)/3</f>
        <v>37</v>
      </c>
      <c r="F35" s="13">
        <v>133</v>
      </c>
      <c r="G35" s="13"/>
      <c r="H35" s="13">
        <v>12</v>
      </c>
      <c r="I35" s="2" t="s">
        <v>87</v>
      </c>
      <c r="J35" s="2" t="s">
        <v>76</v>
      </c>
      <c r="K35" s="2" t="s">
        <v>76</v>
      </c>
    </row>
    <row r="36" spans="1:11" x14ac:dyDescent="0.3">
      <c r="A36" t="s">
        <v>10</v>
      </c>
      <c r="B36" s="2" t="s">
        <v>76</v>
      </c>
      <c r="C36" s="2" t="s">
        <v>76</v>
      </c>
      <c r="D36" s="2" t="s">
        <v>76</v>
      </c>
      <c r="E36" s="13">
        <f>(29+39+43)/3</f>
        <v>37</v>
      </c>
      <c r="F36" s="13">
        <v>118</v>
      </c>
      <c r="G36" s="13"/>
      <c r="H36" s="2" t="s">
        <v>76</v>
      </c>
      <c r="I36" s="2" t="s">
        <v>89</v>
      </c>
      <c r="J36" s="2" t="s">
        <v>76</v>
      </c>
      <c r="K36" s="2" t="s">
        <v>76</v>
      </c>
    </row>
    <row r="37" spans="1:11" x14ac:dyDescent="0.3">
      <c r="A37" t="s">
        <v>16</v>
      </c>
      <c r="B37" s="2" t="s">
        <v>76</v>
      </c>
      <c r="C37" s="2" t="s">
        <v>76</v>
      </c>
      <c r="D37" s="2" t="s">
        <v>76</v>
      </c>
      <c r="E37" s="13">
        <f>(51+59+52)/3</f>
        <v>54</v>
      </c>
      <c r="F37" s="13">
        <v>80</v>
      </c>
      <c r="G37" s="13"/>
      <c r="H37" s="13">
        <v>63</v>
      </c>
      <c r="I37" s="13">
        <v>77</v>
      </c>
      <c r="J37" s="2" t="s">
        <v>76</v>
      </c>
      <c r="K37" s="2" t="s">
        <v>76</v>
      </c>
    </row>
    <row r="38" spans="1:11" x14ac:dyDescent="0.3">
      <c r="A38" t="s">
        <v>36</v>
      </c>
      <c r="B38" s="2" t="s">
        <v>76</v>
      </c>
      <c r="C38" s="2" t="s">
        <v>76</v>
      </c>
      <c r="D38" s="2" t="s">
        <v>76</v>
      </c>
      <c r="E38" s="13">
        <f>(19+18+20)/3</f>
        <v>19</v>
      </c>
      <c r="F38" s="13">
        <v>17</v>
      </c>
      <c r="G38" s="13"/>
      <c r="H38" s="2" t="s">
        <v>76</v>
      </c>
      <c r="I38" s="2" t="s">
        <v>76</v>
      </c>
      <c r="J38" s="2" t="s">
        <v>76</v>
      </c>
      <c r="K38" s="12">
        <v>17.600000000000001</v>
      </c>
    </row>
    <row r="39" spans="1:11" x14ac:dyDescent="0.3">
      <c r="A39" t="s">
        <v>11</v>
      </c>
      <c r="B39" s="2" t="s">
        <v>76</v>
      </c>
      <c r="C39" s="2" t="s">
        <v>76</v>
      </c>
      <c r="D39" s="2" t="s">
        <v>76</v>
      </c>
      <c r="E39" s="13">
        <f>(224+228+220)/3</f>
        <v>224</v>
      </c>
      <c r="F39" s="13">
        <v>11</v>
      </c>
      <c r="G39" s="13"/>
      <c r="H39" s="13">
        <v>198</v>
      </c>
      <c r="I39" s="13">
        <v>210</v>
      </c>
      <c r="J39" s="2" t="s">
        <v>76</v>
      </c>
      <c r="K39" s="13">
        <v>222</v>
      </c>
    </row>
    <row r="40" spans="1:11" x14ac:dyDescent="0.3">
      <c r="A40" t="s">
        <v>12</v>
      </c>
      <c r="B40" s="2" t="s">
        <v>76</v>
      </c>
      <c r="C40" s="2" t="s">
        <v>76</v>
      </c>
      <c r="D40" s="2" t="s">
        <v>76</v>
      </c>
      <c r="E40" s="5">
        <f>(124+114+117)/3</f>
        <v>118.33333333333333</v>
      </c>
      <c r="F40" s="13">
        <v>241</v>
      </c>
      <c r="G40" s="13"/>
      <c r="H40" s="13">
        <v>177</v>
      </c>
      <c r="I40" s="13">
        <v>231</v>
      </c>
      <c r="J40" s="2" t="s">
        <v>76</v>
      </c>
      <c r="K40" s="12">
        <v>154.80000000000001</v>
      </c>
    </row>
    <row r="41" spans="1:11" x14ac:dyDescent="0.3">
      <c r="A41" t="s">
        <v>15</v>
      </c>
      <c r="B41" s="2" t="s">
        <v>76</v>
      </c>
      <c r="C41" s="2" t="s">
        <v>76</v>
      </c>
      <c r="D41" s="2" t="s">
        <v>76</v>
      </c>
      <c r="E41" s="5">
        <f>(44+49+43)/3</f>
        <v>45.333333333333336</v>
      </c>
      <c r="F41" s="13">
        <v>23</v>
      </c>
      <c r="G41" s="13"/>
      <c r="H41" s="13">
        <v>65</v>
      </c>
      <c r="I41" s="13">
        <v>68</v>
      </c>
      <c r="J41" s="2" t="s">
        <v>76</v>
      </c>
      <c r="K41" s="13">
        <v>23</v>
      </c>
    </row>
    <row r="42" spans="1:11" x14ac:dyDescent="0.3">
      <c r="A42" t="s">
        <v>17</v>
      </c>
      <c r="B42" s="2" t="s">
        <v>76</v>
      </c>
      <c r="C42" s="2" t="s">
        <v>76</v>
      </c>
      <c r="D42" s="2" t="s">
        <v>76</v>
      </c>
      <c r="E42" s="5">
        <f>(252+245+245)/3</f>
        <v>247.33333333333334</v>
      </c>
      <c r="F42" s="13">
        <v>79</v>
      </c>
      <c r="G42" s="13"/>
      <c r="H42" s="13">
        <v>319</v>
      </c>
      <c r="I42" s="13">
        <v>359</v>
      </c>
      <c r="J42" s="2" t="s">
        <v>76</v>
      </c>
      <c r="K42" s="13">
        <v>176</v>
      </c>
    </row>
    <row r="43" spans="1:11" x14ac:dyDescent="0.3">
      <c r="A43" t="s">
        <v>42</v>
      </c>
      <c r="B43" s="2" t="s">
        <v>76</v>
      </c>
      <c r="C43" s="2" t="s">
        <v>76</v>
      </c>
      <c r="D43" s="2" t="s">
        <v>76</v>
      </c>
      <c r="E43" s="2" t="s">
        <v>76</v>
      </c>
      <c r="F43" s="2" t="s">
        <v>76</v>
      </c>
      <c r="H43" s="2" t="s">
        <v>76</v>
      </c>
      <c r="I43" s="2" t="s">
        <v>76</v>
      </c>
      <c r="J43" s="2" t="s">
        <v>76</v>
      </c>
      <c r="K43" s="12">
        <v>14.1</v>
      </c>
    </row>
    <row r="44" spans="1:11" x14ac:dyDescent="0.3">
      <c r="A44" t="s">
        <v>43</v>
      </c>
      <c r="B44" s="2" t="s">
        <v>76</v>
      </c>
      <c r="C44" s="2" t="s">
        <v>76</v>
      </c>
      <c r="D44" s="2" t="s">
        <v>76</v>
      </c>
      <c r="E44" s="2" t="s">
        <v>76</v>
      </c>
      <c r="F44" s="2" t="s">
        <v>76</v>
      </c>
      <c r="H44" s="2" t="s">
        <v>76</v>
      </c>
      <c r="I44" s="2" t="s">
        <v>76</v>
      </c>
      <c r="J44" s="2" t="s">
        <v>76</v>
      </c>
      <c r="K44" s="13">
        <v>4</v>
      </c>
    </row>
    <row r="45" spans="1:11" x14ac:dyDescent="0.3">
      <c r="A45" t="s">
        <v>8</v>
      </c>
      <c r="B45" s="2" t="s">
        <v>76</v>
      </c>
      <c r="C45" s="2" t="s">
        <v>76</v>
      </c>
      <c r="D45" s="2" t="s">
        <v>76</v>
      </c>
      <c r="E45" s="13">
        <f>(631+641+615)/3</f>
        <v>629</v>
      </c>
      <c r="F45" s="13">
        <v>93</v>
      </c>
      <c r="G45" s="13"/>
      <c r="H45" s="13">
        <v>589</v>
      </c>
      <c r="I45" s="13">
        <v>719</v>
      </c>
      <c r="J45" s="2" t="s">
        <v>76</v>
      </c>
      <c r="K45" s="13">
        <v>448</v>
      </c>
    </row>
    <row r="46" spans="1:11" x14ac:dyDescent="0.3">
      <c r="A46" t="s">
        <v>46</v>
      </c>
      <c r="B46" s="2" t="s">
        <v>76</v>
      </c>
      <c r="C46" s="2" t="s">
        <v>76</v>
      </c>
      <c r="D46" s="2" t="s">
        <v>76</v>
      </c>
      <c r="E46" s="2" t="s">
        <v>76</v>
      </c>
      <c r="F46" s="2" t="s">
        <v>76</v>
      </c>
      <c r="H46" s="2" t="s">
        <v>76</v>
      </c>
      <c r="I46" s="2" t="s">
        <v>76</v>
      </c>
      <c r="J46" s="2" t="s">
        <v>76</v>
      </c>
      <c r="K46" s="12">
        <v>45.6</v>
      </c>
    </row>
    <row r="47" spans="1:11" x14ac:dyDescent="0.3">
      <c r="A47" t="s">
        <v>9</v>
      </c>
      <c r="B47" s="2" t="s">
        <v>76</v>
      </c>
      <c r="C47" s="2" t="s">
        <v>76</v>
      </c>
      <c r="D47" s="2" t="s">
        <v>76</v>
      </c>
      <c r="E47" s="2" t="s">
        <v>76</v>
      </c>
      <c r="F47" s="2" t="s">
        <v>76</v>
      </c>
      <c r="H47" s="13">
        <v>86</v>
      </c>
      <c r="I47" s="13">
        <v>90</v>
      </c>
      <c r="J47" s="2" t="s">
        <v>76</v>
      </c>
      <c r="K47" s="13">
        <v>88</v>
      </c>
    </row>
    <row r="48" spans="1:11" x14ac:dyDescent="0.3">
      <c r="A48" t="s">
        <v>47</v>
      </c>
      <c r="B48" s="2" t="s">
        <v>76</v>
      </c>
      <c r="C48" s="2" t="s">
        <v>76</v>
      </c>
      <c r="D48" s="2" t="s">
        <v>76</v>
      </c>
      <c r="E48" s="2" t="s">
        <v>76</v>
      </c>
      <c r="F48" s="2" t="s">
        <v>76</v>
      </c>
      <c r="H48" s="2" t="s">
        <v>76</v>
      </c>
      <c r="I48" s="2" t="s">
        <v>76</v>
      </c>
      <c r="J48" s="2" t="s">
        <v>76</v>
      </c>
      <c r="K48" s="12">
        <v>10.6</v>
      </c>
    </row>
    <row r="49" spans="1:11" x14ac:dyDescent="0.3">
      <c r="A49" t="s">
        <v>48</v>
      </c>
      <c r="B49" s="2" t="s">
        <v>76</v>
      </c>
      <c r="C49" s="2" t="s">
        <v>76</v>
      </c>
      <c r="D49" s="2" t="s">
        <v>76</v>
      </c>
      <c r="E49" s="2" t="s">
        <v>76</v>
      </c>
      <c r="F49" s="2" t="s">
        <v>76</v>
      </c>
      <c r="H49" s="2" t="s">
        <v>76</v>
      </c>
      <c r="I49" s="2" t="s">
        <v>76</v>
      </c>
      <c r="J49" s="2" t="s">
        <v>76</v>
      </c>
      <c r="K49" s="13">
        <v>36</v>
      </c>
    </row>
    <row r="50" spans="1:11" x14ac:dyDescent="0.3">
      <c r="A50" t="s">
        <v>49</v>
      </c>
      <c r="B50" s="2" t="s">
        <v>76</v>
      </c>
      <c r="C50" s="2" t="s">
        <v>76</v>
      </c>
      <c r="D50" s="2" t="s">
        <v>76</v>
      </c>
      <c r="E50" s="2" t="s">
        <v>76</v>
      </c>
      <c r="F50" s="2" t="s">
        <v>76</v>
      </c>
      <c r="H50" s="2" t="s">
        <v>76</v>
      </c>
      <c r="I50" s="2" t="s">
        <v>76</v>
      </c>
      <c r="J50" s="2" t="s">
        <v>76</v>
      </c>
      <c r="K50" s="12">
        <v>6.9</v>
      </c>
    </row>
    <row r="51" spans="1:11" x14ac:dyDescent="0.3">
      <c r="A51" t="s">
        <v>50</v>
      </c>
      <c r="B51" s="2" t="s">
        <v>76</v>
      </c>
      <c r="C51" s="2" t="s">
        <v>76</v>
      </c>
      <c r="D51" s="2" t="s">
        <v>76</v>
      </c>
      <c r="E51" s="2" t="s">
        <v>76</v>
      </c>
      <c r="F51" s="2" t="s">
        <v>76</v>
      </c>
      <c r="H51" s="2" t="s">
        <v>76</v>
      </c>
      <c r="I51" s="2" t="s">
        <v>76</v>
      </c>
      <c r="J51" s="2" t="s">
        <v>76</v>
      </c>
      <c r="K51" s="2">
        <v>0.83</v>
      </c>
    </row>
    <row r="52" spans="1:11" x14ac:dyDescent="0.3">
      <c r="A52" t="s">
        <v>51</v>
      </c>
      <c r="B52" s="2" t="s">
        <v>76</v>
      </c>
      <c r="C52" s="2" t="s">
        <v>76</v>
      </c>
      <c r="D52" s="2" t="s">
        <v>76</v>
      </c>
      <c r="E52" s="2" t="s">
        <v>76</v>
      </c>
      <c r="F52" s="2" t="s">
        <v>76</v>
      </c>
      <c r="H52" s="2" t="s">
        <v>76</v>
      </c>
      <c r="I52" s="2" t="s">
        <v>76</v>
      </c>
      <c r="J52" s="2" t="s">
        <v>76</v>
      </c>
      <c r="K52" s="2">
        <v>5.38</v>
      </c>
    </row>
    <row r="53" spans="1:11" x14ac:dyDescent="0.3">
      <c r="A53" t="s">
        <v>52</v>
      </c>
      <c r="B53" s="2" t="s">
        <v>76</v>
      </c>
      <c r="C53" s="2" t="s">
        <v>76</v>
      </c>
      <c r="D53" s="2" t="s">
        <v>76</v>
      </c>
      <c r="E53" s="2" t="s">
        <v>76</v>
      </c>
      <c r="F53" s="2" t="s">
        <v>76</v>
      </c>
      <c r="H53" s="2" t="s">
        <v>76</v>
      </c>
      <c r="I53" s="2" t="s">
        <v>76</v>
      </c>
      <c r="J53" s="2" t="s">
        <v>76</v>
      </c>
      <c r="K53" s="2">
        <v>0.78</v>
      </c>
    </row>
    <row r="54" spans="1:11" x14ac:dyDescent="0.3">
      <c r="A54" t="s">
        <v>53</v>
      </c>
      <c r="B54" s="2" t="s">
        <v>76</v>
      </c>
      <c r="C54" s="2" t="s">
        <v>76</v>
      </c>
      <c r="D54" s="2" t="s">
        <v>76</v>
      </c>
      <c r="E54" s="2" t="s">
        <v>76</v>
      </c>
      <c r="F54" s="2" t="s">
        <v>76</v>
      </c>
      <c r="H54" s="2" t="s">
        <v>76</v>
      </c>
      <c r="I54" s="2" t="s">
        <v>76</v>
      </c>
      <c r="J54" s="2" t="s">
        <v>76</v>
      </c>
      <c r="K54" s="2">
        <v>3.93</v>
      </c>
    </row>
    <row r="55" spans="1:11" x14ac:dyDescent="0.3">
      <c r="A55" t="s">
        <v>54</v>
      </c>
      <c r="B55" s="2" t="s">
        <v>76</v>
      </c>
      <c r="C55" s="2" t="s">
        <v>76</v>
      </c>
      <c r="D55" s="2" t="s">
        <v>76</v>
      </c>
      <c r="E55" s="2" t="s">
        <v>76</v>
      </c>
      <c r="F55" s="2" t="s">
        <v>76</v>
      </c>
      <c r="H55" s="2" t="s">
        <v>76</v>
      </c>
      <c r="I55" s="2" t="s">
        <v>76</v>
      </c>
      <c r="J55" s="2" t="s">
        <v>76</v>
      </c>
      <c r="K55" s="2">
        <v>0.71</v>
      </c>
    </row>
    <row r="56" spans="1:11" x14ac:dyDescent="0.3">
      <c r="A56" t="s">
        <v>55</v>
      </c>
      <c r="B56" s="2" t="s">
        <v>76</v>
      </c>
      <c r="C56" s="2" t="s">
        <v>76</v>
      </c>
      <c r="D56" s="2" t="s">
        <v>76</v>
      </c>
      <c r="E56" s="2" t="s">
        <v>76</v>
      </c>
      <c r="F56" s="2" t="s">
        <v>76</v>
      </c>
      <c r="H56" s="2" t="s">
        <v>76</v>
      </c>
      <c r="I56" s="2" t="s">
        <v>76</v>
      </c>
      <c r="J56" s="2" t="s">
        <v>76</v>
      </c>
      <c r="K56" s="2">
        <v>1.95</v>
      </c>
    </row>
    <row r="57" spans="1:11" x14ac:dyDescent="0.3">
      <c r="A57" t="s">
        <v>56</v>
      </c>
      <c r="B57" s="2" t="s">
        <v>76</v>
      </c>
      <c r="C57" s="2" t="s">
        <v>76</v>
      </c>
      <c r="D57" s="2" t="s">
        <v>76</v>
      </c>
      <c r="E57" s="2" t="s">
        <v>76</v>
      </c>
      <c r="F57" s="2" t="s">
        <v>76</v>
      </c>
      <c r="H57" s="2" t="s">
        <v>76</v>
      </c>
      <c r="I57" s="2" t="s">
        <v>76</v>
      </c>
      <c r="J57" s="2" t="s">
        <v>76</v>
      </c>
      <c r="K57" s="2">
        <v>0.26</v>
      </c>
    </row>
    <row r="58" spans="1:11" x14ac:dyDescent="0.3">
      <c r="A58" t="s">
        <v>57</v>
      </c>
      <c r="B58" s="2" t="s">
        <v>76</v>
      </c>
      <c r="C58" s="2" t="s">
        <v>76</v>
      </c>
      <c r="D58" s="2" t="s">
        <v>76</v>
      </c>
      <c r="E58" s="2" t="s">
        <v>76</v>
      </c>
      <c r="F58" s="2" t="s">
        <v>76</v>
      </c>
      <c r="H58" s="2" t="s">
        <v>76</v>
      </c>
      <c r="I58" s="2" t="s">
        <v>76</v>
      </c>
      <c r="J58" s="2" t="s">
        <v>76</v>
      </c>
      <c r="K58" s="2">
        <v>1.44</v>
      </c>
    </row>
    <row r="59" spans="1:11" x14ac:dyDescent="0.3">
      <c r="A59" t="s">
        <v>58</v>
      </c>
      <c r="B59" s="2" t="s">
        <v>76</v>
      </c>
      <c r="C59" s="2" t="s">
        <v>76</v>
      </c>
      <c r="D59" s="2" t="s">
        <v>76</v>
      </c>
      <c r="E59" s="2" t="s">
        <v>76</v>
      </c>
      <c r="F59" s="2" t="s">
        <v>76</v>
      </c>
      <c r="H59" s="2" t="s">
        <v>76</v>
      </c>
      <c r="I59" s="2" t="s">
        <v>76</v>
      </c>
      <c r="J59" s="2" t="s">
        <v>76</v>
      </c>
      <c r="K59" s="2">
        <v>0.25</v>
      </c>
    </row>
    <row r="60" spans="1:11" x14ac:dyDescent="0.3">
      <c r="A60" t="s">
        <v>41</v>
      </c>
      <c r="B60" s="2" t="s">
        <v>76</v>
      </c>
      <c r="C60" s="2" t="s">
        <v>76</v>
      </c>
      <c r="D60" s="2" t="s">
        <v>76</v>
      </c>
      <c r="E60" s="2" t="s">
        <v>76</v>
      </c>
      <c r="F60" s="2" t="s">
        <v>76</v>
      </c>
      <c r="H60" s="2" t="s">
        <v>76</v>
      </c>
      <c r="I60" s="2" t="s">
        <v>76</v>
      </c>
      <c r="J60" s="2" t="s">
        <v>76</v>
      </c>
      <c r="K60" s="13">
        <v>6</v>
      </c>
    </row>
    <row r="61" spans="1:11" x14ac:dyDescent="0.3">
      <c r="A61" t="s">
        <v>44</v>
      </c>
      <c r="B61" s="2" t="s">
        <v>76</v>
      </c>
      <c r="C61" s="2" t="s">
        <v>76</v>
      </c>
      <c r="D61" s="2" t="s">
        <v>76</v>
      </c>
      <c r="E61" s="2" t="s">
        <v>76</v>
      </c>
      <c r="F61" s="2" t="s">
        <v>76</v>
      </c>
      <c r="H61" s="2" t="s">
        <v>76</v>
      </c>
      <c r="I61" s="2" t="s">
        <v>76</v>
      </c>
      <c r="J61" s="2" t="s">
        <v>76</v>
      </c>
      <c r="K61" s="12">
        <v>1.4</v>
      </c>
    </row>
    <row r="62" spans="1:11" x14ac:dyDescent="0.3">
      <c r="A62" t="s">
        <v>13</v>
      </c>
      <c r="B62" s="2" t="s">
        <v>76</v>
      </c>
      <c r="C62" s="2" t="s">
        <v>76</v>
      </c>
      <c r="D62" s="2" t="s">
        <v>76</v>
      </c>
      <c r="E62" s="2" t="s">
        <v>76</v>
      </c>
      <c r="F62" s="2" t="s">
        <v>76</v>
      </c>
      <c r="H62" s="13">
        <v>20</v>
      </c>
      <c r="I62" s="13">
        <v>16</v>
      </c>
      <c r="J62" s="2" t="s">
        <v>76</v>
      </c>
      <c r="K62" s="12">
        <v>33.299999999999997</v>
      </c>
    </row>
    <row r="63" spans="1:11" x14ac:dyDescent="0.3">
      <c r="A63" t="s">
        <v>45</v>
      </c>
      <c r="B63" s="2" t="s">
        <v>76</v>
      </c>
      <c r="C63" s="2" t="s">
        <v>76</v>
      </c>
      <c r="D63" s="2" t="s">
        <v>76</v>
      </c>
      <c r="E63" s="2" t="s">
        <v>76</v>
      </c>
      <c r="F63" s="2" t="s">
        <v>76</v>
      </c>
      <c r="H63" s="2" t="s">
        <v>76</v>
      </c>
      <c r="I63" s="2" t="s">
        <v>76</v>
      </c>
      <c r="J63" s="2" t="s">
        <v>76</v>
      </c>
      <c r="K63" s="12">
        <v>3.9</v>
      </c>
    </row>
    <row r="64" spans="1:11" x14ac:dyDescent="0.3">
      <c r="A64" t="s">
        <v>21</v>
      </c>
    </row>
    <row r="65" spans="1:11" x14ac:dyDescent="0.3">
      <c r="A65" t="s">
        <v>90</v>
      </c>
      <c r="B65" s="2" t="s">
        <v>76</v>
      </c>
      <c r="C65" s="2" t="s">
        <v>76</v>
      </c>
      <c r="D65" s="2" t="s">
        <v>76</v>
      </c>
      <c r="E65" s="2" t="s">
        <v>76</v>
      </c>
      <c r="F65" s="2" t="s">
        <v>76</v>
      </c>
      <c r="G65" s="2" t="s">
        <v>92</v>
      </c>
      <c r="H65" s="2" t="s">
        <v>76</v>
      </c>
      <c r="I65" s="2" t="s">
        <v>76</v>
      </c>
      <c r="J65" s="2" t="s">
        <v>76</v>
      </c>
      <c r="K65" s="2" t="s">
        <v>76</v>
      </c>
    </row>
    <row r="66" spans="1:11" x14ac:dyDescent="0.3">
      <c r="A66" t="s">
        <v>98</v>
      </c>
      <c r="B66" s="2" t="s">
        <v>76</v>
      </c>
      <c r="C66" s="2" t="s">
        <v>76</v>
      </c>
      <c r="D66" s="2" t="s">
        <v>76</v>
      </c>
      <c r="E66" s="2" t="s">
        <v>76</v>
      </c>
      <c r="F66" s="2" t="s">
        <v>76</v>
      </c>
      <c r="G66" s="2" t="s">
        <v>93</v>
      </c>
      <c r="H66" s="2" t="s">
        <v>76</v>
      </c>
      <c r="I66" s="2" t="s">
        <v>76</v>
      </c>
      <c r="J66" s="2" t="s">
        <v>76</v>
      </c>
      <c r="K66" s="2" t="s">
        <v>76</v>
      </c>
    </row>
    <row r="67" spans="1:11" x14ac:dyDescent="0.3">
      <c r="A67" t="s">
        <v>22</v>
      </c>
      <c r="B67" s="2" t="s">
        <v>76</v>
      </c>
      <c r="C67" s="2" t="s">
        <v>76</v>
      </c>
      <c r="D67" s="2" t="s">
        <v>76</v>
      </c>
      <c r="E67" s="2" t="s">
        <v>76</v>
      </c>
      <c r="F67" s="2" t="s">
        <v>76</v>
      </c>
      <c r="G67" s="2" t="s">
        <v>94</v>
      </c>
      <c r="H67" s="2">
        <v>0.22</v>
      </c>
      <c r="I67" s="2">
        <v>0.06</v>
      </c>
      <c r="J67" s="2" t="s">
        <v>76</v>
      </c>
      <c r="K67" s="2" t="s">
        <v>76</v>
      </c>
    </row>
    <row r="68" spans="1:11" x14ac:dyDescent="0.3">
      <c r="A68" t="s">
        <v>23</v>
      </c>
      <c r="B68" s="2" t="s">
        <v>76</v>
      </c>
      <c r="C68" s="2" t="s">
        <v>76</v>
      </c>
      <c r="D68" s="2" t="s">
        <v>76</v>
      </c>
      <c r="E68" s="2" t="s">
        <v>76</v>
      </c>
      <c r="F68" s="2" t="s">
        <v>76</v>
      </c>
      <c r="G68" s="2" t="s">
        <v>95</v>
      </c>
      <c r="H68" s="2">
        <v>7.0000000000000007E-2</v>
      </c>
      <c r="I68" s="2">
        <v>0.01</v>
      </c>
      <c r="J68" s="2" t="s">
        <v>76</v>
      </c>
      <c r="K68" s="2" t="s">
        <v>76</v>
      </c>
    </row>
    <row r="69" spans="1:11" x14ac:dyDescent="0.3">
      <c r="A69" t="s">
        <v>24</v>
      </c>
      <c r="B69" s="2" t="s">
        <v>76</v>
      </c>
      <c r="C69" s="2" t="s">
        <v>76</v>
      </c>
      <c r="D69" s="2" t="s">
        <v>76</v>
      </c>
      <c r="E69" s="2" t="s">
        <v>76</v>
      </c>
      <c r="F69" s="2" t="s">
        <v>76</v>
      </c>
      <c r="G69" s="2" t="s">
        <v>96</v>
      </c>
      <c r="H69" s="2">
        <v>0.37</v>
      </c>
      <c r="I69" s="2" t="s">
        <v>29</v>
      </c>
      <c r="J69" s="2" t="s">
        <v>76</v>
      </c>
      <c r="K69" s="2" t="s">
        <v>76</v>
      </c>
    </row>
    <row r="70" spans="1:11" x14ac:dyDescent="0.3">
      <c r="A70" t="s">
        <v>25</v>
      </c>
      <c r="B70" s="2" t="s">
        <v>76</v>
      </c>
      <c r="C70" s="2" t="s">
        <v>76</v>
      </c>
      <c r="D70" s="2" t="s">
        <v>76</v>
      </c>
      <c r="E70" s="2" t="s">
        <v>76</v>
      </c>
      <c r="F70" s="2" t="s">
        <v>76</v>
      </c>
      <c r="G70" s="2" t="s">
        <v>97</v>
      </c>
      <c r="H70" s="2">
        <v>0.23</v>
      </c>
      <c r="I70" s="2" t="s">
        <v>30</v>
      </c>
      <c r="J70" s="2" t="s">
        <v>76</v>
      </c>
      <c r="K70" s="2" t="s">
        <v>76</v>
      </c>
    </row>
    <row r="71" spans="1:11" s="14" customFormat="1" x14ac:dyDescent="0.3">
      <c r="A71" s="14" t="s">
        <v>26</v>
      </c>
      <c r="B71" s="15" t="s">
        <v>76</v>
      </c>
      <c r="C71" s="15" t="s">
        <v>76</v>
      </c>
      <c r="D71" s="15" t="s">
        <v>76</v>
      </c>
      <c r="E71" s="15" t="s">
        <v>76</v>
      </c>
      <c r="F71" s="15" t="s">
        <v>76</v>
      </c>
      <c r="G71" s="2" t="s">
        <v>76</v>
      </c>
      <c r="H71" s="15">
        <v>0.56000000000000005</v>
      </c>
      <c r="I71" s="15">
        <v>7.0000000000000007E-2</v>
      </c>
      <c r="J71" s="15" t="s">
        <v>76</v>
      </c>
      <c r="K71" s="15" t="s">
        <v>76</v>
      </c>
    </row>
    <row r="72" spans="1:11" s="1" customFormat="1" x14ac:dyDescent="0.3">
      <c r="A72" s="1" t="s">
        <v>99</v>
      </c>
      <c r="B72" s="3" t="s">
        <v>76</v>
      </c>
      <c r="C72" s="3" t="s">
        <v>76</v>
      </c>
      <c r="D72" s="3" t="s">
        <v>76</v>
      </c>
      <c r="E72" s="3" t="s">
        <v>76</v>
      </c>
      <c r="F72" s="3" t="s">
        <v>76</v>
      </c>
      <c r="G72" s="3" t="s">
        <v>100</v>
      </c>
      <c r="H72" s="3" t="s">
        <v>76</v>
      </c>
      <c r="I72" s="3" t="s">
        <v>76</v>
      </c>
      <c r="J72" s="3" t="s">
        <v>76</v>
      </c>
      <c r="K72" s="3" t="s">
        <v>76</v>
      </c>
    </row>
    <row r="73" spans="1:11" x14ac:dyDescent="0.3">
      <c r="A73" t="s">
        <v>82</v>
      </c>
    </row>
    <row r="74" spans="1:11" ht="15.6" x14ac:dyDescent="0.35">
      <c r="A74" t="s">
        <v>83</v>
      </c>
    </row>
    <row r="75" spans="1:11" x14ac:dyDescent="0.3">
      <c r="A75" s="11" t="s">
        <v>84</v>
      </c>
    </row>
    <row r="76" spans="1:11" s="1" customFormat="1" ht="16.2" x14ac:dyDescent="0.3">
      <c r="A76" s="1" t="s">
        <v>88</v>
      </c>
      <c r="B76" s="3"/>
      <c r="C76" s="3"/>
      <c r="D76" s="3"/>
      <c r="E76" s="3"/>
      <c r="F76" s="3"/>
      <c r="G76" s="3"/>
      <c r="H76" s="3"/>
      <c r="I76" s="3"/>
      <c r="J76" s="3"/>
      <c r="K76" s="3"/>
    </row>
  </sheetData>
  <mergeCells count="1">
    <mergeCell ref="A5:K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geol-shl</dc:creator>
  <cp:lastModifiedBy>April Leo</cp:lastModifiedBy>
  <dcterms:created xsi:type="dcterms:W3CDTF">2020-02-05T09:11:48Z</dcterms:created>
  <dcterms:modified xsi:type="dcterms:W3CDTF">2021-06-04T23:20:36Z</dcterms:modified>
</cp:coreProperties>
</file>