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Geology\Editorial\Sep-2021\G48825-gWei\1-Data Repo\"/>
    </mc:Choice>
  </mc:AlternateContent>
  <xr:revisionPtr revIDLastSave="0" documentId="13_ncr:1_{1AE4BC23-C1D4-49D5-AE20-A58AF637EF58}" xr6:coauthVersionLast="46" xr6:coauthVersionMax="46" xr10:uidLastSave="{00000000-0000-0000-0000-000000000000}"/>
  <bookViews>
    <workbookView xWindow="-120" yWindow="-120" windowWidth="20730" windowHeight="10215" activeTab="1" xr2:uid="{00000000-000D-0000-FFFF-FFFF00000000}"/>
  </bookViews>
  <sheets>
    <sheet name="G48825" sheetId="13" r:id="rId1"/>
    <sheet name="Archean-Proterozoic" sheetId="11" r:id="rId2"/>
    <sheet name="Neoproterozoic-cambrian" sheetId="3" r:id="rId3"/>
    <sheet name="Permian-Triassic" sheetId="9" r:id="rId4"/>
    <sheet name="Ordovician-Silurian" sheetId="6" r:id="rId5"/>
    <sheet name="Devonian" sheetId="7" r:id="rId6"/>
    <sheet name="Mesozoic" sheetId="10" r:id="rId7"/>
    <sheet name="PETM" sheetId="8" r:id="rId8"/>
    <sheet name="South Atlantic" sheetId="5" r:id="rId9"/>
    <sheet name="Schoepfer 2015 ESR data" sheetId="12" r:id="rId10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2" i="6" l="1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61" i="6"/>
  <c r="H1375" i="3"/>
  <c r="H1366" i="3"/>
  <c r="H1251" i="3"/>
  <c r="H1294" i="3"/>
  <c r="H1338" i="3"/>
  <c r="H1339" i="3"/>
  <c r="H1342" i="3"/>
  <c r="H1343" i="3"/>
  <c r="H1344" i="3"/>
  <c r="H1345" i="3"/>
  <c r="H1346" i="3"/>
  <c r="H1348" i="3"/>
  <c r="H1349" i="3"/>
  <c r="H1350" i="3"/>
  <c r="H1352" i="3"/>
  <c r="H1353" i="3"/>
  <c r="H1355" i="3"/>
  <c r="H1356" i="3"/>
  <c r="H1357" i="3"/>
  <c r="H1359" i="3"/>
  <c r="H1360" i="3"/>
  <c r="H1323" i="3"/>
  <c r="H1325" i="3"/>
  <c r="H1327" i="3"/>
  <c r="H1329" i="3"/>
  <c r="H1331" i="3"/>
  <c r="H1333" i="3"/>
  <c r="H1334" i="3"/>
  <c r="H1335" i="3"/>
  <c r="H1336" i="3"/>
  <c r="H1337" i="3"/>
  <c r="H1291" i="3"/>
  <c r="H1292" i="3"/>
  <c r="H1293" i="3"/>
  <c r="H1280" i="3"/>
  <c r="H1281" i="3"/>
  <c r="H1282" i="3"/>
  <c r="H1283" i="3"/>
  <c r="H1284" i="3"/>
  <c r="H1288" i="3"/>
  <c r="H1289" i="3"/>
  <c r="H1290" i="3"/>
  <c r="H1259" i="3"/>
  <c r="H1260" i="3"/>
  <c r="H1261" i="3"/>
  <c r="H1262" i="3"/>
  <c r="H1263" i="3"/>
  <c r="H1264" i="3"/>
  <c r="H1267" i="3"/>
  <c r="H1268" i="3"/>
  <c r="H1269" i="3"/>
  <c r="H1270" i="3"/>
  <c r="H1271" i="3"/>
  <c r="H1272" i="3"/>
  <c r="H1273" i="3"/>
  <c r="H1276" i="3"/>
  <c r="H1278" i="3"/>
  <c r="H1279" i="3"/>
  <c r="H1246" i="3"/>
  <c r="H1221" i="3"/>
  <c r="H1223" i="3"/>
  <c r="H1224" i="3"/>
  <c r="H1225" i="3"/>
  <c r="H1226" i="3"/>
  <c r="H1227" i="3"/>
  <c r="H1228" i="3"/>
  <c r="H1229" i="3"/>
  <c r="H1230" i="3"/>
  <c r="H1220" i="3"/>
  <c r="H1215" i="3"/>
  <c r="H1214" i="3"/>
  <c r="H1211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35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26" i="3"/>
  <c r="H1127" i="3"/>
  <c r="H1128" i="3"/>
  <c r="H1129" i="3"/>
  <c r="H1130" i="3"/>
  <c r="H1131" i="3"/>
  <c r="H1132" i="3"/>
  <c r="H1133" i="3"/>
  <c r="H1134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03" i="3"/>
  <c r="E357" i="11"/>
  <c r="E358" i="11"/>
  <c r="E359" i="11"/>
  <c r="E360" i="11"/>
  <c r="E361" i="11"/>
  <c r="E362" i="11"/>
  <c r="E367" i="11"/>
  <c r="E368" i="11"/>
  <c r="E369" i="11"/>
  <c r="E370" i="11"/>
  <c r="E371" i="11"/>
  <c r="E372" i="11"/>
  <c r="E356" i="11"/>
  <c r="E10" i="10"/>
  <c r="E8" i="10"/>
  <c r="E6" i="10"/>
  <c r="E1087" i="3"/>
  <c r="E1088" i="3"/>
  <c r="E1089" i="3"/>
  <c r="E1090" i="3"/>
  <c r="E1091" i="3"/>
  <c r="E1092" i="3"/>
  <c r="E1095" i="3"/>
  <c r="E1096" i="3"/>
  <c r="E1097" i="3"/>
  <c r="E1098" i="3"/>
  <c r="E1099" i="3"/>
  <c r="E1100" i="3"/>
  <c r="E1101" i="3"/>
  <c r="E1102" i="3"/>
  <c r="E1074" i="3"/>
  <c r="E1075" i="3"/>
  <c r="E1076" i="3"/>
  <c r="E1077" i="3"/>
  <c r="E1078" i="3"/>
  <c r="E1079" i="3"/>
  <c r="E1080" i="3"/>
  <c r="E1081" i="3"/>
  <c r="E1082" i="3"/>
  <c r="E1083" i="3"/>
  <c r="E1084" i="3"/>
  <c r="E1073" i="3"/>
  <c r="E1086" i="3"/>
  <c r="E1093" i="3"/>
  <c r="E1094" i="3"/>
  <c r="E1085" i="3"/>
</calcChain>
</file>

<file path=xl/sharedStrings.xml><?xml version="1.0" encoding="utf-8"?>
<sst xmlns="http://schemas.openxmlformats.org/spreadsheetml/2006/main" count="15603" uniqueCount="503">
  <si>
    <t>Formation</t>
    <phoneticPr fontId="1" type="noConversion"/>
  </si>
  <si>
    <t>Piyuancun Fm.</t>
    <phoneticPr fontId="2" type="noConversion"/>
  </si>
  <si>
    <t>Hetang Fm.</t>
    <phoneticPr fontId="2" type="noConversion"/>
  </si>
  <si>
    <t>Hetang Fm.</t>
    <phoneticPr fontId="2" type="noConversion"/>
  </si>
  <si>
    <t>Liuchapo Fm.</t>
    <phoneticPr fontId="1" type="noConversion"/>
  </si>
  <si>
    <t>Jiumenchong Fm.</t>
    <phoneticPr fontId="1" type="noConversion"/>
  </si>
  <si>
    <t xml:space="preserve">Al </t>
    <phoneticPr fontId="1" type="noConversion"/>
  </si>
  <si>
    <t>%</t>
  </si>
  <si>
    <t>Ba</t>
  </si>
  <si>
    <t>ppm</t>
  </si>
  <si>
    <t>Formation</t>
    <phoneticPr fontId="1" type="noConversion"/>
  </si>
  <si>
    <t>Al</t>
    <phoneticPr fontId="1" type="noConversion"/>
  </si>
  <si>
    <t>Ba</t>
    <phoneticPr fontId="1" type="noConversion"/>
  </si>
  <si>
    <t>%</t>
    <phoneticPr fontId="1" type="noConversion"/>
  </si>
  <si>
    <t>ppm</t>
    <phoneticPr fontId="1" type="noConversion"/>
  </si>
  <si>
    <t>Reference</t>
    <phoneticPr fontId="1" type="noConversion"/>
  </si>
  <si>
    <t>Zhai et al., 2017</t>
  </si>
  <si>
    <t>Zhai et al., 2017</t>
    <phoneticPr fontId="1" type="noConversion"/>
  </si>
  <si>
    <t>Guo et al., 2007</t>
  </si>
  <si>
    <t>Guo et al., 2007</t>
    <phoneticPr fontId="1" type="noConversion"/>
  </si>
  <si>
    <t>Guo et al., 2016</t>
  </si>
  <si>
    <t>Guo et al., 2016</t>
    <phoneticPr fontId="1" type="noConversion"/>
  </si>
  <si>
    <t>D3</t>
    <phoneticPr fontId="1" type="noConversion"/>
  </si>
  <si>
    <t>D4</t>
  </si>
  <si>
    <t>D4</t>
    <phoneticPr fontId="1" type="noConversion"/>
  </si>
  <si>
    <t>D2</t>
  </si>
  <si>
    <t>D2</t>
    <phoneticPr fontId="1" type="noConversion"/>
  </si>
  <si>
    <t>D2</t>
    <phoneticPr fontId="1" type="noConversion"/>
  </si>
  <si>
    <t>Guan et al., 2014</t>
  </si>
  <si>
    <t>Guan et al., 2014</t>
    <phoneticPr fontId="1" type="noConversion"/>
  </si>
  <si>
    <t>Bianmachong</t>
    <phoneticPr fontId="1" type="noConversion"/>
  </si>
  <si>
    <t>Jiumenchong Fm.</t>
    <phoneticPr fontId="1" type="noConversion"/>
  </si>
  <si>
    <t>Doushantuo</t>
    <phoneticPr fontId="1" type="noConversion"/>
  </si>
  <si>
    <t>Liuchapo Fm.</t>
    <phoneticPr fontId="1" type="noConversion"/>
  </si>
  <si>
    <t>Doushantuo</t>
    <phoneticPr fontId="1" type="noConversion"/>
  </si>
  <si>
    <t>Guojiaba</t>
    <phoneticPr fontId="1" type="noConversion"/>
  </si>
  <si>
    <t>Niutitang</t>
    <phoneticPr fontId="1" type="noConversion"/>
  </si>
  <si>
    <t>Xiaoyanxi</t>
    <phoneticPr fontId="1" type="noConversion"/>
  </si>
  <si>
    <t>Niutitang</t>
    <phoneticPr fontId="1" type="noConversion"/>
  </si>
  <si>
    <t>Datangpo</t>
    <phoneticPr fontId="1" type="noConversion"/>
  </si>
  <si>
    <r>
      <t>Ba</t>
    </r>
    <r>
      <rPr>
        <b/>
        <vertAlign val="subscript"/>
        <sz val="11"/>
        <color theme="1"/>
        <rFont val="Times New Roman"/>
        <family val="1"/>
      </rPr>
      <t>bio</t>
    </r>
    <phoneticPr fontId="1" type="noConversion"/>
  </si>
  <si>
    <t>Shipai Fm</t>
    <phoneticPr fontId="9" type="noConversion"/>
  </si>
  <si>
    <t>Shuijingtuo Fm</t>
    <phoneticPr fontId="9" type="noConversion"/>
  </si>
  <si>
    <t>Shuijingtuo Fm</t>
    <phoneticPr fontId="9" type="noConversion"/>
  </si>
  <si>
    <t>Yanjiahe Fm</t>
    <phoneticPr fontId="9" type="noConversion"/>
  </si>
  <si>
    <t>Yanjiahe Fm</t>
    <phoneticPr fontId="9" type="noConversion"/>
  </si>
  <si>
    <t>Fang et al., 2019</t>
  </si>
  <si>
    <t>Fang et al., 2019</t>
    <phoneticPr fontId="1" type="noConversion"/>
  </si>
  <si>
    <t>Niutitang Fm</t>
    <phoneticPr fontId="9" type="noConversion"/>
  </si>
  <si>
    <t>Niutitang Fm</t>
    <phoneticPr fontId="9" type="noConversion"/>
  </si>
  <si>
    <t>Doushantuo Fm</t>
    <phoneticPr fontId="9" type="noConversion"/>
  </si>
  <si>
    <t>Doushantuo Fm</t>
    <phoneticPr fontId="9" type="noConversion"/>
  </si>
  <si>
    <t>Niutitang Fm</t>
    <phoneticPr fontId="9" type="noConversion"/>
  </si>
  <si>
    <t>Niutitang Fm</t>
    <phoneticPr fontId="9" type="noConversion"/>
  </si>
  <si>
    <t>Niutitang Fm</t>
    <phoneticPr fontId="9" type="noConversion"/>
  </si>
  <si>
    <t>Niutitang Fm</t>
    <phoneticPr fontId="9" type="noConversion"/>
  </si>
  <si>
    <t>Doushantuo Fm</t>
    <phoneticPr fontId="9" type="noConversion"/>
  </si>
  <si>
    <t>Doushantuo Fm</t>
    <phoneticPr fontId="9" type="noConversion"/>
  </si>
  <si>
    <t>Doushantuo Fm</t>
    <phoneticPr fontId="9" type="noConversion"/>
  </si>
  <si>
    <t>Shipai Fm</t>
    <phoneticPr fontId="9" type="noConversion"/>
  </si>
  <si>
    <t>Niutitang Fm</t>
    <phoneticPr fontId="9" type="noConversion"/>
  </si>
  <si>
    <t>Niutitang Fm</t>
    <phoneticPr fontId="9" type="noConversion"/>
  </si>
  <si>
    <t>Niutitang Fm</t>
    <phoneticPr fontId="9" type="noConversion"/>
  </si>
  <si>
    <t>Niutitang Fm</t>
    <phoneticPr fontId="9" type="noConversion"/>
  </si>
  <si>
    <t>Niutitang Fm</t>
    <phoneticPr fontId="9" type="noConversion"/>
  </si>
  <si>
    <t>Liuchapo Fm</t>
    <phoneticPr fontId="9" type="noConversion"/>
  </si>
  <si>
    <t>Liuchapo Fm</t>
    <phoneticPr fontId="9" type="noConversion"/>
  </si>
  <si>
    <t>Liuchapo Fm</t>
    <phoneticPr fontId="9" type="noConversion"/>
  </si>
  <si>
    <t>Liuchapo Fm</t>
    <phoneticPr fontId="9" type="noConversion"/>
  </si>
  <si>
    <t>Liuchapo Fm</t>
    <phoneticPr fontId="9" type="noConversion"/>
  </si>
  <si>
    <t>Doushantuo Fm</t>
    <phoneticPr fontId="9" type="noConversion"/>
  </si>
  <si>
    <r>
      <t>Doushantuo Fm (</t>
    </r>
    <r>
      <rPr>
        <b/>
        <sz val="11"/>
        <color indexed="8"/>
        <rFont val="Times New Roman"/>
        <family val="1"/>
      </rPr>
      <t>Mem. 4</t>
    </r>
    <r>
      <rPr>
        <sz val="11"/>
        <color indexed="8"/>
        <rFont val="Times New Roman"/>
        <family val="1"/>
      </rPr>
      <t>)</t>
    </r>
  </si>
  <si>
    <t>DST-IV</t>
    <phoneticPr fontId="1" type="noConversion"/>
  </si>
  <si>
    <t>Och et al., 2016</t>
  </si>
  <si>
    <t>Och et al., 2016</t>
    <phoneticPr fontId="1" type="noConversion"/>
  </si>
  <si>
    <t>DST-II</t>
    <phoneticPr fontId="1" type="noConversion"/>
  </si>
  <si>
    <t>Miaohe</t>
    <phoneticPr fontId="1" type="noConversion"/>
  </si>
  <si>
    <t>Miaohe</t>
    <phoneticPr fontId="1" type="noConversion"/>
  </si>
  <si>
    <t>Yanjiahe Fm</t>
    <phoneticPr fontId="9" type="noConversion"/>
  </si>
  <si>
    <t>Shuijingtuo Fm</t>
    <phoneticPr fontId="9" type="noConversion"/>
  </si>
  <si>
    <t>Yanjiahe Fm</t>
    <phoneticPr fontId="9" type="noConversion"/>
  </si>
  <si>
    <t>DST-IV</t>
    <phoneticPr fontId="1" type="noConversion"/>
  </si>
  <si>
    <t>Liuchapo</t>
    <phoneticPr fontId="1" type="noConversion"/>
  </si>
  <si>
    <t>Niutitang</t>
    <phoneticPr fontId="1" type="noConversion"/>
  </si>
  <si>
    <t>Liuchapo</t>
    <phoneticPr fontId="1" type="noConversion"/>
  </si>
  <si>
    <t>Niutitang</t>
    <phoneticPr fontId="1" type="noConversion"/>
  </si>
  <si>
    <t>Time bin (Ma)</t>
    <phoneticPr fontId="1" type="noConversion"/>
  </si>
  <si>
    <t>This study</t>
    <phoneticPr fontId="1" type="noConversion"/>
  </si>
  <si>
    <t>This study</t>
    <phoneticPr fontId="1" type="noConversion"/>
  </si>
  <si>
    <t>Datangpo</t>
  </si>
  <si>
    <t>Babio</t>
  </si>
  <si>
    <t>TOC</t>
  </si>
  <si>
    <r>
      <t>log(Ba</t>
    </r>
    <r>
      <rPr>
        <b/>
        <vertAlign val="subscript"/>
        <sz val="11"/>
        <color theme="1"/>
        <rFont val="Times New Roman"/>
        <family val="1"/>
      </rPr>
      <t>bio)</t>
    </r>
    <phoneticPr fontId="1" type="noConversion"/>
  </si>
  <si>
    <t>Liu et al., 2017</t>
  </si>
  <si>
    <t>Liu et al., 2017</t>
    <phoneticPr fontId="1" type="noConversion"/>
  </si>
  <si>
    <t>Zhou et al., 2015</t>
  </si>
  <si>
    <t>Zhou et al., 2015</t>
    <phoneticPr fontId="1" type="noConversion"/>
  </si>
  <si>
    <t>Qiu et al., 2017</t>
  </si>
  <si>
    <t>Qiu et al., 2017</t>
    <phoneticPr fontId="1" type="noConversion"/>
  </si>
  <si>
    <t>Yan et al., 2015</t>
  </si>
  <si>
    <t>Yan et al., 2015</t>
    <phoneticPr fontId="1" type="noConversion"/>
  </si>
  <si>
    <t>Chenango County</t>
    <phoneticPr fontId="1" type="noConversion"/>
  </si>
  <si>
    <t>Niu et al., 2016</t>
  </si>
  <si>
    <t>Niu et al., 2016</t>
    <phoneticPr fontId="1" type="noConversion"/>
  </si>
  <si>
    <t>Tioga County</t>
    <phoneticPr fontId="1" type="noConversion"/>
  </si>
  <si>
    <t>Greene County</t>
    <phoneticPr fontId="1" type="noConversion"/>
  </si>
  <si>
    <t>Phan et al., 2015</t>
  </si>
  <si>
    <t>Phan et al., 2015</t>
    <phoneticPr fontId="1" type="noConversion"/>
  </si>
  <si>
    <t>Site 690</t>
    <phoneticPr fontId="1" type="noConversion"/>
  </si>
  <si>
    <t>Site 1263</t>
    <phoneticPr fontId="1" type="noConversion"/>
  </si>
  <si>
    <t>Age (Ma)</t>
    <phoneticPr fontId="1" type="noConversion"/>
  </si>
  <si>
    <t>Lipinski et al., 2003</t>
    <phoneticPr fontId="1" type="noConversion"/>
  </si>
  <si>
    <t>average</t>
    <phoneticPr fontId="1" type="noConversion"/>
  </si>
  <si>
    <t>max</t>
    <phoneticPr fontId="1" type="noConversion"/>
  </si>
  <si>
    <t>J-C boundary</t>
    <phoneticPr fontId="1" type="noConversion"/>
  </si>
  <si>
    <t>average</t>
    <phoneticPr fontId="1" type="noConversion"/>
  </si>
  <si>
    <t>max</t>
    <phoneticPr fontId="1" type="noConversion"/>
  </si>
  <si>
    <t>Mediterranean sapropels</t>
    <phoneticPr fontId="1" type="noConversion"/>
  </si>
  <si>
    <t>Black sea sapropels</t>
  </si>
  <si>
    <t>average</t>
  </si>
  <si>
    <t>max</t>
  </si>
  <si>
    <t>Babio</t>
    <phoneticPr fontId="1" type="noConversion"/>
  </si>
  <si>
    <t>mean</t>
    <phoneticPr fontId="1" type="noConversion"/>
  </si>
  <si>
    <t>max</t>
    <phoneticPr fontId="1" type="noConversion"/>
  </si>
  <si>
    <t>Age (Ma)</t>
    <phoneticPr fontId="1" type="noConversion"/>
  </si>
  <si>
    <t>Fedo et al., 1996</t>
    <phoneticPr fontId="1" type="noConversion"/>
  </si>
  <si>
    <t>Cabral et al., 2013</t>
    <phoneticPr fontId="1" type="noConversion"/>
  </si>
  <si>
    <t>Amedjoe et al., 2018</t>
  </si>
  <si>
    <t>Amedjoe et al., 2018</t>
    <phoneticPr fontId="1" type="noConversion"/>
  </si>
  <si>
    <t>Culler et al., 2000</t>
    <phoneticPr fontId="1" type="noConversion"/>
  </si>
  <si>
    <t>Pirajno and Grey, 2002</t>
    <phoneticPr fontId="1" type="noConversion"/>
  </si>
  <si>
    <t>Manikyamba et al., 2008</t>
    <phoneticPr fontId="1" type="noConversion"/>
  </si>
  <si>
    <t>Sambasiva Rao et al., 1999</t>
    <phoneticPr fontId="1" type="noConversion"/>
  </si>
  <si>
    <t>Paikaray et al., 2008</t>
  </si>
  <si>
    <t>Paikaray et al., 2008</t>
    <phoneticPr fontId="1" type="noConversion"/>
  </si>
  <si>
    <t>Mishra and Sen, 2017</t>
    <phoneticPr fontId="1" type="noConversion"/>
  </si>
  <si>
    <t>Wille et al., 2013</t>
    <phoneticPr fontId="1" type="noConversion"/>
  </si>
  <si>
    <t>Mir, 2015</t>
    <phoneticPr fontId="1" type="noConversion"/>
  </si>
  <si>
    <t>Spiti region</t>
    <phoneticPr fontId="1" type="noConversion"/>
  </si>
  <si>
    <t>Ganai and Rashid, 2019</t>
  </si>
  <si>
    <t>Ganai and Rashid, 2019</t>
    <phoneticPr fontId="1" type="noConversion"/>
  </si>
  <si>
    <t>Ganai and Rashid, 2019</t>
    <phoneticPr fontId="1" type="noConversion"/>
  </si>
  <si>
    <r>
      <t>Doushantuo Fm (</t>
    </r>
    <r>
      <rPr>
        <b/>
        <sz val="11"/>
        <color indexed="8"/>
        <rFont val="Times New Roman"/>
        <family val="1"/>
      </rPr>
      <t>Mem. 2</t>
    </r>
    <r>
      <rPr>
        <sz val="11"/>
        <color indexed="8"/>
        <rFont val="Times New Roman"/>
        <family val="1"/>
      </rPr>
      <t>)</t>
    </r>
    <phoneticPr fontId="9" type="noConversion"/>
  </si>
  <si>
    <t>Ba</t>
    <phoneticPr fontId="1" type="noConversion"/>
  </si>
  <si>
    <t>ppm</t>
    <phoneticPr fontId="1" type="noConversion"/>
  </si>
  <si>
    <t>Substage</t>
    <phoneticPr fontId="1" type="noConversion"/>
  </si>
  <si>
    <t>Chaohu</t>
    <phoneticPr fontId="1" type="noConversion"/>
  </si>
  <si>
    <t>Spathian</t>
    <phoneticPr fontId="1" type="noConversion"/>
  </si>
  <si>
    <t>Section</t>
    <phoneticPr fontId="1" type="noConversion"/>
  </si>
  <si>
    <t>Smithian</t>
    <phoneticPr fontId="1" type="noConversion"/>
  </si>
  <si>
    <t>Dienerian</t>
    <phoneticPr fontId="1" type="noConversion"/>
  </si>
  <si>
    <t>Griesbachian</t>
    <phoneticPr fontId="1" type="noConversion"/>
  </si>
  <si>
    <t>Changhsingian</t>
    <phoneticPr fontId="1" type="noConversion"/>
  </si>
  <si>
    <t>Griesbachian</t>
    <phoneticPr fontId="1" type="noConversion"/>
  </si>
  <si>
    <t>Changhsingian</t>
    <phoneticPr fontId="1" type="noConversion"/>
  </si>
  <si>
    <t>TOC</t>
    <phoneticPr fontId="1" type="noConversion"/>
  </si>
  <si>
    <t>%</t>
    <phoneticPr fontId="1" type="noConversion"/>
  </si>
  <si>
    <t>Daxiakou</t>
    <phoneticPr fontId="1" type="noConversion"/>
  </si>
  <si>
    <t>Daxiakou</t>
    <phoneticPr fontId="1" type="noConversion"/>
  </si>
  <si>
    <t>Smithian</t>
    <phoneticPr fontId="1" type="noConversion"/>
  </si>
  <si>
    <t>Daxiakou</t>
    <phoneticPr fontId="1" type="noConversion"/>
  </si>
  <si>
    <t>Daxiakou</t>
    <phoneticPr fontId="1" type="noConversion"/>
  </si>
  <si>
    <t>Smithian</t>
    <phoneticPr fontId="1" type="noConversion"/>
  </si>
  <si>
    <t>Smithian</t>
    <phoneticPr fontId="1" type="noConversion"/>
  </si>
  <si>
    <t>Dienerian</t>
    <phoneticPr fontId="1" type="noConversion"/>
  </si>
  <si>
    <t>Dienerian</t>
    <phoneticPr fontId="1" type="noConversion"/>
  </si>
  <si>
    <t>Dienerian</t>
    <phoneticPr fontId="1" type="noConversion"/>
  </si>
  <si>
    <t>Griesbachian</t>
    <phoneticPr fontId="1" type="noConversion"/>
  </si>
  <si>
    <t>Griesbachian</t>
    <phoneticPr fontId="1" type="noConversion"/>
  </si>
  <si>
    <t>Griesbachian</t>
    <phoneticPr fontId="1" type="noConversion"/>
  </si>
  <si>
    <t>Changhsingian</t>
    <phoneticPr fontId="1" type="noConversion"/>
  </si>
  <si>
    <t>Zuodeng</t>
    <phoneticPr fontId="1" type="noConversion"/>
  </si>
  <si>
    <t>Spathian</t>
    <phoneticPr fontId="1" type="noConversion"/>
  </si>
  <si>
    <t>Zuodeng</t>
    <phoneticPr fontId="1" type="noConversion"/>
  </si>
  <si>
    <t>Mud</t>
    <phoneticPr fontId="1" type="noConversion"/>
  </si>
  <si>
    <t>Mud</t>
    <phoneticPr fontId="1" type="noConversion"/>
  </si>
  <si>
    <t>Wuchiapingian</t>
    <phoneticPr fontId="1" type="noConversion"/>
  </si>
  <si>
    <t>Wuchiapingian</t>
    <phoneticPr fontId="1" type="noConversion"/>
  </si>
  <si>
    <t>Middle-upper Jurassic</t>
    <phoneticPr fontId="1" type="noConversion"/>
  </si>
  <si>
    <t>ANS-1</t>
    <phoneticPr fontId="1" type="noConversion"/>
  </si>
  <si>
    <t>ANS-2</t>
    <phoneticPr fontId="1" type="noConversion"/>
  </si>
  <si>
    <t>ANS-3</t>
    <phoneticPr fontId="1" type="noConversion"/>
  </si>
  <si>
    <t>ANS-4</t>
    <phoneticPr fontId="1" type="noConversion"/>
  </si>
  <si>
    <t>ANS-5</t>
    <phoneticPr fontId="1" type="noConversion"/>
  </si>
  <si>
    <t>ANS-6</t>
    <phoneticPr fontId="1" type="noConversion"/>
  </si>
  <si>
    <t>GS-1</t>
    <phoneticPr fontId="1" type="noConversion"/>
  </si>
  <si>
    <t>GS-2</t>
    <phoneticPr fontId="1" type="noConversion"/>
  </si>
  <si>
    <t>GS-3</t>
    <phoneticPr fontId="1" type="noConversion"/>
  </si>
  <si>
    <t>GMS-1</t>
    <phoneticPr fontId="1" type="noConversion"/>
  </si>
  <si>
    <t>GMS-2</t>
    <phoneticPr fontId="1" type="noConversion"/>
  </si>
  <si>
    <t>GMS-3</t>
    <phoneticPr fontId="1" type="noConversion"/>
  </si>
  <si>
    <t>GMS-4</t>
    <phoneticPr fontId="1" type="noConversion"/>
  </si>
  <si>
    <t>GMS-5</t>
    <phoneticPr fontId="1" type="noConversion"/>
  </si>
  <si>
    <t>GMS-6</t>
    <phoneticPr fontId="1" type="noConversion"/>
  </si>
  <si>
    <t>Site</t>
    <phoneticPr fontId="22" type="noConversion"/>
  </si>
  <si>
    <t>S Ocean</t>
  </si>
  <si>
    <t>NW Indian</t>
  </si>
  <si>
    <t>Madingley Rise</t>
  </si>
  <si>
    <t>Socotra</t>
  </si>
  <si>
    <t>S Atlantic</t>
  </si>
  <si>
    <t>SE Pacific</t>
  </si>
  <si>
    <t>Eq Pacific</t>
  </si>
  <si>
    <t>Black Sea</t>
  </si>
  <si>
    <t>Iceland Basin</t>
  </si>
  <si>
    <t>North Pacific</t>
  </si>
  <si>
    <t>C Indian</t>
  </si>
  <si>
    <t>Arabian Sea</t>
  </si>
  <si>
    <t>W Medit</t>
  </si>
  <si>
    <t>Cariaco Basin</t>
  </si>
  <si>
    <t>redox category</t>
    <phoneticPr fontId="22" type="noConversion"/>
  </si>
  <si>
    <t>oxic</t>
    <phoneticPr fontId="22" type="noConversion"/>
  </si>
  <si>
    <t>oxic</t>
    <phoneticPr fontId="22" type="noConversion"/>
  </si>
  <si>
    <t>suboxic</t>
    <phoneticPr fontId="22" type="noConversion"/>
  </si>
  <si>
    <t>suboxic</t>
    <phoneticPr fontId="22" type="noConversion"/>
  </si>
  <si>
    <t>anoxic</t>
    <phoneticPr fontId="22" type="noConversion"/>
  </si>
  <si>
    <t>anoxic</t>
    <phoneticPr fontId="22" type="noConversion"/>
  </si>
  <si>
    <t>oxic</t>
    <phoneticPr fontId="22" type="noConversion"/>
  </si>
  <si>
    <t>anoxic</t>
    <phoneticPr fontId="22" type="noConversion"/>
  </si>
  <si>
    <t>Age</t>
  </si>
  <si>
    <t>Al</t>
  </si>
  <si>
    <t>Ba</t>
    <phoneticPr fontId="22" type="noConversion"/>
  </si>
  <si>
    <t>Pan et al., 2020</t>
  </si>
  <si>
    <t>Pan et al., 2020</t>
    <phoneticPr fontId="1" type="noConversion"/>
  </si>
  <si>
    <t>Ma et al., 2017</t>
    <phoneticPr fontId="1" type="noConversion"/>
  </si>
  <si>
    <t>Hu et al., 2020</t>
    <phoneticPr fontId="1" type="noConversion"/>
  </si>
  <si>
    <t>Turner and Kamber, 2012</t>
    <phoneticPr fontId="1" type="noConversion"/>
  </si>
  <si>
    <t>LSD-1</t>
  </si>
  <si>
    <t>LSD-2</t>
  </si>
  <si>
    <t>LSD-3</t>
  </si>
  <si>
    <t>LSD-4</t>
  </si>
  <si>
    <t>LSD-5</t>
  </si>
  <si>
    <t>LSD-6</t>
  </si>
  <si>
    <t>LSD-7</t>
  </si>
  <si>
    <t>LSD-8</t>
  </si>
  <si>
    <t>LSD-9</t>
  </si>
  <si>
    <t>LSD-10</t>
  </si>
  <si>
    <t>LSD-11</t>
  </si>
  <si>
    <t>LSD-12</t>
  </si>
  <si>
    <t>LSD-13</t>
  </si>
  <si>
    <t>LSD-14</t>
  </si>
  <si>
    <t>LSD-15</t>
  </si>
  <si>
    <t>LSD-16</t>
  </si>
  <si>
    <t>LSD-17</t>
  </si>
  <si>
    <t>LSD-18</t>
  </si>
  <si>
    <t>LSD-19</t>
  </si>
  <si>
    <t>LSD-20</t>
  </si>
  <si>
    <t>LSD-21</t>
  </si>
  <si>
    <t>LSD-22</t>
  </si>
  <si>
    <t>LSD-23</t>
  </si>
  <si>
    <t>LSD-24</t>
  </si>
  <si>
    <t>LSD-25</t>
  </si>
  <si>
    <t>LSD-26</t>
  </si>
  <si>
    <t>LSD-27</t>
  </si>
  <si>
    <t>LSD-28</t>
  </si>
  <si>
    <t>LSD-29</t>
  </si>
  <si>
    <t>LSD-30</t>
  </si>
  <si>
    <t>Zhang et al., 2020</t>
  </si>
  <si>
    <t>Zhang et al., 2020</t>
    <phoneticPr fontId="1" type="noConversion"/>
  </si>
  <si>
    <t>S-1</t>
    <phoneticPr fontId="1" type="noConversion"/>
  </si>
  <si>
    <t>S-2</t>
    <phoneticPr fontId="1" type="noConversion"/>
  </si>
  <si>
    <t>S-3</t>
  </si>
  <si>
    <t>S-4</t>
  </si>
  <si>
    <t>S-5</t>
  </si>
  <si>
    <t>S-6</t>
  </si>
  <si>
    <t>S-7</t>
  </si>
  <si>
    <t>S-8</t>
  </si>
  <si>
    <t>S-9</t>
  </si>
  <si>
    <t>S-10</t>
  </si>
  <si>
    <t>Chen et al., 2021</t>
    <phoneticPr fontId="1" type="noConversion"/>
  </si>
  <si>
    <t>Early Createaous</t>
    <phoneticPr fontId="1" type="noConversion"/>
  </si>
  <si>
    <t>Late Triassic</t>
    <phoneticPr fontId="1" type="noConversion"/>
  </si>
  <si>
    <t>YK1-25</t>
    <phoneticPr fontId="1" type="noConversion"/>
  </si>
  <si>
    <t>YK1-24</t>
    <phoneticPr fontId="1" type="noConversion"/>
  </si>
  <si>
    <t>YK1-23</t>
  </si>
  <si>
    <t>YK1-22</t>
  </si>
  <si>
    <t>YK1-20</t>
    <phoneticPr fontId="1" type="noConversion"/>
  </si>
  <si>
    <t>YK1-19</t>
    <phoneticPr fontId="1" type="noConversion"/>
  </si>
  <si>
    <t>YK1-18</t>
  </si>
  <si>
    <t>YK1-17</t>
  </si>
  <si>
    <t>YK1-16</t>
  </si>
  <si>
    <t>YK1-2</t>
    <phoneticPr fontId="1" type="noConversion"/>
  </si>
  <si>
    <t>YK1-3</t>
    <phoneticPr fontId="1" type="noConversion"/>
  </si>
  <si>
    <t>YK1-4</t>
    <phoneticPr fontId="1" type="noConversion"/>
  </si>
  <si>
    <t>YK1-5</t>
    <phoneticPr fontId="1" type="noConversion"/>
  </si>
  <si>
    <t>YK1-6</t>
    <phoneticPr fontId="1" type="noConversion"/>
  </si>
  <si>
    <t>YK1-7</t>
    <phoneticPr fontId="1" type="noConversion"/>
  </si>
  <si>
    <t>YK1-8</t>
    <phoneticPr fontId="1" type="noConversion"/>
  </si>
  <si>
    <t>YK1-11</t>
    <phoneticPr fontId="1" type="noConversion"/>
  </si>
  <si>
    <t>YK1-12</t>
    <phoneticPr fontId="1" type="noConversion"/>
  </si>
  <si>
    <t>YK1-14</t>
    <phoneticPr fontId="1" type="noConversion"/>
  </si>
  <si>
    <t>He et al., 2019</t>
  </si>
  <si>
    <t>He et al., 2019</t>
    <phoneticPr fontId="1" type="noConversion"/>
  </si>
  <si>
    <t>Richiano et al., 2019</t>
    <phoneticPr fontId="1" type="noConversion"/>
  </si>
  <si>
    <t>PA13</t>
    <phoneticPr fontId="1" type="noConversion"/>
  </si>
  <si>
    <t>PA15</t>
    <phoneticPr fontId="1" type="noConversion"/>
  </si>
  <si>
    <t>PA5</t>
    <phoneticPr fontId="1" type="noConversion"/>
  </si>
  <si>
    <t>PA3</t>
    <phoneticPr fontId="1" type="noConversion"/>
  </si>
  <si>
    <t>PA2</t>
    <phoneticPr fontId="1" type="noConversion"/>
  </si>
  <si>
    <t>PA1</t>
    <phoneticPr fontId="1" type="noConversion"/>
  </si>
  <si>
    <t>PG59</t>
    <phoneticPr fontId="1" type="noConversion"/>
  </si>
  <si>
    <t>PG45</t>
    <phoneticPr fontId="1" type="noConversion"/>
  </si>
  <si>
    <t>PG40</t>
    <phoneticPr fontId="1" type="noConversion"/>
  </si>
  <si>
    <t>PG37</t>
    <phoneticPr fontId="1" type="noConversion"/>
  </si>
  <si>
    <t>PG34</t>
    <phoneticPr fontId="1" type="noConversion"/>
  </si>
  <si>
    <t>IG44</t>
    <phoneticPr fontId="1" type="noConversion"/>
  </si>
  <si>
    <t>IG39</t>
    <phoneticPr fontId="1" type="noConversion"/>
  </si>
  <si>
    <t>IG36</t>
    <phoneticPr fontId="1" type="noConversion"/>
  </si>
  <si>
    <t>IG32</t>
    <phoneticPr fontId="1" type="noConversion"/>
  </si>
  <si>
    <t>IG26</t>
    <phoneticPr fontId="1" type="noConversion"/>
  </si>
  <si>
    <t>IG5</t>
    <phoneticPr fontId="1" type="noConversion"/>
  </si>
  <si>
    <t>min</t>
    <phoneticPr fontId="1" type="noConversion"/>
  </si>
  <si>
    <t>References</t>
    <phoneticPr fontId="1" type="noConversion"/>
  </si>
  <si>
    <t>Shen et al., 2015</t>
  </si>
  <si>
    <t>Shen et al., 2015</t>
    <phoneticPr fontId="1" type="noConversion"/>
  </si>
  <si>
    <t>References</t>
    <phoneticPr fontId="1" type="noConversion"/>
  </si>
  <si>
    <t>Wei et al., 2015</t>
  </si>
  <si>
    <t>Wei et al., 2015</t>
    <phoneticPr fontId="1" type="noConversion"/>
  </si>
  <si>
    <t>Th</t>
    <phoneticPr fontId="1" type="noConversion"/>
  </si>
  <si>
    <t>ppm</t>
    <phoneticPr fontId="1" type="noConversion"/>
  </si>
  <si>
    <t>Section</t>
    <phoneticPr fontId="1" type="noConversion"/>
  </si>
  <si>
    <t>Daotuo</t>
    <phoneticPr fontId="1" type="noConversion"/>
  </si>
  <si>
    <t>Songtao</t>
    <phoneticPr fontId="1" type="noConversion"/>
  </si>
  <si>
    <t>Shatan</t>
    <phoneticPr fontId="1" type="noConversion"/>
  </si>
  <si>
    <t>Longbizui</t>
    <phoneticPr fontId="1" type="noConversion"/>
  </si>
  <si>
    <t>Lijiatuo</t>
    <phoneticPr fontId="1" type="noConversion"/>
  </si>
  <si>
    <t>Yuanjia</t>
    <phoneticPr fontId="1" type="noConversion"/>
  </si>
  <si>
    <t>Daotuo</t>
    <phoneticPr fontId="1" type="noConversion"/>
  </si>
  <si>
    <t>Liantian</t>
    <phoneticPr fontId="1" type="noConversion"/>
  </si>
  <si>
    <t>Yanjia</t>
    <phoneticPr fontId="1" type="noConversion"/>
  </si>
  <si>
    <t>Daotuo</t>
    <phoneticPr fontId="1" type="noConversion"/>
  </si>
  <si>
    <t>Jiulongwan</t>
    <phoneticPr fontId="1" type="noConversion"/>
  </si>
  <si>
    <t>Songlin</t>
    <phoneticPr fontId="1" type="noConversion"/>
  </si>
  <si>
    <t>Dongkanshang</t>
    <phoneticPr fontId="1" type="noConversion"/>
  </si>
  <si>
    <t>Fengtan</t>
    <phoneticPr fontId="1" type="noConversion"/>
  </si>
  <si>
    <t>Maoshi</t>
    <phoneticPr fontId="1" type="noConversion"/>
  </si>
  <si>
    <t>Jiulongwan</t>
    <phoneticPr fontId="1" type="noConversion"/>
  </si>
  <si>
    <t>Jiuqunao</t>
    <phoneticPr fontId="1" type="noConversion"/>
  </si>
  <si>
    <t>Huanglian</t>
    <phoneticPr fontId="1" type="noConversion"/>
  </si>
  <si>
    <t>Period</t>
    <phoneticPr fontId="1" type="noConversion"/>
  </si>
  <si>
    <t>Late Createaous</t>
    <phoneticPr fontId="1" type="noConversion"/>
  </si>
  <si>
    <t>Sample</t>
    <phoneticPr fontId="1" type="noConversion"/>
  </si>
  <si>
    <t>Bridgestock et al., 2019</t>
  </si>
  <si>
    <t>Bridgestock et al., 2019</t>
    <phoneticPr fontId="1" type="noConversion"/>
  </si>
  <si>
    <t>Bridgestock et al., 2018</t>
  </si>
  <si>
    <t>Bridgestock et al., 2018</t>
    <phoneticPr fontId="1" type="noConversion"/>
  </si>
  <si>
    <t>Section</t>
    <phoneticPr fontId="1" type="noConversion"/>
  </si>
  <si>
    <t>South Atlantic</t>
    <phoneticPr fontId="1" type="noConversion"/>
  </si>
  <si>
    <t>Site 1263</t>
  </si>
  <si>
    <t>Site 690</t>
  </si>
  <si>
    <r>
      <t>Ba</t>
    </r>
    <r>
      <rPr>
        <b/>
        <vertAlign val="subscript"/>
        <sz val="11"/>
        <rFont val="Times New Roman"/>
        <family val="1"/>
      </rPr>
      <t>excess</t>
    </r>
    <phoneticPr fontId="22" type="noConversion"/>
  </si>
  <si>
    <t>Ma</t>
    <phoneticPr fontId="1" type="noConversion"/>
  </si>
  <si>
    <t>Section</t>
    <phoneticPr fontId="1" type="noConversion"/>
  </si>
  <si>
    <t>Buhwa Greenstone Belt</t>
    <phoneticPr fontId="1" type="noConversion"/>
  </si>
  <si>
    <t>Wronkiewicz, D. J. , &amp; Condie, K. C. . (1987). Geochemistry of archean shales from the witwatersrand supergroup, south africa: source-area weathering and provenance. Geochimica Et Cosmochimica Acta, 51(9), 2401-2416.</t>
  </si>
  <si>
    <t>Carajás iron-ore district</t>
  </si>
  <si>
    <t>Cabral, A. R. , Creaser, R. A. , N?Gler, T. , Lehmann, B. , Voegelin, A. R. , &amp; Belyatsky, B. , et al. (2013). Trace-element and multi-isotope geochemistry of late-archean black shales in the carajás iron-ore district, brazil. Chemical Geology, 362, 91-104.</t>
  </si>
  <si>
    <t>Volta Basin</t>
  </si>
  <si>
    <t>Amedjoe, C. G. , Gawu, S. K. Y. , Ali, B. , Aseidu, D. K. , &amp; Nude, P. M. . (2018). Geochemical compositions of neoproterozoic to lower palaeozoic shales and siltstones in the volta basin (ghana): constraints on provenance and tectonic setting. Sedimentary Geology, 368, 114-131.</t>
    <phoneticPr fontId="1" type="noConversion"/>
  </si>
  <si>
    <t>southeastern Yakutia</t>
  </si>
  <si>
    <t>Cullers, R. L. , &amp; Podkovyrov, V. N. . (2000). Geochemistry of the mesoproterozoic lakhanda shales in southeastern yakutia, russia: implications for mineralogical and provenance control, and recycling. Precambrian Research, 104(1), 77-93.</t>
  </si>
  <si>
    <t>Yerrida Basin</t>
  </si>
  <si>
    <t>Pirajno, F. , &amp; Grey, K. . (2002). Chert in the palaeoproterozoic bartle member, killara formation, yerrida basin, western australia: a rift-related playa lake and thermal spring environment? precambr res 113(3-4):169-192. Precambrian Research, 116( 3–4), 355-355.</t>
  </si>
  <si>
    <t>Cuddapah basin</t>
  </si>
  <si>
    <t>Manikyamba, C. , Kerrich, R. , Ignacio González-álvarez, Mathur, R. , &amp; Khanna, T. C. . (2008). Geochemistry of paleoproterozoic black shales from the intracontinental cuddapah basin, india: implications for provenance, tectonic setting, and weathering intensity. Precambrian Research, 162(3-4), 424-440.</t>
  </si>
  <si>
    <t>Kaladgi basin</t>
  </si>
  <si>
    <r>
      <t>Sambasiva Rao, V. V., Sreenivas, B. , Balaram, V. , Govil, P. K. , &amp; Srinivasan, R. . (1999). The nature of the archean upper crust as revealed by the geochemistry of the proterozoic shales of the kaladgi basin, karnataka, southern india. </t>
    </r>
    <r>
      <rPr>
        <i/>
        <sz val="11"/>
        <color rgb="FF000000"/>
        <rFont val="Times New Roman"/>
        <family val="1"/>
      </rPr>
      <t>Precambrian Research,</t>
    </r>
    <r>
      <rPr>
        <sz val="11"/>
        <color rgb="FF000000"/>
        <rFont val="Times New Roman"/>
        <family val="1"/>
      </rPr>
      <t> </t>
    </r>
    <r>
      <rPr>
        <i/>
        <sz val="11"/>
        <color rgb="FF000000"/>
        <rFont val="Times New Roman"/>
        <family val="1"/>
      </rPr>
      <t>98</t>
    </r>
    <r>
      <rPr>
        <sz val="11"/>
        <color rgb="FF000000"/>
        <rFont val="Times New Roman"/>
        <family val="1"/>
      </rPr>
      <t>(1-2), 53-65.</t>
    </r>
    <phoneticPr fontId="1" type="noConversion"/>
  </si>
  <si>
    <t>Vindhyan Supergroup</t>
  </si>
  <si>
    <t>Paikaray, S. , Banerjee, S. , &amp; Mukherji, S. . (2008). Geochemistry of shales from the paleoproterozoic to neoproterozoic vindhyan supergroup: implications on provenance, tectonics and paleoweathering. Journal of Asian earth sciences, 32(1), p.34-48.</t>
  </si>
  <si>
    <t>Mishra, M. , Sen, S. , &amp; Patranabis-Deb, S. . (2017). Petrological study of the early mesoproterozoic glauconitic sandstone and olive shale members from the semri group, vindhyan supergroup in central india: implications to input from intrabasinal felsic volcanic source and glauconitization. Geological Journal.</t>
    <phoneticPr fontId="1" type="noConversion"/>
  </si>
  <si>
    <t>Wille, M. , Nebel, O. , Kranendonk, M. J. V. , Schoenberg, R. , &amp; Ellwood, M. J. . (2013). Mo–cr isotope evidence for a reducing archean atmosphere in 3.46–2.76 ga black shales from the pilbara, western australia. Chemical Geology, 340, 67-78.</t>
  </si>
  <si>
    <t>Pilbara</t>
  </si>
  <si>
    <t>Mir, A. R. , Sciences, D. O. E. , &amp; Kashmir, U. O. . (2015). Rare earth element geochemistry of post-to neo-archean shales from singhbhum mobile belt, eastern india: implications for tectonic setting and paleo-oxidation conditions. Chinese Journal of Geochemistry.</t>
  </si>
  <si>
    <t>Singhbhum mobile belt</t>
  </si>
  <si>
    <t>Liu, Q., Liu, Y., Feng, H., Sun, X., Meng, M., &amp; Cao, L. .(2018). Geochemical characteristics of Mesoproterozoic Xiamaling Formation shales in Beijing and their geological significance. Acta Petrologica et Mineralogica, 37(2): 230-240. (in Chinese with English abstract)</t>
    <phoneticPr fontId="1" type="noConversion"/>
  </si>
  <si>
    <t>Chen, C., Wei, W., Xiu, D., Zhang, Y., Liu, Z., Dai, Y., Zhu, Y., &amp; Chen, H. .(2015). Geochemical features of the black rock series in Xiamaling Formation, eastern Yanshan area, North China: constraints on its sedimentation. Acta Petrologica et Mineralogica, 34(5): 685-696. (in Chinese with English abstract)</t>
    <phoneticPr fontId="1" type="noConversion"/>
  </si>
  <si>
    <t>Liu et al., 2018</t>
    <phoneticPr fontId="1" type="noConversion"/>
  </si>
  <si>
    <r>
      <rPr>
        <sz val="11"/>
        <color theme="1"/>
        <rFont val="等线"/>
        <family val="2"/>
        <charset val="134"/>
      </rPr>
      <t xml:space="preserve">Chen et al., </t>
    </r>
    <r>
      <rPr>
        <sz val="11"/>
        <color theme="1"/>
        <rFont val="Times New Roman"/>
        <family val="1"/>
      </rPr>
      <t>2015</t>
    </r>
    <phoneticPr fontId="1" type="noConversion"/>
  </si>
  <si>
    <t>Pan, X., Wang, Z., Li, Q., Gao, J., Zhu, L. &amp; Liu, W. . (2020). Sedimentary environments and mechanism of organic matter enrichment of dark shales with low toc in the mesoproterozoic cuizhuang formation of the ordos basin: evidence from petrology, organic geochemistry, and major and trace elements. Marine and Petroleum Geology, 122.</t>
    <phoneticPr fontId="1" type="noConversion"/>
  </si>
  <si>
    <t>Hongshuizhuang Fm., North China</t>
    <phoneticPr fontId="1" type="noConversion"/>
  </si>
  <si>
    <t>Xiamaling Fm., North China</t>
    <phoneticPr fontId="1" type="noConversion"/>
  </si>
  <si>
    <t>Cuizhuang Fm., Ordos Basin</t>
    <phoneticPr fontId="1" type="noConversion"/>
  </si>
  <si>
    <t>Ma, K. , Hu, S. , Wang, T. , Zhang, B. , Qin, S. , &amp; Shi, S. , et al. (2017). Sedimentary environments and mechanisms of organic matter enrichment in the mesoproterozoic hongshuizhuang formation of northern china. Palaeogeography Palaeoclimatology Palaeoecology, 475, 176-187.</t>
  </si>
  <si>
    <r>
      <t>Hu, S. , Wang, K. , Wang, T. , Yang, T. , Luo, P. , &amp; Shi, S. , et al. (2020). Sedimentary environment and organic matter accumulation of neoproterozoic black shale in the north china craton: a case study of the tonian baishugou formation in the luonan area. </t>
    </r>
    <r>
      <rPr>
        <i/>
        <sz val="11"/>
        <color rgb="FF000000"/>
        <rFont val="Times New Roman"/>
        <family val="1"/>
      </rPr>
      <t>Palaeogeography, Palaeoclimatology, Palaeoecology,</t>
    </r>
    <r>
      <rPr>
        <sz val="11"/>
        <color rgb="FF000000"/>
        <rFont val="Times New Roman"/>
        <family val="1"/>
      </rPr>
      <t> </t>
    </r>
    <r>
      <rPr>
        <i/>
        <sz val="11"/>
        <color rgb="FF000000"/>
        <rFont val="Times New Roman"/>
        <family val="1"/>
      </rPr>
      <t>547</t>
    </r>
    <r>
      <rPr>
        <sz val="11"/>
        <color rgb="FF000000"/>
        <rFont val="Times New Roman"/>
        <family val="1"/>
      </rPr>
      <t>.</t>
    </r>
    <phoneticPr fontId="1" type="noConversion"/>
  </si>
  <si>
    <t>Baishugou Fm., North China</t>
    <phoneticPr fontId="1" type="noConversion"/>
  </si>
  <si>
    <t>Turner and Kamber, 2012</t>
    <phoneticPr fontId="1" type="noConversion"/>
  </si>
  <si>
    <t>Arctic Bay Fm., Borden Basin</t>
    <phoneticPr fontId="1" type="noConversion"/>
  </si>
  <si>
    <t>Turner, E. C. , &amp; Kamber, B. S. . (2012). Arctic bay formation, borden basin, nunavut (canada): basin evolution, black shale, and dissolved metal systematics in the mesoproterozoic ocean. Precambrian Research, 208-211(none), 1-18.</t>
  </si>
  <si>
    <t>Zhai, L., Wu, C., Ye, Y., Zhang, S. and Wang, Y., 2018. Fluctuations in chemical weathering on the Yangtze Block during the Ediacaran–Cambrian transition: Implications for paleoclimatic conditions and the marine carbon cycle. Palaeogeography, Palaeoclimatology, Palaeoecology 490, 280-292.</t>
  </si>
  <si>
    <t>Guo, Q., Shields, G. A., Liu, C., Strauss, H., Zhu, M., Pi, D., Goldberg, T. and Yang, X., 2007. Trace element chemostratigraphy of two Ediacaran–Cambrian successions in South China: Implications for organosedimentary metal enrichment and silicification in the Early Cambrian. Palaeogeography, Palaeoclimatology, Palaeoecology 254, 194-216.</t>
  </si>
  <si>
    <t>Guo, Q., Deng, Y., Hippler, D., Franz, G. and Zhang, J., 2016. REE and trace element patterns from organic-rich rocks of the Ediacaran–Cambrian transitional interval. Gondwana Research 36, 94-106.</t>
  </si>
  <si>
    <t>Guan, C., Zhou, C., Wang, W., Wan, B., Yuan, X. and Chen, Z., 2014. Fluctuation of shelf basin redox conditions in the early Ediacaran: Evidence from Lantian Formation black shales in South China. Precambr. Res. 245, 1-12.</t>
  </si>
  <si>
    <t>Fang, X., Wu, L., Geng, A. and Deng, Q., 2019. Formation and evolution of the Ediacaran to Lower Cambrian black shales in the Yangtze Platform, South China. Palaeogeography, Palaeoclimatology, Palaeoecology 527, 87-102.</t>
  </si>
  <si>
    <t>Och, L. M., Cremonese, L., Shields-Zhou, G. A., Poulton, S. W., Struck, U., Ling, H., Li, D., Chen, X., Manning, C., Thirlwall, M., Strauss, H., Zhu, M. and Fairchild, I., 2016. Palaeoceanographic controls on spatial redox distribution over the Yangtze Platform during the Ediacaran-Cambrian transition. Sedimentology 63, 378-410.</t>
  </si>
  <si>
    <t xml:space="preserve">Zheng, H., Song, H., Yang, Z., Tang, Y., Kuang, H., Liu, Y., 2019. Element geochemical characteristics of Datangpo Formation of Nanhua system in Shennongjia area of Hubei, China. Journal of Earth Sciences and Environment 41(3), 316-326. (in Chinese with English abstract) </t>
    <phoneticPr fontId="1" type="noConversion"/>
  </si>
  <si>
    <t>Zhao, Z., Ling, Y., Li, H., Jiang, K., Li, J., Cai, K., Liao H., 2019. Geochemistry and significance of the Datangpo Formation in the Xiaochayuan manganese deposit in the Xiushan County, Chongqing. Bulletin of Mineralogy, Petrology and Geochemistry 38(2), 330-341.</t>
    <phoneticPr fontId="1" type="noConversion"/>
  </si>
  <si>
    <t>Zheng et al., 2019</t>
  </si>
  <si>
    <t>Zheng et al., 2019</t>
    <phoneticPr fontId="1" type="noConversion"/>
  </si>
  <si>
    <t>Zhao et al., 2019</t>
    <phoneticPr fontId="1" type="noConversion"/>
  </si>
  <si>
    <t>Shen, J., Schoepfer, S. D., Feng, Q. L., Zhou, L., Yu, J. X., Song, H. Y., Wei, H. Y. and Algeo, T. J., 2015. Marine productivity changes during the end-Permian crisis and Early Triassic recovery. Earth-Science Reviews 149, 136-162.</t>
  </si>
  <si>
    <t>Wei, H., Shen, J., Schoepfer, S. D., Krystyn, L., Richoz, S. and Algeo, T. J., 2015. Environmental controls on marine ecosystem recovery following mass extinctions, with an example from the Early Triassic. Earth-Science Reviews 149, 108-135.</t>
  </si>
  <si>
    <r>
      <t>Ba</t>
    </r>
    <r>
      <rPr>
        <b/>
        <vertAlign val="subscript"/>
        <sz val="11"/>
        <color theme="1"/>
        <rFont val="Times New Roman"/>
        <family val="1"/>
      </rPr>
      <t>excess</t>
    </r>
    <phoneticPr fontId="1" type="noConversion"/>
  </si>
  <si>
    <t>Longmachi, Chongqing drillcore</t>
    <phoneticPr fontId="1" type="noConversion"/>
  </si>
  <si>
    <t>Longmachi, Nanbazi section</t>
    <phoneticPr fontId="1" type="noConversion"/>
  </si>
  <si>
    <t>Kuangyinchiao, Nanbazi section</t>
    <phoneticPr fontId="1" type="noConversion"/>
  </si>
  <si>
    <t>Wufeng, Nanbazi section</t>
    <phoneticPr fontId="1" type="noConversion"/>
  </si>
  <si>
    <t>Longmachi, Wangjiawan section</t>
    <phoneticPr fontId="1" type="noConversion"/>
  </si>
  <si>
    <t>Kuangyinchiao, Wangjiawan section</t>
    <phoneticPr fontId="1" type="noConversion"/>
  </si>
  <si>
    <t>Wufeng, Wangjiawan section</t>
    <phoneticPr fontId="1" type="noConversion"/>
  </si>
  <si>
    <t>Longmachi, Tianba section</t>
    <phoneticPr fontId="1" type="noConversion"/>
  </si>
  <si>
    <t>Kuangyinchiao, Tianba section</t>
    <phoneticPr fontId="1" type="noConversion"/>
  </si>
  <si>
    <t>Wufeng, section</t>
    <phoneticPr fontId="1" type="noConversion"/>
  </si>
  <si>
    <t>Longmachi, Hehua section</t>
    <phoneticPr fontId="1" type="noConversion"/>
  </si>
  <si>
    <t>Liu, Z., Algeo, T. J., Guo, X., Fan, J., Du, X. and Lu, Y., 2017. Paleo-environmental cyclicity in the Early Silurian Yangtze Sea (South China): Tectonic or glacio-eustatic control? Palaeogeography, Palaeoclimatology, Palaeoecology 466, 59-76.</t>
  </si>
  <si>
    <t>Zhou, L., Algeo, T. J., Shen, J., Hu, Z., Gong, H., Xie, S., Huang, J. and Gao, S., 2015. Changes in marine productivity and redox conditions during the Late Ordovician Hirnantian glaciation. Palaeogeography, Palaeoclimatology, Palaeoecology 420, 223-234.</t>
  </si>
  <si>
    <t>Qiu, Z., Jiang, Z., Dong, D., Shi, Z., Lu, B., Tan, X., Zhou, J., Lei, D., Liang, P., Wei, H., 2017. Organic matter enrichment model of the shale in Wufeng-Longmachi formation of Wuxi area. Journal of China University of Mining &amp; Technology 46(5), 1134-1143.</t>
    <phoneticPr fontId="1" type="noConversion"/>
  </si>
  <si>
    <t>Yan, D., Wang, H., Fu, Q., Chen, Z., He, J. and Gao, Z., 2015. Geochemical characteristics in the Longmaxi Formation (Early Silurian) of South China: Implications for organic matter accumulation. Marine and Petroleum Geology 65, 290-301.</t>
  </si>
  <si>
    <t>Niu, D., Renock, D., Whitehouse, M., Leone, J., Rowe, H., Landis, J., Hamren, K., Symcox, C. W. and Sharma, M., 2016. A relict sulfate–methane transition zone in the mid-Devonian Marcellus Shale. Geochim. Cosmochim. Acta 182, 73-87.</t>
  </si>
  <si>
    <t>Phan, T. T., Capo, R. C., Stewart, B. W., Graney, J. R., Johnson, J. D., Sharma, S. and Toro, J., 2015. Trace metal distribution and mobility in drill cuttings and produced waters from Marcellus Shale gas extraction: Uranium, arsenic, barium. Applied Geochemistry 60, 89-103.</t>
  </si>
  <si>
    <t>Ganai, J. A. and Rashid, S. A., 2019. Anoxia and fluctuating climate recorded from the Devonian–Carboniferous black shales, Tethys Himalaya, India: a multi-proxy approach. International Journal of Earth Sciences 108, 863-883.</t>
  </si>
  <si>
    <t>Mohammedyasin et al., 2019</t>
  </si>
  <si>
    <t>Mohammedyasin et al., 2019</t>
    <phoneticPr fontId="1" type="noConversion"/>
  </si>
  <si>
    <t>Lipinski, M., Warning, B. and Brumsack, H.-J., 2003. Trace metal signatures of Jurassic/Cretaceous black shales from the Norwegian Shelf and the Barents Sea. Palaeogeography, Palaeoclimatology, Palaeoecology 190, 459-475.</t>
  </si>
  <si>
    <t>Mohammedyasin, M. S., Wudie, G., Anteneh, Z. L. and Bawoke, G. T., 2019. Paleoredox conditions of the Middle-Upper Jurassic black shales in the Blue Nile Basin, Ethiopia. Journal of African Earth Sciences 151, 136-145.</t>
  </si>
  <si>
    <t>Zhang, X., Li, S., Yan, M., Wang, X. and Geng, G., 2020. Early Cretaceous black shale in the Fajiaying Formation (Lingshan Island, East China): Terrestrial record of hothouse climate. Journal of Asian Earth Sciences 191, 104200.</t>
  </si>
  <si>
    <t>Richiano, S., Gómez-Peral, L. E., Varela, A. N., Gómez Dacal, A. R., Cavarozzi, C. E. and Poiré, D. G., 2019. Geochemical characterization of black shales from the Río Mayer Formation (Early Cretaceous), Austral-Magallanes Basin, Argentina: Provenance response during Gondwana break-up. Journal of South American Earth Sciences 93, 67-83.</t>
  </si>
  <si>
    <t>Chen, Y., Liu, S., Zhu, Z., Wang, Z., Sun, X. and Xu, T., 2021. Geochemical characteristics and sedimentary setting of chang 9 shale in the Upper Triassic Yanchang Formation of southeastern Ordos Basin (NW China). Journal of Petroleum Science and Engineering 196, 108081.</t>
  </si>
  <si>
    <t>He, C., Ji, L., Su, A., Wu, Y., Zhang, M., Zhou, S., Li, J., Hao, L. and Ma, Y., 2019. Source-rock evaluation and depositional environment of black shales in the Triassic Yanchang Formation, southern Ordos Basin, north-central China. Journal of Petroleum Science and Engineering 173, 899-911.</t>
  </si>
  <si>
    <t>Bridgestock, L., Hsieh, Y.-T., Porcelli, D. and Henderson, G. M., 2019. Increased export production during recovery from the Paleocene–Eocene thermal maximum constrained by sedimentary Ba isotopes. Earth Planet. Sci. Lett. 510, 53-63.</t>
  </si>
  <si>
    <t>Bridgestock, L., Hsieh, Y.-T., Porcelli, D., Homoky, W. B., Bryan, A. and Henderson, G. M., 2018. Controls on the barium isotope compositions of marine sediments. Earth Planet. Sci. Lett. 481, 101-110.</t>
  </si>
  <si>
    <t>Ma</t>
    <phoneticPr fontId="1" type="noConversion"/>
  </si>
  <si>
    <t>Time bin</t>
    <phoneticPr fontId="1" type="noConversion"/>
  </si>
  <si>
    <t>Ma</t>
    <phoneticPr fontId="1" type="noConversion"/>
  </si>
  <si>
    <t>Age</t>
    <phoneticPr fontId="1" type="noConversion"/>
  </si>
  <si>
    <r>
      <t>Ba</t>
    </r>
    <r>
      <rPr>
        <b/>
        <vertAlign val="subscript"/>
        <sz val="11"/>
        <color theme="1"/>
        <rFont val="Times New Roman"/>
        <family val="1"/>
      </rPr>
      <t>excess</t>
    </r>
    <phoneticPr fontId="1" type="noConversion"/>
  </si>
  <si>
    <t>Schoepfer, S. D., Shen, J., Wei, H., Tyson, R. V., Ingall, E. and Algeo, T. J., 2015. Total organic carbon, organic phosphorus, and biogenic barium fluxes as proxies for paleomarine productivity. Earth-Science Reviews 149, 23-52.</t>
  </si>
  <si>
    <t>-</t>
    <phoneticPr fontId="9" type="noConversion"/>
  </si>
  <si>
    <t>-</t>
    <phoneticPr fontId="9" type="noConversion"/>
  </si>
  <si>
    <t>Yanjiahe Fm.</t>
    <phoneticPr fontId="1" type="noConversion"/>
  </si>
  <si>
    <t>Shuijingtuo Fm.</t>
    <phoneticPr fontId="1" type="noConversion"/>
  </si>
  <si>
    <t>Luojiacun</t>
    <phoneticPr fontId="1" type="noConversion"/>
  </si>
  <si>
    <t>Liu et al., 2018</t>
  </si>
  <si>
    <t>Liu et al., 2018</t>
    <phoneticPr fontId="1" type="noConversion"/>
  </si>
  <si>
    <t>Liu, K., Feng, Q., Shen, J., Khan, M. and Planavsky, N. J., 2018. Increased productivity as a primary driver of marine anoxia in the Lower Cambrian. Palaeogeography, Palaeoclimatology, Palaeoecology 491, 1-9.</t>
  </si>
  <si>
    <t>Jhamarkotra Fm., India</t>
    <phoneticPr fontId="1" type="noConversion"/>
  </si>
  <si>
    <t>Tripathy et al., 2013</t>
  </si>
  <si>
    <t>Tripathy et al., 2013</t>
    <phoneticPr fontId="1" type="noConversion"/>
  </si>
  <si>
    <t>Tripathy, G. R., Singh, S. K. and Bhu, H., 2013. ReOs isotopes and major and trace element geochemistry of carbonaceous shales, Aravalli Supergroup, India: Impact of post-depositional processes. Chemical Geology 354, 93-106.</t>
  </si>
  <si>
    <t>North Tarim</t>
    <phoneticPr fontId="1" type="noConversion"/>
  </si>
  <si>
    <t>Xiaoerbulake</t>
    <phoneticPr fontId="1" type="noConversion"/>
  </si>
  <si>
    <t>Sugaitebulake</t>
    <phoneticPr fontId="1" type="noConversion"/>
  </si>
  <si>
    <t>North Tarim</t>
    <phoneticPr fontId="1" type="noConversion"/>
  </si>
  <si>
    <t>Yu et al., 2009</t>
  </si>
  <si>
    <t>Yu et al., 2009</t>
    <phoneticPr fontId="1" type="noConversion"/>
  </si>
  <si>
    <t>Fengtan, South China</t>
    <phoneticPr fontId="1" type="noConversion"/>
  </si>
  <si>
    <t>Maoshi, South China</t>
    <phoneticPr fontId="1" type="noConversion"/>
  </si>
  <si>
    <t>Jiulongwan, South China</t>
    <phoneticPr fontId="1" type="noConversion"/>
  </si>
  <si>
    <t>Xiaochayuan, South China</t>
    <phoneticPr fontId="1" type="noConversion"/>
  </si>
  <si>
    <t>Shennongjia, South China</t>
    <phoneticPr fontId="1" type="noConversion"/>
  </si>
  <si>
    <t>Longbizui, South China</t>
    <phoneticPr fontId="1" type="noConversion"/>
  </si>
  <si>
    <t>Huanglian</t>
    <phoneticPr fontId="1" type="noConversion"/>
  </si>
  <si>
    <t>Huanglian, South China</t>
    <phoneticPr fontId="1" type="noConversion"/>
  </si>
  <si>
    <t>Dongkanshang, South China</t>
    <phoneticPr fontId="1" type="noConversion"/>
  </si>
  <si>
    <t>Songlin, South China</t>
    <phoneticPr fontId="1" type="noConversion"/>
  </si>
  <si>
    <t>Daotuo, South China</t>
    <phoneticPr fontId="1" type="noConversion"/>
  </si>
  <si>
    <t>Songtao, South China</t>
    <phoneticPr fontId="1" type="noConversion"/>
  </si>
  <si>
    <t>Shatan, South China</t>
    <phoneticPr fontId="1" type="noConversion"/>
  </si>
  <si>
    <t>Lijiatuo, South China</t>
    <phoneticPr fontId="1" type="noConversion"/>
  </si>
  <si>
    <t>Yuanjia, South China</t>
    <phoneticPr fontId="1" type="noConversion"/>
  </si>
  <si>
    <t>Daotuo, South China</t>
    <phoneticPr fontId="1" type="noConversion"/>
  </si>
  <si>
    <t>Liantian, South China</t>
    <phoneticPr fontId="1" type="noConversion"/>
  </si>
  <si>
    <t>Yanjia, South China</t>
    <phoneticPr fontId="1" type="noConversion"/>
  </si>
  <si>
    <t>Luojiacun, South China</t>
    <phoneticPr fontId="1" type="noConversion"/>
  </si>
  <si>
    <t>Yu, B., Dong, H., Widom, E., Chen, J., Lin, C., 2009. Geochemistry of basal Cambrian black shales and cherts from the North Tarim Basin, Northwest China: Implications for depositional setting and tectonic history. Journal of Asian Earth Sciences 34, 418-436</t>
    <phoneticPr fontId="1" type="noConversion"/>
  </si>
  <si>
    <t>Yuertusi Fm.</t>
    <phoneticPr fontId="1" type="noConversion"/>
  </si>
  <si>
    <t xml:space="preserve"> Xishanbulake Fm.</t>
  </si>
  <si>
    <t>Xidashan Fm.</t>
  </si>
  <si>
    <t>Northeast Tarim</t>
    <phoneticPr fontId="1" type="noConversion"/>
  </si>
  <si>
    <t>Deng et al., 2021</t>
  </si>
  <si>
    <t>Deng et al., 2021</t>
    <phoneticPr fontId="1" type="noConversion"/>
  </si>
  <si>
    <t>Northwest Tarim</t>
    <phoneticPr fontId="1" type="noConversion"/>
  </si>
  <si>
    <t>Zhang et al., 2020</t>
    <phoneticPr fontId="1" type="noConversion"/>
  </si>
  <si>
    <t>Zhang, C., Guan, S., Wu, L., Ren, R., Wang, L., Wu, X., 2020. Depositional environments of early Cambrian marine shale, northwestern Tarim Basin, China: implications for organic matter accumulation. J. Petrol. Sci. Eng. 194, 107497</t>
  </si>
  <si>
    <t xml:space="preserve">Deng, Q., Wang, H., Wei, Z., Li, S., Zhang, H., Liu, H., Faboya, O. L., Cheng, B., Liao, Z., 2021. Different accumulation mechanisms of organic matter in Cambrian sedimentary successions in the western and northeastern margins of the Tarim Basin, NW China. Journal of Asian Earth Sciences 207, 104660. </t>
    <phoneticPr fontId="1" type="noConversion"/>
  </si>
  <si>
    <t>Julie Formation</t>
  </si>
  <si>
    <t>Pertatataka Formation</t>
  </si>
  <si>
    <t>Johnnys Creek Formation</t>
  </si>
  <si>
    <t>Olympic Formation</t>
  </si>
  <si>
    <t>Aralka Formation</t>
  </si>
  <si>
    <t>Loves Creek Formation</t>
  </si>
  <si>
    <t>Areyonga Formation</t>
  </si>
  <si>
    <t>Amadeus Basin, Australia</t>
    <phoneticPr fontId="1" type="noConversion"/>
  </si>
  <si>
    <t>Schmid et al., 2017</t>
  </si>
  <si>
    <t>Schmid et al., 2017</t>
    <phoneticPr fontId="1" type="noConversion"/>
  </si>
  <si>
    <r>
      <t>Ba</t>
    </r>
    <r>
      <rPr>
        <b/>
        <vertAlign val="subscript"/>
        <sz val="11"/>
        <color theme="1"/>
        <rFont val="Times New Roman"/>
        <family val="1"/>
      </rPr>
      <t>excess</t>
    </r>
    <phoneticPr fontId="1" type="noConversion"/>
  </si>
  <si>
    <t>Central Iberian Zone, Spain</t>
    <phoneticPr fontId="1" type="noConversion"/>
  </si>
  <si>
    <t>Ugidos et al., 2003</t>
    <phoneticPr fontId="1" type="noConversion"/>
  </si>
  <si>
    <t>Ugidos, J. M., et al., 2003. The Upper Neoproterozoic–Lower Cambrian of the Central Iberian Zone, Spain: chemical and isotopic (Sm-Nd) evidence that the sedimentary succession records an inverted stratigraphy of its source. Geochimica et Cosmochimica Acta, 67(14), 2615-2629.</t>
    <phoneticPr fontId="1" type="noConversion"/>
  </si>
  <si>
    <t>Schmid, S., Kunzmann, M., and Pagès, A., 2017. Inorganic geochemical evaluation of hydrocarbon source rock potential of Neoproterozoic strata in the Amadeus Basin, Australia. Marine and Petroleum Geology, 86, 1092-1105.</t>
    <phoneticPr fontId="1" type="noConversion"/>
  </si>
  <si>
    <t>Maquoketa Formation, Iowa, USA</t>
    <phoneticPr fontId="1" type="noConversion"/>
  </si>
  <si>
    <t>Wei and Algeo, 2020</t>
  </si>
  <si>
    <t>Wei and Algeo, 2020</t>
    <phoneticPr fontId="1" type="noConversion"/>
  </si>
  <si>
    <t>Wei, W. and Algeo, T. J., 2020. Secular variation in the elemental composition of marine shales since 840 Ma: Tectonic and seawater influences. Geochim. Cosmochim. Acta 287, 367-390.</t>
  </si>
  <si>
    <t>Wei, G.-Y., et al., 2021, Revisiting stepwise ocean oxygenation with authigenic barium enrichments in marine mudrocks: Geology, v. 49, https://doi.org/10.1130/G48825.1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</si>
</sst>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 "/>
    <numFmt numFmtId="165" formatCode="0.00_);[Red]\(0.00\)"/>
    <numFmt numFmtId="166" formatCode="0.0"/>
    <numFmt numFmtId="167" formatCode="0.000"/>
    <numFmt numFmtId="168" formatCode="0_);[Red]\(0\)"/>
    <numFmt numFmtId="169" formatCode="0.000_ "/>
  </numFmts>
  <fonts count="3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8"/>
      <name val="Times New Roman"/>
      <family val="1"/>
    </font>
    <font>
      <sz val="11"/>
      <color rgb="FF000000"/>
      <name val="Times New Roman"/>
      <family val="1"/>
    </font>
    <font>
      <b/>
      <vertAlign val="subscript"/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name val="Calibri"/>
      <family val="3"/>
      <charset val="134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8"/>
      <name val="Times New Roman"/>
      <family val="1"/>
    </font>
    <font>
      <sz val="11"/>
      <color theme="8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sz val="12"/>
      <name val="宋体"/>
      <family val="3"/>
      <charset val="134"/>
    </font>
    <font>
      <sz val="9"/>
      <name val="Arial Unicode MS"/>
      <family val="2"/>
      <charset val="134"/>
    </font>
    <font>
      <sz val="12"/>
      <name val="宋体"/>
      <family val="3"/>
      <charset val="134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i/>
      <sz val="11"/>
      <name val="Times New Roman"/>
      <family val="1"/>
    </font>
    <font>
      <b/>
      <vertAlign val="subscript"/>
      <sz val="1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1"/>
      <color theme="1"/>
      <name val="等线"/>
      <family val="2"/>
      <charset val="134"/>
    </font>
    <font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>
      <alignment vertical="center"/>
    </xf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0"/>
    <xf numFmtId="0" fontId="24" fillId="0" borderId="0"/>
    <xf numFmtId="0" fontId="16" fillId="0" borderId="0">
      <alignment vertical="center"/>
    </xf>
    <xf numFmtId="0" fontId="16" fillId="0" borderId="0">
      <alignment vertical="center"/>
    </xf>
  </cellStyleXfs>
  <cellXfs count="20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17" fillId="0" borderId="0" xfId="2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9" fillId="0" borderId="0" xfId="2" applyNumberFormat="1" applyFont="1" applyAlignment="1">
      <alignment horizontal="center" vertical="center"/>
    </xf>
    <xf numFmtId="164" fontId="19" fillId="0" borderId="0" xfId="1" applyNumberFormat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164" fontId="10" fillId="0" borderId="0" xfId="2" applyNumberFormat="1" applyFont="1" applyAlignment="1">
      <alignment horizontal="center" vertical="center"/>
    </xf>
    <xf numFmtId="164" fontId="10" fillId="0" borderId="0" xfId="4" applyNumberFormat="1" applyFont="1" applyAlignment="1">
      <alignment horizontal="center" vertical="center"/>
    </xf>
    <xf numFmtId="164" fontId="10" fillId="0" borderId="0" xfId="5" applyNumberFormat="1" applyFont="1" applyAlignment="1">
      <alignment horizontal="center" vertical="center"/>
    </xf>
    <xf numFmtId="164" fontId="10" fillId="0" borderId="0" xfId="6" applyNumberFormat="1" applyFont="1" applyAlignment="1">
      <alignment horizontal="center" vertical="center"/>
    </xf>
    <xf numFmtId="164" fontId="4" fillId="0" borderId="0" xfId="10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5" fillId="0" borderId="0" xfId="4" applyNumberFormat="1" applyFont="1" applyAlignment="1">
      <alignment horizontal="center" vertical="center"/>
    </xf>
    <xf numFmtId="164" fontId="5" fillId="0" borderId="0" xfId="5" applyNumberFormat="1" applyFont="1" applyAlignment="1">
      <alignment horizontal="center" vertical="center"/>
    </xf>
    <xf numFmtId="164" fontId="5" fillId="0" borderId="0" xfId="6" applyNumberFormat="1" applyFont="1" applyAlignment="1">
      <alignment horizontal="center" vertical="center"/>
    </xf>
    <xf numFmtId="164" fontId="5" fillId="0" borderId="0" xfId="7" applyNumberFormat="1" applyFont="1" applyAlignment="1">
      <alignment horizontal="center" vertical="center"/>
    </xf>
    <xf numFmtId="164" fontId="5" fillId="0" borderId="0" xfId="8" applyNumberFormat="1" applyFont="1" applyAlignment="1">
      <alignment horizontal="center" vertical="center"/>
    </xf>
    <xf numFmtId="164" fontId="5" fillId="0" borderId="0" xfId="9" applyNumberFormat="1" applyFont="1" applyAlignment="1">
      <alignment horizontal="center" vertical="center"/>
    </xf>
    <xf numFmtId="164" fontId="5" fillId="0" borderId="0" xfId="10" applyNumberFormat="1" applyFont="1" applyAlignment="1">
      <alignment horizontal="center" vertical="center"/>
    </xf>
    <xf numFmtId="164" fontId="5" fillId="0" borderId="0" xfId="11" applyNumberFormat="1" applyFont="1" applyAlignment="1">
      <alignment horizontal="center" vertical="center"/>
    </xf>
    <xf numFmtId="164" fontId="5" fillId="0" borderId="0" xfId="12" applyNumberFormat="1" applyFont="1" applyAlignment="1">
      <alignment horizontal="center" vertical="center"/>
    </xf>
    <xf numFmtId="164" fontId="5" fillId="0" borderId="0" xfId="13" applyNumberFormat="1" applyFont="1" applyAlignment="1">
      <alignment horizontal="center" vertical="center"/>
    </xf>
    <xf numFmtId="164" fontId="5" fillId="0" borderId="0" xfId="14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1" fillId="0" borderId="0" xfId="17" applyFont="1" applyBorder="1" applyAlignment="1">
      <alignment horizontal="center" wrapText="1"/>
    </xf>
    <xf numFmtId="0" fontId="11" fillId="0" borderId="0" xfId="17" applyFont="1" applyBorder="1" applyAlignment="1">
      <alignment horizontal="center" vertical="center" wrapText="1"/>
    </xf>
    <xf numFmtId="0" fontId="11" fillId="0" borderId="0" xfId="17" applyFont="1" applyBorder="1" applyAlignment="1">
      <alignment horizontal="center" vertical="top" wrapText="1"/>
    </xf>
    <xf numFmtId="0" fontId="10" fillId="0" borderId="0" xfId="33" applyNumberFormat="1" applyFont="1" applyFill="1" applyBorder="1" applyAlignment="1" applyProtection="1">
      <alignment horizontal="center"/>
    </xf>
    <xf numFmtId="166" fontId="10" fillId="0" borderId="0" xfId="16" applyNumberFormat="1" applyFont="1" applyFill="1" applyBorder="1" applyAlignment="1">
      <alignment horizontal="center" vertical="center"/>
    </xf>
    <xf numFmtId="1" fontId="10" fillId="0" borderId="0" xfId="16" applyNumberFormat="1" applyFont="1" applyFill="1" applyBorder="1" applyAlignment="1">
      <alignment horizontal="center" vertical="center"/>
    </xf>
    <xf numFmtId="166" fontId="10" fillId="0" borderId="0" xfId="16" applyNumberFormat="1" applyFont="1" applyBorder="1" applyAlignment="1">
      <alignment horizontal="center" vertical="center"/>
    </xf>
    <xf numFmtId="1" fontId="10" fillId="0" borderId="0" xfId="16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2" fontId="10" fillId="0" borderId="0" xfId="16" applyNumberFormat="1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2" fontId="11" fillId="0" borderId="0" xfId="17" applyNumberFormat="1" applyFont="1" applyBorder="1" applyAlignment="1">
      <alignment horizontal="center" vertical="top" wrapText="1"/>
    </xf>
    <xf numFmtId="0" fontId="10" fillId="0" borderId="0" xfId="18" applyFont="1" applyBorder="1" applyAlignment="1">
      <alignment horizontal="center" vertical="center"/>
    </xf>
    <xf numFmtId="166" fontId="10" fillId="0" borderId="0" xfId="18" applyNumberFormat="1" applyFont="1" applyBorder="1" applyAlignment="1">
      <alignment horizontal="center" vertical="center"/>
    </xf>
    <xf numFmtId="2" fontId="10" fillId="0" borderId="0" xfId="18" applyNumberFormat="1" applyFont="1" applyBorder="1" applyAlignment="1">
      <alignment horizontal="center" vertical="center"/>
    </xf>
    <xf numFmtId="1" fontId="10" fillId="0" borderId="0" xfId="18" applyNumberFormat="1" applyFont="1" applyBorder="1" applyAlignment="1">
      <alignment horizontal="center" vertical="center"/>
    </xf>
    <xf numFmtId="1" fontId="11" fillId="0" borderId="0" xfId="17" applyNumberFormat="1" applyFont="1" applyBorder="1" applyAlignment="1">
      <alignment horizontal="center" vertical="center"/>
    </xf>
    <xf numFmtId="166" fontId="10" fillId="0" borderId="0" xfId="19" applyNumberFormat="1" applyFont="1" applyBorder="1" applyAlignment="1">
      <alignment horizontal="center" vertical="center"/>
    </xf>
    <xf numFmtId="1" fontId="10" fillId="0" borderId="0" xfId="19" applyNumberFormat="1" applyFont="1" applyBorder="1" applyAlignment="1">
      <alignment horizontal="center" vertical="center"/>
    </xf>
    <xf numFmtId="0" fontId="10" fillId="0" borderId="0" xfId="21" applyNumberFormat="1" applyFont="1" applyBorder="1" applyAlignment="1">
      <alignment horizontal="center" vertical="center"/>
    </xf>
    <xf numFmtId="166" fontId="10" fillId="0" borderId="0" xfId="21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1" fontId="10" fillId="0" borderId="0" xfId="21" applyNumberFormat="1" applyFont="1" applyBorder="1" applyAlignment="1">
      <alignment horizontal="center" vertical="center"/>
    </xf>
    <xf numFmtId="166" fontId="11" fillId="0" borderId="0" xfId="17" applyNumberFormat="1" applyFont="1" applyBorder="1" applyAlignment="1">
      <alignment horizontal="center" vertical="top" wrapText="1"/>
    </xf>
    <xf numFmtId="2" fontId="11" fillId="0" borderId="0" xfId="17" applyNumberFormat="1" applyFont="1" applyBorder="1" applyAlignment="1">
      <alignment horizontal="center" vertical="center"/>
    </xf>
    <xf numFmtId="1" fontId="11" fillId="0" borderId="0" xfId="17" applyNumberFormat="1" applyFont="1" applyBorder="1" applyAlignment="1">
      <alignment horizontal="center" vertical="top" wrapText="1"/>
    </xf>
    <xf numFmtId="166" fontId="11" fillId="0" borderId="0" xfId="17" applyNumberFormat="1" applyFont="1" applyBorder="1" applyAlignment="1">
      <alignment horizontal="center" vertical="center" wrapText="1"/>
    </xf>
    <xf numFmtId="1" fontId="11" fillId="0" borderId="0" xfId="17" applyNumberFormat="1" applyFont="1" applyBorder="1" applyAlignment="1">
      <alignment horizontal="center" vertical="center" wrapText="1"/>
    </xf>
    <xf numFmtId="0" fontId="11" fillId="0" borderId="0" xfId="17" applyFont="1" applyBorder="1" applyAlignment="1">
      <alignment horizontal="center" vertical="center"/>
    </xf>
    <xf numFmtId="166" fontId="11" fillId="0" borderId="0" xfId="17" applyNumberFormat="1" applyFont="1" applyBorder="1" applyAlignment="1">
      <alignment horizontal="center" vertical="center"/>
    </xf>
    <xf numFmtId="166" fontId="11" fillId="0" borderId="0" xfId="17" applyNumberFormat="1" applyFont="1" applyBorder="1" applyAlignment="1">
      <alignment horizontal="center" wrapText="1"/>
    </xf>
    <xf numFmtId="1" fontId="11" fillId="0" borderId="0" xfId="17" applyNumberFormat="1" applyFont="1" applyBorder="1" applyAlignment="1">
      <alignment horizontal="center" wrapText="1"/>
    </xf>
    <xf numFmtId="2" fontId="11" fillId="0" borderId="0" xfId="16" applyNumberFormat="1" applyFont="1" applyBorder="1" applyAlignment="1">
      <alignment horizontal="center" vertical="top" wrapText="1"/>
    </xf>
    <xf numFmtId="166" fontId="11" fillId="0" borderId="0" xfId="16" applyNumberFormat="1" applyFont="1" applyBorder="1" applyAlignment="1">
      <alignment horizontal="center" vertical="top" wrapText="1"/>
    </xf>
    <xf numFmtId="1" fontId="11" fillId="0" borderId="0" xfId="16" applyNumberFormat="1" applyFont="1" applyBorder="1" applyAlignment="1">
      <alignment horizontal="center" vertical="top" wrapText="1"/>
    </xf>
    <xf numFmtId="0" fontId="10" fillId="0" borderId="0" xfId="22" applyFont="1" applyBorder="1" applyAlignment="1">
      <alignment horizontal="center" vertical="center"/>
    </xf>
    <xf numFmtId="0" fontId="10" fillId="0" borderId="0" xfId="23" applyFont="1" applyBorder="1" applyAlignment="1">
      <alignment horizontal="center" vertical="center"/>
    </xf>
    <xf numFmtId="166" fontId="10" fillId="0" borderId="0" xfId="23" applyNumberFormat="1" applyFont="1" applyBorder="1" applyAlignment="1">
      <alignment horizontal="center" vertical="center"/>
    </xf>
    <xf numFmtId="1" fontId="10" fillId="0" borderId="0" xfId="23" applyNumberFormat="1" applyFont="1" applyBorder="1" applyAlignment="1">
      <alignment horizontal="center" vertical="center"/>
    </xf>
    <xf numFmtId="2" fontId="10" fillId="0" borderId="0" xfId="20" applyNumberFormat="1" applyFont="1" applyBorder="1" applyAlignment="1">
      <alignment horizontal="center" vertical="center"/>
    </xf>
    <xf numFmtId="0" fontId="10" fillId="0" borderId="0" xfId="24" applyFont="1" applyBorder="1" applyAlignment="1">
      <alignment horizontal="center" vertical="center"/>
    </xf>
    <xf numFmtId="166" fontId="10" fillId="0" borderId="0" xfId="24" applyNumberFormat="1" applyFont="1" applyBorder="1" applyAlignment="1">
      <alignment horizontal="center" vertical="center"/>
    </xf>
    <xf numFmtId="2" fontId="10" fillId="0" borderId="0" xfId="24" applyNumberFormat="1" applyFont="1" applyBorder="1" applyAlignment="1">
      <alignment horizontal="center" vertical="center"/>
    </xf>
    <xf numFmtId="167" fontId="10" fillId="0" borderId="0" xfId="16" applyNumberFormat="1" applyFont="1" applyFill="1" applyBorder="1" applyAlignment="1">
      <alignment horizontal="center" vertical="center"/>
    </xf>
    <xf numFmtId="2" fontId="10" fillId="0" borderId="0" xfId="16" applyNumberFormat="1" applyFont="1" applyFill="1" applyBorder="1" applyAlignment="1">
      <alignment horizontal="center" vertical="center"/>
    </xf>
    <xf numFmtId="1" fontId="10" fillId="0" borderId="0" xfId="16" applyNumberFormat="1" applyFont="1" applyBorder="1" applyAlignment="1">
      <alignment horizontal="center"/>
    </xf>
    <xf numFmtId="1" fontId="10" fillId="0" borderId="0" xfId="16" applyNumberFormat="1" applyFont="1" applyFill="1" applyBorder="1" applyAlignment="1">
      <alignment horizontal="center" vertical="center" wrapText="1"/>
    </xf>
    <xf numFmtId="2" fontId="10" fillId="0" borderId="0" xfId="16" applyNumberFormat="1" applyFont="1" applyFill="1" applyBorder="1" applyAlignment="1">
      <alignment horizontal="center" vertical="center" wrapText="1"/>
    </xf>
    <xf numFmtId="0" fontId="10" fillId="0" borderId="0" xfId="25" applyFont="1" applyBorder="1" applyAlignment="1">
      <alignment horizontal="center" vertical="center"/>
    </xf>
    <xf numFmtId="166" fontId="10" fillId="0" borderId="0" xfId="25" applyNumberFormat="1" applyFont="1" applyBorder="1" applyAlignment="1">
      <alignment horizontal="center" vertical="center"/>
    </xf>
    <xf numFmtId="2" fontId="10" fillId="0" borderId="0" xfId="25" applyNumberFormat="1" applyFont="1" applyBorder="1" applyAlignment="1">
      <alignment horizontal="center" vertical="center"/>
    </xf>
    <xf numFmtId="1" fontId="10" fillId="0" borderId="0" xfId="25" applyNumberFormat="1" applyFont="1" applyBorder="1" applyAlignment="1">
      <alignment horizontal="center" vertical="center"/>
    </xf>
    <xf numFmtId="1" fontId="25" fillId="0" borderId="0" xfId="25" applyNumberFormat="1" applyFont="1" applyBorder="1" applyAlignment="1">
      <alignment horizontal="center" vertical="center"/>
    </xf>
    <xf numFmtId="2" fontId="25" fillId="0" borderId="0" xfId="17" applyNumberFormat="1" applyFont="1" applyBorder="1" applyAlignment="1">
      <alignment horizontal="center"/>
    </xf>
    <xf numFmtId="166" fontId="10" fillId="0" borderId="0" xfId="17" applyNumberFormat="1" applyFont="1" applyBorder="1" applyAlignment="1">
      <alignment horizontal="center"/>
    </xf>
    <xf numFmtId="1" fontId="10" fillId="0" borderId="0" xfId="17" applyNumberFormat="1" applyFont="1" applyBorder="1" applyAlignment="1">
      <alignment horizontal="center"/>
    </xf>
    <xf numFmtId="2" fontId="10" fillId="0" borderId="0" xfId="17" applyNumberFormat="1" applyFont="1" applyBorder="1" applyAlignment="1">
      <alignment horizontal="center"/>
    </xf>
    <xf numFmtId="1" fontId="10" fillId="0" borderId="0" xfId="17" applyNumberFormat="1" applyFont="1" applyFill="1" applyBorder="1" applyAlignment="1" applyProtection="1">
      <alignment horizontal="center"/>
    </xf>
    <xf numFmtId="0" fontId="10" fillId="0" borderId="0" xfId="26" applyFont="1" applyBorder="1" applyAlignment="1">
      <alignment horizontal="center" vertical="center"/>
    </xf>
    <xf numFmtId="166" fontId="10" fillId="0" borderId="0" xfId="26" applyNumberFormat="1" applyFont="1" applyBorder="1" applyAlignment="1">
      <alignment horizontal="center" vertical="center"/>
    </xf>
    <xf numFmtId="1" fontId="10" fillId="0" borderId="0" xfId="26" applyNumberFormat="1" applyFont="1" applyBorder="1" applyAlignment="1">
      <alignment horizontal="center" vertical="center"/>
    </xf>
    <xf numFmtId="166" fontId="10" fillId="0" borderId="0" xfId="22" applyNumberFormat="1" applyFont="1" applyBorder="1" applyAlignment="1">
      <alignment horizontal="center" vertical="center"/>
    </xf>
    <xf numFmtId="2" fontId="10" fillId="0" borderId="0" xfId="22" applyNumberFormat="1" applyFont="1" applyBorder="1" applyAlignment="1">
      <alignment horizontal="center" vertical="center"/>
    </xf>
    <xf numFmtId="0" fontId="10" fillId="0" borderId="0" xfId="27" applyFont="1" applyBorder="1" applyAlignment="1">
      <alignment horizontal="center" vertical="center"/>
    </xf>
    <xf numFmtId="166" fontId="10" fillId="0" borderId="0" xfId="27" applyNumberFormat="1" applyFont="1" applyBorder="1" applyAlignment="1">
      <alignment horizontal="center" vertical="center"/>
    </xf>
    <xf numFmtId="2" fontId="10" fillId="0" borderId="0" xfId="27" applyNumberFormat="1" applyFont="1" applyBorder="1" applyAlignment="1">
      <alignment horizontal="center" vertical="center"/>
    </xf>
    <xf numFmtId="1" fontId="10" fillId="0" borderId="0" xfId="27" applyNumberFormat="1" applyFont="1" applyBorder="1" applyAlignment="1">
      <alignment horizontal="center" vertical="center"/>
    </xf>
    <xf numFmtId="1" fontId="10" fillId="0" borderId="0" xfId="22" applyNumberFormat="1" applyFont="1" applyBorder="1" applyAlignment="1">
      <alignment horizontal="center" vertical="center"/>
    </xf>
    <xf numFmtId="0" fontId="10" fillId="0" borderId="0" xfId="28" applyFont="1" applyBorder="1" applyAlignment="1">
      <alignment horizontal="center" vertical="center"/>
    </xf>
    <xf numFmtId="166" fontId="10" fillId="0" borderId="0" xfId="16" applyNumberFormat="1" applyFont="1" applyBorder="1" applyAlignment="1">
      <alignment horizontal="center"/>
    </xf>
    <xf numFmtId="2" fontId="10" fillId="0" borderId="0" xfId="16" applyNumberFormat="1" applyFont="1" applyBorder="1" applyAlignment="1">
      <alignment horizontal="center"/>
    </xf>
    <xf numFmtId="0" fontId="10" fillId="0" borderId="0" xfId="29" applyFont="1" applyBorder="1" applyAlignment="1">
      <alignment horizontal="center" vertical="center"/>
    </xf>
    <xf numFmtId="0" fontId="10" fillId="0" borderId="0" xfId="30" applyFont="1" applyBorder="1" applyAlignment="1">
      <alignment horizontal="center" vertical="center"/>
    </xf>
    <xf numFmtId="166" fontId="10" fillId="0" borderId="0" xfId="30" applyNumberFormat="1" applyFont="1" applyBorder="1" applyAlignment="1">
      <alignment horizontal="center" vertical="center"/>
    </xf>
    <xf numFmtId="1" fontId="10" fillId="0" borderId="0" xfId="30" applyNumberFormat="1" applyFont="1" applyBorder="1" applyAlignment="1">
      <alignment horizontal="center" vertical="center"/>
    </xf>
    <xf numFmtId="0" fontId="10" fillId="0" borderId="0" xfId="31" applyFont="1" applyBorder="1" applyAlignment="1">
      <alignment horizontal="center" vertical="center"/>
    </xf>
    <xf numFmtId="166" fontId="10" fillId="0" borderId="0" xfId="31" applyNumberFormat="1" applyFont="1" applyBorder="1" applyAlignment="1">
      <alignment horizontal="center" vertical="center"/>
    </xf>
    <xf numFmtId="1" fontId="10" fillId="0" borderId="0" xfId="31" applyNumberFormat="1" applyFont="1" applyBorder="1" applyAlignment="1">
      <alignment horizontal="center" vertical="center"/>
    </xf>
    <xf numFmtId="166" fontId="11" fillId="0" borderId="0" xfId="33" applyNumberFormat="1" applyFont="1" applyBorder="1" applyAlignment="1">
      <alignment horizontal="center"/>
    </xf>
    <xf numFmtId="2" fontId="11" fillId="0" borderId="0" xfId="33" applyNumberFormat="1" applyFont="1" applyBorder="1" applyAlignment="1">
      <alignment horizontal="center"/>
    </xf>
    <xf numFmtId="1" fontId="11" fillId="0" borderId="0" xfId="33" applyNumberFormat="1" applyFont="1" applyBorder="1" applyAlignment="1">
      <alignment horizontal="center"/>
    </xf>
    <xf numFmtId="166" fontId="10" fillId="0" borderId="0" xfId="33" applyNumberFormat="1" applyFont="1" applyFill="1" applyBorder="1" applyAlignment="1" applyProtection="1">
      <alignment horizontal="center"/>
    </xf>
    <xf numFmtId="2" fontId="10" fillId="0" borderId="0" xfId="26" applyNumberFormat="1" applyFont="1" applyBorder="1" applyAlignment="1">
      <alignment horizontal="center" vertical="center"/>
    </xf>
    <xf numFmtId="0" fontId="10" fillId="0" borderId="0" xfId="34" applyFont="1" applyBorder="1" applyAlignment="1">
      <alignment horizontal="center" vertical="center"/>
    </xf>
    <xf numFmtId="0" fontId="10" fillId="0" borderId="0" xfId="35" applyFont="1" applyBorder="1" applyAlignment="1">
      <alignment horizontal="center" vertical="center"/>
    </xf>
    <xf numFmtId="166" fontId="10" fillId="0" borderId="0" xfId="16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166" fontId="19" fillId="0" borderId="0" xfId="16" applyNumberFormat="1" applyFont="1" applyBorder="1" applyAlignment="1">
      <alignment horizontal="center" vertical="center"/>
    </xf>
    <xf numFmtId="2" fontId="19" fillId="0" borderId="0" xfId="16" applyNumberFormat="1" applyFont="1" applyBorder="1" applyAlignment="1">
      <alignment horizontal="center" vertical="center"/>
    </xf>
    <xf numFmtId="1" fontId="19" fillId="0" borderId="0" xfId="16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19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3" fillId="0" borderId="0" xfId="2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left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164" fontId="4" fillId="0" borderId="0" xfId="7" applyNumberFormat="1" applyFont="1" applyAlignment="1">
      <alignment horizontal="center" vertical="center"/>
    </xf>
    <xf numFmtId="164" fontId="4" fillId="0" borderId="0" xfId="8" applyNumberFormat="1" applyFont="1" applyAlignment="1">
      <alignment horizontal="center" vertical="center"/>
    </xf>
    <xf numFmtId="164" fontId="4" fillId="0" borderId="0" xfId="9" applyNumberFormat="1" applyFont="1" applyAlignment="1">
      <alignment horizontal="center" vertical="center"/>
    </xf>
    <xf numFmtId="164" fontId="4" fillId="0" borderId="0" xfId="11" applyNumberFormat="1" applyFont="1" applyAlignment="1">
      <alignment horizontal="center" vertical="center"/>
    </xf>
    <xf numFmtId="164" fontId="4" fillId="0" borderId="0" xfId="12" applyNumberFormat="1" applyFont="1" applyAlignment="1">
      <alignment horizontal="center" vertical="center"/>
    </xf>
    <xf numFmtId="164" fontId="4" fillId="0" borderId="0" xfId="13" applyNumberFormat="1" applyFont="1" applyAlignment="1">
      <alignment horizontal="center" vertical="center"/>
    </xf>
    <xf numFmtId="164" fontId="4" fillId="0" borderId="0" xfId="14" applyNumberFormat="1" applyFont="1" applyAlignment="1">
      <alignment horizontal="center" vertical="center"/>
    </xf>
    <xf numFmtId="0" fontId="27" fillId="0" borderId="0" xfId="0" applyFo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11" fillId="0" borderId="0" xfId="0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2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9" fontId="4" fillId="0" borderId="0" xfId="0" applyNumberFormat="1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2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</cellXfs>
  <cellStyles count="36">
    <cellStyle name="Normal" xfId="0" builtinId="0"/>
    <cellStyle name="Normal 2 2" xfId="16" xr:uid="{00000000-0005-0000-0000-000000000000}"/>
    <cellStyle name="Normal 3" xfId="32" xr:uid="{00000000-0005-0000-0000-000001000000}"/>
    <cellStyle name="Normal 4" xfId="33" xr:uid="{00000000-0005-0000-0000-000002000000}"/>
    <cellStyle name="Normal 5" xfId="17" xr:uid="{00000000-0005-0000-0000-000003000000}"/>
    <cellStyle name="Normale 2" xfId="15" xr:uid="{00000000-0005-0000-0000-000004000000}"/>
    <cellStyle name="常规 2" xfId="1" xr:uid="{00000000-0005-0000-0000-000006000000}"/>
    <cellStyle name="常规 28" xfId="2" xr:uid="{00000000-0005-0000-0000-000007000000}"/>
    <cellStyle name="常规 29" xfId="3" xr:uid="{00000000-0005-0000-0000-000008000000}"/>
    <cellStyle name="常规 31" xfId="11" xr:uid="{00000000-0005-0000-0000-000009000000}"/>
    <cellStyle name="常规 32" xfId="4" xr:uid="{00000000-0005-0000-0000-00000A000000}"/>
    <cellStyle name="常规 33" xfId="12" xr:uid="{00000000-0005-0000-0000-00000B000000}"/>
    <cellStyle name="常规 34" xfId="13" xr:uid="{00000000-0005-0000-0000-00000C000000}"/>
    <cellStyle name="常规 35" xfId="5" xr:uid="{00000000-0005-0000-0000-00000D000000}"/>
    <cellStyle name="常规 38" xfId="6" xr:uid="{00000000-0005-0000-0000-00000E000000}"/>
    <cellStyle name="常规 39" xfId="7" xr:uid="{00000000-0005-0000-0000-00000F000000}"/>
    <cellStyle name="常规 40" xfId="8" xr:uid="{00000000-0005-0000-0000-000010000000}"/>
    <cellStyle name="常规 41" xfId="14" xr:uid="{00000000-0005-0000-0000-000011000000}"/>
    <cellStyle name="常规 42" xfId="9" xr:uid="{00000000-0005-0000-0000-000012000000}"/>
    <cellStyle name="常规 43" xfId="10" xr:uid="{00000000-0005-0000-0000-000013000000}"/>
    <cellStyle name="常规_ Pacific (2)" xfId="34" xr:uid="{00000000-0005-0000-0000-000014000000}"/>
    <cellStyle name="常规_ Pacific-2" xfId="35" xr:uid="{00000000-0005-0000-0000-000015000000}"/>
    <cellStyle name="常规_NW Indian (2)" xfId="31" xr:uid="{00000000-0005-0000-0000-000016000000}"/>
    <cellStyle name="常规_Sheet1" xfId="19" xr:uid="{00000000-0005-0000-0000-000017000000}"/>
    <cellStyle name="常规_Sheet1_1" xfId="26" xr:uid="{00000000-0005-0000-0000-000018000000}"/>
    <cellStyle name="常规_Sheet10" xfId="23" xr:uid="{00000000-0005-0000-0000-000019000000}"/>
    <cellStyle name="常规_Sheet11" xfId="27" xr:uid="{00000000-0005-0000-0000-00001A000000}"/>
    <cellStyle name="常规_Sheet2" xfId="20" xr:uid="{00000000-0005-0000-0000-00001B000000}"/>
    <cellStyle name="常规_Sheet3" xfId="25" xr:uid="{00000000-0005-0000-0000-00001C000000}"/>
    <cellStyle name="常规_Sheet4" xfId="22" xr:uid="{00000000-0005-0000-0000-00001D000000}"/>
    <cellStyle name="常规_Sheet5" xfId="28" xr:uid="{00000000-0005-0000-0000-00001E000000}"/>
    <cellStyle name="常规_Sheet7" xfId="29" xr:uid="{00000000-0005-0000-0000-00001F000000}"/>
    <cellStyle name="常规_Sheet8" xfId="21" xr:uid="{00000000-0005-0000-0000-000020000000}"/>
    <cellStyle name="常规_South Atlantic (2)" xfId="24" xr:uid="{00000000-0005-0000-0000-000021000000}"/>
    <cellStyle name="常规_Southern Ocean-2 (2)" xfId="30" xr:uid="{00000000-0005-0000-0000-000022000000}"/>
    <cellStyle name="常规_Southern Ocean-6" xfId="18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1DE7-7B22-434C-9769-B2EB1D836BF1}">
  <dimension ref="A1"/>
  <sheetViews>
    <sheetView workbookViewId="0">
      <selection activeCell="A2" sqref="A2"/>
    </sheetView>
  </sheetViews>
  <sheetFormatPr defaultRowHeight="15"/>
  <sheetData>
    <row r="1" spans="1:1">
      <c r="A1" t="s">
        <v>502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340"/>
  <sheetViews>
    <sheetView topLeftCell="A2211" workbookViewId="0">
      <selection activeCell="A2235" sqref="A2235"/>
    </sheetView>
  </sheetViews>
  <sheetFormatPr defaultRowHeight="15"/>
  <cols>
    <col min="1" max="1" width="11.28515625" style="71" customWidth="1"/>
    <col min="2" max="2" width="13.42578125" style="71" customWidth="1"/>
    <col min="3" max="3" width="6" style="73" customWidth="1"/>
    <col min="4" max="4" width="5.140625" style="73" customWidth="1"/>
    <col min="5" max="5" width="5.42578125" style="85" customWidth="1"/>
    <col min="6" max="7" width="6.5703125" style="74" customWidth="1"/>
  </cols>
  <sheetData>
    <row r="1" spans="1:7" ht="17.25">
      <c r="A1" s="150" t="s">
        <v>194</v>
      </c>
      <c r="B1" s="150" t="s">
        <v>209</v>
      </c>
      <c r="C1" s="151" t="s">
        <v>218</v>
      </c>
      <c r="D1" s="151" t="s">
        <v>219</v>
      </c>
      <c r="E1" s="152" t="s">
        <v>91</v>
      </c>
      <c r="F1" s="153" t="s">
        <v>220</v>
      </c>
      <c r="G1" s="153" t="s">
        <v>349</v>
      </c>
    </row>
    <row r="2" spans="1:7">
      <c r="A2" s="150"/>
      <c r="B2" s="150"/>
      <c r="C2" s="69" t="s">
        <v>350</v>
      </c>
      <c r="D2" s="69" t="s">
        <v>7</v>
      </c>
      <c r="E2" s="72" t="s">
        <v>7</v>
      </c>
      <c r="F2" s="70" t="s">
        <v>9</v>
      </c>
      <c r="G2" s="70" t="s">
        <v>9</v>
      </c>
    </row>
    <row r="3" spans="1:7">
      <c r="A3" s="71" t="s">
        <v>195</v>
      </c>
      <c r="B3" s="71" t="s">
        <v>210</v>
      </c>
      <c r="C3" s="76">
        <v>0</v>
      </c>
      <c r="D3" s="77">
        <v>7.84</v>
      </c>
      <c r="E3" s="78">
        <v>0.40415704387990764</v>
      </c>
      <c r="G3" s="79">
        <v>388</v>
      </c>
    </row>
    <row r="4" spans="1:7">
      <c r="A4" s="71" t="s">
        <v>195</v>
      </c>
      <c r="B4" s="71" t="s">
        <v>210</v>
      </c>
      <c r="C4" s="76">
        <v>0</v>
      </c>
      <c r="D4" s="77">
        <v>7.59</v>
      </c>
      <c r="E4" s="78">
        <v>0.40783410138248849</v>
      </c>
      <c r="G4" s="79">
        <v>459</v>
      </c>
    </row>
    <row r="5" spans="1:7">
      <c r="A5" s="71" t="s">
        <v>195</v>
      </c>
      <c r="B5" s="71" t="s">
        <v>210</v>
      </c>
      <c r="C5" s="76">
        <v>0</v>
      </c>
      <c r="D5" s="77">
        <v>7.69</v>
      </c>
      <c r="E5" s="78">
        <v>0.39272030651341</v>
      </c>
      <c r="G5" s="79">
        <v>427</v>
      </c>
    </row>
    <row r="6" spans="1:7">
      <c r="A6" s="71" t="s">
        <v>195</v>
      </c>
      <c r="B6" s="71" t="s">
        <v>210</v>
      </c>
      <c r="C6" s="76">
        <v>0</v>
      </c>
      <c r="D6" s="77">
        <v>7.72</v>
      </c>
      <c r="E6" s="78">
        <v>0.43750000000000006</v>
      </c>
      <c r="G6" s="79">
        <v>355</v>
      </c>
    </row>
    <row r="7" spans="1:7">
      <c r="A7" s="71" t="s">
        <v>195</v>
      </c>
      <c r="B7" s="71" t="s">
        <v>210</v>
      </c>
      <c r="C7" s="76">
        <v>0</v>
      </c>
      <c r="D7" s="77">
        <v>7.74</v>
      </c>
      <c r="E7" s="78">
        <v>0.41649484536082471</v>
      </c>
      <c r="G7" s="79">
        <v>440</v>
      </c>
    </row>
    <row r="8" spans="1:7">
      <c r="A8" s="71" t="s">
        <v>195</v>
      </c>
      <c r="B8" s="71" t="s">
        <v>210</v>
      </c>
      <c r="C8" s="76">
        <v>0</v>
      </c>
      <c r="D8" s="77">
        <v>7.82</v>
      </c>
      <c r="E8" s="78">
        <v>0.51648351648351654</v>
      </c>
      <c r="G8" s="79">
        <v>339</v>
      </c>
    </row>
    <row r="9" spans="1:7">
      <c r="A9" s="71" t="s">
        <v>195</v>
      </c>
      <c r="B9" s="71" t="s">
        <v>210</v>
      </c>
      <c r="C9" s="76">
        <v>0</v>
      </c>
      <c r="D9" s="77">
        <v>7.57</v>
      </c>
      <c r="E9" s="78">
        <v>0.4204322200392927</v>
      </c>
      <c r="G9" s="79">
        <v>385</v>
      </c>
    </row>
    <row r="10" spans="1:7">
      <c r="A10" s="71" t="s">
        <v>195</v>
      </c>
      <c r="B10" s="71" t="s">
        <v>210</v>
      </c>
      <c r="C10" s="76">
        <v>0</v>
      </c>
      <c r="D10" s="77">
        <v>7.91</v>
      </c>
      <c r="E10" s="78">
        <v>0.40192307692307688</v>
      </c>
      <c r="G10" s="79">
        <v>334</v>
      </c>
    </row>
    <row r="11" spans="1:7">
      <c r="A11" s="71" t="s">
        <v>195</v>
      </c>
      <c r="B11" s="71" t="s">
        <v>210</v>
      </c>
      <c r="C11" s="76">
        <v>0</v>
      </c>
      <c r="D11" s="77">
        <v>8.1300000000000008</v>
      </c>
      <c r="E11" s="78">
        <v>0.38663967611336025</v>
      </c>
      <c r="G11" s="79">
        <v>213</v>
      </c>
    </row>
    <row r="12" spans="1:7">
      <c r="A12" s="71" t="s">
        <v>195</v>
      </c>
      <c r="B12" s="71" t="s">
        <v>210</v>
      </c>
      <c r="C12" s="76">
        <v>0</v>
      </c>
      <c r="D12" s="77">
        <v>8.02</v>
      </c>
      <c r="E12" s="78">
        <v>0.40200000000000002</v>
      </c>
      <c r="G12" s="79">
        <v>206</v>
      </c>
    </row>
    <row r="13" spans="1:7">
      <c r="A13" s="71" t="s">
        <v>195</v>
      </c>
      <c r="B13" s="71" t="s">
        <v>210</v>
      </c>
      <c r="C13" s="76">
        <v>0</v>
      </c>
      <c r="D13" s="77">
        <v>7.85</v>
      </c>
      <c r="E13" s="78">
        <v>0.37362637362637369</v>
      </c>
      <c r="G13" s="79">
        <v>105</v>
      </c>
    </row>
    <row r="14" spans="1:7">
      <c r="A14" s="71" t="s">
        <v>195</v>
      </c>
      <c r="B14" s="71" t="s">
        <v>210</v>
      </c>
      <c r="C14" s="76">
        <v>0</v>
      </c>
      <c r="D14" s="77">
        <v>8.18</v>
      </c>
      <c r="E14" s="78">
        <v>0.37323943661971831</v>
      </c>
      <c r="G14" s="79">
        <v>155</v>
      </c>
    </row>
    <row r="15" spans="1:7">
      <c r="A15" s="71" t="s">
        <v>195</v>
      </c>
      <c r="B15" s="71" t="s">
        <v>210</v>
      </c>
      <c r="C15" s="76">
        <v>0</v>
      </c>
      <c r="D15" s="77">
        <v>8</v>
      </c>
      <c r="E15" s="78">
        <v>0.32231404958677684</v>
      </c>
      <c r="G15" s="79">
        <v>145</v>
      </c>
    </row>
    <row r="16" spans="1:7">
      <c r="A16" s="71" t="s">
        <v>195</v>
      </c>
      <c r="B16" s="71" t="s">
        <v>210</v>
      </c>
      <c r="C16" s="76">
        <v>0</v>
      </c>
      <c r="D16" s="77">
        <v>8.08</v>
      </c>
      <c r="E16" s="78">
        <v>0.3154362416107383</v>
      </c>
      <c r="G16" s="80"/>
    </row>
    <row r="17" spans="1:7">
      <c r="A17" s="71" t="s">
        <v>195</v>
      </c>
      <c r="B17" s="71" t="s">
        <v>210</v>
      </c>
      <c r="C17" s="76">
        <v>0</v>
      </c>
      <c r="D17" s="77">
        <v>8.16</v>
      </c>
      <c r="E17" s="78">
        <v>0.29729729729729731</v>
      </c>
      <c r="G17" s="80"/>
    </row>
    <row r="18" spans="1:7">
      <c r="A18" s="71" t="s">
        <v>195</v>
      </c>
      <c r="B18" s="71" t="s">
        <v>210</v>
      </c>
      <c r="C18" s="76">
        <v>0</v>
      </c>
      <c r="D18" s="77">
        <v>8.24</v>
      </c>
      <c r="E18" s="78">
        <v>0.3439490445859873</v>
      </c>
      <c r="G18" s="79">
        <v>180</v>
      </c>
    </row>
    <row r="19" spans="1:7">
      <c r="A19" s="71" t="s">
        <v>195</v>
      </c>
      <c r="B19" s="71" t="s">
        <v>210</v>
      </c>
      <c r="C19" s="76">
        <v>0</v>
      </c>
      <c r="D19" s="77">
        <v>8.36</v>
      </c>
      <c r="E19" s="78">
        <v>0.31372549019607843</v>
      </c>
      <c r="G19" s="80"/>
    </row>
    <row r="20" spans="1:7">
      <c r="A20" s="71" t="s">
        <v>195</v>
      </c>
      <c r="B20" s="71" t="s">
        <v>210</v>
      </c>
      <c r="C20" s="76">
        <v>0</v>
      </c>
      <c r="D20" s="77">
        <v>8.4799999999999986</v>
      </c>
      <c r="E20" s="78">
        <v>0.33333333333333331</v>
      </c>
      <c r="G20" s="80"/>
    </row>
    <row r="21" spans="1:7">
      <c r="A21" s="71" t="s">
        <v>195</v>
      </c>
      <c r="B21" s="71" t="s">
        <v>210</v>
      </c>
      <c r="C21" s="76">
        <v>0</v>
      </c>
      <c r="D21" s="77">
        <v>8.6</v>
      </c>
      <c r="E21" s="78">
        <v>0.34868421052631582</v>
      </c>
      <c r="G21" s="79">
        <v>173</v>
      </c>
    </row>
    <row r="22" spans="1:7">
      <c r="A22" s="71" t="s">
        <v>195</v>
      </c>
      <c r="B22" s="71" t="s">
        <v>210</v>
      </c>
      <c r="C22" s="76">
        <v>0</v>
      </c>
      <c r="D22" s="77">
        <v>8.543333333333333</v>
      </c>
      <c r="E22" s="78">
        <v>0.32121212121212123</v>
      </c>
      <c r="G22" s="80"/>
    </row>
    <row r="23" spans="1:7">
      <c r="A23" s="71" t="s">
        <v>195</v>
      </c>
      <c r="B23" s="71" t="s">
        <v>210</v>
      </c>
      <c r="C23" s="76">
        <v>0</v>
      </c>
      <c r="D23" s="77">
        <v>8.4866666666666664</v>
      </c>
      <c r="E23" s="78">
        <v>0.32051282051282048</v>
      </c>
      <c r="G23" s="80"/>
    </row>
    <row r="24" spans="1:7">
      <c r="A24" s="71" t="s">
        <v>195</v>
      </c>
      <c r="B24" s="71" t="s">
        <v>210</v>
      </c>
      <c r="C24" s="76">
        <v>0</v>
      </c>
      <c r="D24" s="77">
        <v>8.43</v>
      </c>
      <c r="E24" s="78">
        <v>0.31372549019607843</v>
      </c>
      <c r="G24" s="79">
        <v>183</v>
      </c>
    </row>
    <row r="25" spans="1:7">
      <c r="A25" s="71" t="s">
        <v>195</v>
      </c>
      <c r="B25" s="71" t="s">
        <v>210</v>
      </c>
      <c r="C25" s="76">
        <v>0</v>
      </c>
      <c r="D25" s="77">
        <v>8.4166666666666661</v>
      </c>
      <c r="E25" s="78">
        <v>0.3271604938271605</v>
      </c>
      <c r="G25" s="80"/>
    </row>
    <row r="26" spans="1:7">
      <c r="A26" s="71" t="s">
        <v>195</v>
      </c>
      <c r="B26" s="71" t="s">
        <v>210</v>
      </c>
      <c r="C26" s="76">
        <v>0</v>
      </c>
      <c r="D26" s="77">
        <v>8.4033333333333342</v>
      </c>
      <c r="E26" s="78">
        <v>0.31875000000000003</v>
      </c>
      <c r="G26" s="80"/>
    </row>
    <row r="27" spans="1:7">
      <c r="A27" s="71" t="s">
        <v>195</v>
      </c>
      <c r="B27" s="71" t="s">
        <v>210</v>
      </c>
      <c r="C27" s="76">
        <v>0</v>
      </c>
      <c r="D27" s="77">
        <v>8.39</v>
      </c>
      <c r="E27" s="78">
        <v>0.32335329341317365</v>
      </c>
      <c r="G27" s="79">
        <v>170</v>
      </c>
    </row>
    <row r="28" spans="1:7">
      <c r="A28" s="71" t="s">
        <v>195</v>
      </c>
      <c r="B28" s="71" t="s">
        <v>211</v>
      </c>
      <c r="C28" s="76">
        <v>0</v>
      </c>
      <c r="D28" s="77">
        <v>8.3766666666666669</v>
      </c>
      <c r="E28" s="78">
        <v>0.32515337423312884</v>
      </c>
      <c r="G28" s="80"/>
    </row>
    <row r="29" spans="1:7">
      <c r="A29" s="71" t="s">
        <v>195</v>
      </c>
      <c r="B29" s="71" t="s">
        <v>210</v>
      </c>
      <c r="C29" s="76">
        <v>0</v>
      </c>
      <c r="D29" s="77">
        <v>8.3633333333333333</v>
      </c>
      <c r="E29" s="78">
        <v>0.36645962732919252</v>
      </c>
      <c r="G29" s="80"/>
    </row>
    <row r="30" spans="1:7">
      <c r="A30" s="71" t="s">
        <v>195</v>
      </c>
      <c r="B30" s="71" t="s">
        <v>210</v>
      </c>
      <c r="C30" s="76">
        <v>0</v>
      </c>
      <c r="D30" s="77">
        <v>8.35</v>
      </c>
      <c r="E30" s="78">
        <v>0.30303030303030309</v>
      </c>
      <c r="G30" s="79">
        <v>156</v>
      </c>
    </row>
    <row r="31" spans="1:7">
      <c r="A31" s="71" t="s">
        <v>195</v>
      </c>
      <c r="B31" s="71" t="s">
        <v>210</v>
      </c>
      <c r="C31" s="76">
        <v>0</v>
      </c>
      <c r="D31" s="77">
        <v>8.2033333333333331</v>
      </c>
      <c r="E31" s="78">
        <v>0.30409356725146197</v>
      </c>
      <c r="G31" s="80"/>
    </row>
    <row r="32" spans="1:7">
      <c r="A32" s="71" t="s">
        <v>195</v>
      </c>
      <c r="B32" s="71" t="s">
        <v>210</v>
      </c>
      <c r="C32" s="76">
        <v>0</v>
      </c>
      <c r="D32" s="77">
        <v>8.0566666666666666</v>
      </c>
      <c r="E32" s="78">
        <v>0.30769230769230771</v>
      </c>
      <c r="G32" s="80"/>
    </row>
    <row r="33" spans="1:7">
      <c r="A33" s="71" t="s">
        <v>195</v>
      </c>
      <c r="B33" s="71" t="s">
        <v>210</v>
      </c>
      <c r="C33" s="76">
        <v>0</v>
      </c>
      <c r="D33" s="77">
        <v>7.91</v>
      </c>
      <c r="E33" s="78">
        <v>0.2662721893491124</v>
      </c>
      <c r="G33" s="79">
        <v>199</v>
      </c>
    </row>
    <row r="34" spans="1:7">
      <c r="A34" s="71" t="s">
        <v>195</v>
      </c>
      <c r="B34" s="71" t="s">
        <v>210</v>
      </c>
      <c r="C34" s="76">
        <v>0</v>
      </c>
      <c r="D34" s="77">
        <v>7.9850000000000003</v>
      </c>
      <c r="E34" s="78">
        <v>0.2662721893491124</v>
      </c>
      <c r="G34" s="80"/>
    </row>
    <row r="35" spans="1:7">
      <c r="A35" s="71" t="s">
        <v>195</v>
      </c>
      <c r="B35" s="71" t="s">
        <v>210</v>
      </c>
      <c r="C35" s="76">
        <v>0</v>
      </c>
      <c r="D35" s="77">
        <v>8.06</v>
      </c>
      <c r="E35" s="78">
        <v>0.25925925925925919</v>
      </c>
      <c r="G35" s="80"/>
    </row>
    <row r="36" spans="1:7">
      <c r="A36" s="71" t="s">
        <v>195</v>
      </c>
      <c r="B36" s="71" t="s">
        <v>210</v>
      </c>
      <c r="C36" s="76">
        <v>0</v>
      </c>
      <c r="D36" s="77">
        <v>8.1350000000000016</v>
      </c>
      <c r="E36" s="78">
        <v>0.34104046242774566</v>
      </c>
      <c r="G36" s="80"/>
    </row>
    <row r="37" spans="1:7">
      <c r="A37" s="71" t="s">
        <v>195</v>
      </c>
      <c r="B37" s="71" t="s">
        <v>210</v>
      </c>
      <c r="C37" s="76">
        <v>0</v>
      </c>
      <c r="D37" s="77">
        <v>8.2100000000000009</v>
      </c>
      <c r="E37" s="78">
        <v>0.3125</v>
      </c>
      <c r="G37" s="79">
        <v>154</v>
      </c>
    </row>
    <row r="38" spans="1:7">
      <c r="A38" s="71" t="s">
        <v>195</v>
      </c>
      <c r="B38" s="71" t="s">
        <v>210</v>
      </c>
      <c r="C38" s="76">
        <v>0</v>
      </c>
      <c r="D38" s="77">
        <v>7.84</v>
      </c>
      <c r="E38" s="78">
        <v>0.3032258064516129</v>
      </c>
      <c r="G38" s="79">
        <v>285</v>
      </c>
    </row>
    <row r="39" spans="1:7">
      <c r="A39" s="71" t="s">
        <v>195</v>
      </c>
      <c r="B39" s="71" t="s">
        <v>210</v>
      </c>
      <c r="C39" s="76">
        <v>0</v>
      </c>
      <c r="D39" s="77">
        <v>7.75</v>
      </c>
      <c r="E39" s="78">
        <v>0.27472527472527475</v>
      </c>
      <c r="G39" s="79">
        <v>267</v>
      </c>
    </row>
    <row r="40" spans="1:7">
      <c r="A40" s="71" t="s">
        <v>195</v>
      </c>
      <c r="B40" s="71" t="s">
        <v>210</v>
      </c>
      <c r="C40" s="76">
        <v>0</v>
      </c>
      <c r="D40" s="77">
        <v>8.02</v>
      </c>
      <c r="E40" s="78">
        <v>0.26299376299376298</v>
      </c>
      <c r="G40" s="79">
        <v>223</v>
      </c>
    </row>
    <row r="41" spans="1:7">
      <c r="A41" s="71" t="s">
        <v>195</v>
      </c>
      <c r="B41" s="71" t="s">
        <v>210</v>
      </c>
      <c r="C41" s="76">
        <v>0</v>
      </c>
      <c r="D41" s="77">
        <v>7.45</v>
      </c>
      <c r="E41" s="78">
        <v>0.20833333333333334</v>
      </c>
      <c r="G41" s="79">
        <v>236</v>
      </c>
    </row>
    <row r="42" spans="1:7">
      <c r="A42" s="71" t="s">
        <v>195</v>
      </c>
      <c r="B42" s="71" t="s">
        <v>210</v>
      </c>
      <c r="C42" s="76">
        <v>0</v>
      </c>
      <c r="D42" s="77">
        <v>7.01</v>
      </c>
      <c r="E42" s="78">
        <v>0.21931589537223339</v>
      </c>
      <c r="G42" s="79">
        <v>221</v>
      </c>
    </row>
    <row r="43" spans="1:7">
      <c r="A43" s="71" t="s">
        <v>195</v>
      </c>
      <c r="B43" s="71" t="s">
        <v>210</v>
      </c>
      <c r="C43" s="76">
        <v>0</v>
      </c>
      <c r="D43" s="77">
        <v>7.05</v>
      </c>
      <c r="E43" s="78">
        <v>0.17333333333333334</v>
      </c>
      <c r="G43" s="79">
        <v>208</v>
      </c>
    </row>
    <row r="44" spans="1:7">
      <c r="A44" s="71" t="s">
        <v>195</v>
      </c>
      <c r="B44" s="71" t="s">
        <v>210</v>
      </c>
      <c r="C44" s="76">
        <v>0</v>
      </c>
      <c r="D44" s="77">
        <v>7</v>
      </c>
      <c r="E44" s="78">
        <v>0.18871595330739302</v>
      </c>
      <c r="G44" s="79">
        <v>147</v>
      </c>
    </row>
    <row r="45" spans="1:7">
      <c r="A45" s="71" t="s">
        <v>195</v>
      </c>
      <c r="B45" s="71" t="s">
        <v>210</v>
      </c>
      <c r="C45" s="76">
        <v>0</v>
      </c>
      <c r="D45" s="77">
        <v>6.93</v>
      </c>
      <c r="E45" s="78">
        <v>0.17248255234297111</v>
      </c>
      <c r="G45" s="79">
        <v>204</v>
      </c>
    </row>
    <row r="46" spans="1:7">
      <c r="A46" s="71" t="s">
        <v>195</v>
      </c>
      <c r="B46" s="71" t="s">
        <v>210</v>
      </c>
      <c r="C46" s="76">
        <v>0</v>
      </c>
      <c r="D46" s="77">
        <v>6.92</v>
      </c>
      <c r="E46" s="78">
        <v>0.16914498141263942</v>
      </c>
      <c r="G46" s="79">
        <v>177</v>
      </c>
    </row>
    <row r="47" spans="1:7">
      <c r="A47" s="71" t="s">
        <v>195</v>
      </c>
      <c r="B47" s="71" t="s">
        <v>210</v>
      </c>
      <c r="C47" s="76">
        <v>0</v>
      </c>
      <c r="D47" s="77">
        <v>7.36</v>
      </c>
      <c r="E47" s="78">
        <v>0.19407558733401431</v>
      </c>
      <c r="G47" s="79">
        <v>500</v>
      </c>
    </row>
    <row r="48" spans="1:7">
      <c r="A48" s="71" t="s">
        <v>195</v>
      </c>
      <c r="B48" s="71" t="s">
        <v>210</v>
      </c>
      <c r="C48" s="76">
        <v>0</v>
      </c>
      <c r="D48" s="77">
        <v>7.47</v>
      </c>
      <c r="E48" s="78">
        <v>0.18348623853211005</v>
      </c>
      <c r="G48" s="79">
        <v>561</v>
      </c>
    </row>
    <row r="49" spans="1:7">
      <c r="A49" s="71" t="s">
        <v>195</v>
      </c>
      <c r="B49" s="71" t="s">
        <v>210</v>
      </c>
      <c r="C49" s="76">
        <v>0</v>
      </c>
      <c r="D49" s="77">
        <v>7.58</v>
      </c>
      <c r="E49" s="78">
        <v>0.19979818365287588</v>
      </c>
      <c r="G49" s="79">
        <v>548</v>
      </c>
    </row>
    <row r="50" spans="1:7">
      <c r="A50" s="71" t="s">
        <v>195</v>
      </c>
      <c r="B50" s="71" t="s">
        <v>210</v>
      </c>
      <c r="C50" s="76">
        <v>0</v>
      </c>
      <c r="D50" s="77">
        <v>7.76</v>
      </c>
      <c r="E50" s="78">
        <v>0.22448979591836732</v>
      </c>
      <c r="G50" s="79">
        <v>660</v>
      </c>
    </row>
    <row r="51" spans="1:7">
      <c r="A51" s="71" t="s">
        <v>195</v>
      </c>
      <c r="B51" s="71" t="s">
        <v>210</v>
      </c>
      <c r="C51" s="76">
        <v>0</v>
      </c>
      <c r="D51" s="77">
        <v>7.57</v>
      </c>
      <c r="E51" s="78">
        <v>0.23725671918443009</v>
      </c>
      <c r="G51" s="79">
        <v>557</v>
      </c>
    </row>
    <row r="52" spans="1:7">
      <c r="A52" s="71" t="s">
        <v>195</v>
      </c>
      <c r="B52" s="71" t="s">
        <v>210</v>
      </c>
      <c r="C52" s="76">
        <v>0</v>
      </c>
      <c r="D52" s="77">
        <v>7.2</v>
      </c>
      <c r="E52" s="78">
        <v>0.20824949698189132</v>
      </c>
      <c r="G52" s="79">
        <v>494</v>
      </c>
    </row>
    <row r="53" spans="1:7">
      <c r="A53" s="71" t="s">
        <v>195</v>
      </c>
      <c r="B53" s="71" t="s">
        <v>210</v>
      </c>
      <c r="C53" s="76">
        <v>0</v>
      </c>
      <c r="D53" s="77">
        <v>7.14</v>
      </c>
      <c r="E53" s="78">
        <v>0.21338912133891214</v>
      </c>
      <c r="G53" s="79">
        <v>420</v>
      </c>
    </row>
    <row r="54" spans="1:7">
      <c r="A54" s="71" t="s">
        <v>195</v>
      </c>
      <c r="B54" s="71" t="s">
        <v>210</v>
      </c>
      <c r="C54" s="76">
        <v>0</v>
      </c>
      <c r="D54" s="77">
        <v>7.43</v>
      </c>
      <c r="E54" s="78">
        <v>0.23964497041420119</v>
      </c>
      <c r="G54" s="79">
        <v>288</v>
      </c>
    </row>
    <row r="55" spans="1:7">
      <c r="A55" s="71" t="s">
        <v>195</v>
      </c>
      <c r="B55" s="71" t="s">
        <v>210</v>
      </c>
      <c r="C55" s="76">
        <v>0</v>
      </c>
      <c r="D55" s="77">
        <v>7.66</v>
      </c>
      <c r="E55" s="78">
        <v>0.22997946611909653</v>
      </c>
      <c r="G55" s="79">
        <v>334</v>
      </c>
    </row>
    <row r="56" spans="1:7">
      <c r="A56" s="71" t="s">
        <v>195</v>
      </c>
      <c r="B56" s="71" t="s">
        <v>210</v>
      </c>
      <c r="C56" s="76">
        <v>0</v>
      </c>
      <c r="D56" s="77">
        <v>7.99</v>
      </c>
      <c r="E56" s="78">
        <v>0.29794520547945208</v>
      </c>
      <c r="G56" s="79">
        <v>170</v>
      </c>
    </row>
    <row r="57" spans="1:7">
      <c r="A57" s="71" t="s">
        <v>195</v>
      </c>
      <c r="B57" s="71" t="s">
        <v>210</v>
      </c>
      <c r="C57" s="76">
        <v>0</v>
      </c>
      <c r="D57" s="77">
        <v>7.93</v>
      </c>
      <c r="E57" s="78">
        <v>0.28037383177570091</v>
      </c>
      <c r="G57" s="79">
        <v>220</v>
      </c>
    </row>
    <row r="58" spans="1:7">
      <c r="A58" s="71" t="s">
        <v>195</v>
      </c>
      <c r="B58" s="71" t="s">
        <v>210</v>
      </c>
      <c r="C58" s="76">
        <v>0</v>
      </c>
      <c r="D58" s="77">
        <v>8.2100000000000009</v>
      </c>
      <c r="E58" s="78">
        <v>0.32803180914512925</v>
      </c>
      <c r="G58" s="79">
        <v>172</v>
      </c>
    </row>
    <row r="59" spans="1:7">
      <c r="A59" s="71" t="s">
        <v>195</v>
      </c>
      <c r="B59" s="71" t="s">
        <v>210</v>
      </c>
      <c r="C59" s="76">
        <v>0</v>
      </c>
      <c r="D59" s="77">
        <v>8.2799999999999994</v>
      </c>
      <c r="E59" s="78">
        <v>0.36343115124153502</v>
      </c>
      <c r="G59" s="79">
        <v>177</v>
      </c>
    </row>
    <row r="60" spans="1:7">
      <c r="A60" s="71" t="s">
        <v>195</v>
      </c>
      <c r="B60" s="71" t="s">
        <v>210</v>
      </c>
      <c r="C60" s="76">
        <v>0</v>
      </c>
      <c r="D60" s="77">
        <v>8.2100000000000009</v>
      </c>
      <c r="E60" s="78">
        <v>0.34902411021814006</v>
      </c>
      <c r="G60" s="79">
        <v>172</v>
      </c>
    </row>
    <row r="61" spans="1:7">
      <c r="A61" s="71" t="s">
        <v>195</v>
      </c>
      <c r="B61" s="71" t="s">
        <v>210</v>
      </c>
      <c r="C61" s="76">
        <v>0</v>
      </c>
      <c r="D61" s="77">
        <v>8.18</v>
      </c>
      <c r="E61" s="78">
        <v>0.34762979683972911</v>
      </c>
      <c r="G61" s="79">
        <v>133</v>
      </c>
    </row>
    <row r="62" spans="1:7">
      <c r="A62" s="71" t="s">
        <v>195</v>
      </c>
      <c r="B62" s="71" t="s">
        <v>210</v>
      </c>
      <c r="C62" s="76">
        <v>0</v>
      </c>
      <c r="D62" s="77">
        <v>8.35</v>
      </c>
      <c r="E62" s="78">
        <v>0.39938080495356038</v>
      </c>
      <c r="G62" s="79">
        <v>139</v>
      </c>
    </row>
    <row r="63" spans="1:7">
      <c r="A63" s="71" t="s">
        <v>195</v>
      </c>
      <c r="B63" s="71" t="s">
        <v>210</v>
      </c>
      <c r="C63" s="76">
        <v>0</v>
      </c>
      <c r="D63" s="77">
        <v>8.3433333333333337</v>
      </c>
      <c r="E63" s="78">
        <v>0.36815920398009955</v>
      </c>
      <c r="G63" s="80"/>
    </row>
    <row r="64" spans="1:7">
      <c r="A64" s="71" t="s">
        <v>195</v>
      </c>
      <c r="B64" s="71" t="s">
        <v>210</v>
      </c>
      <c r="C64" s="76">
        <v>0</v>
      </c>
      <c r="D64" s="77">
        <v>8.336666666666666</v>
      </c>
      <c r="E64" s="78">
        <v>0.35784313725490191</v>
      </c>
      <c r="G64" s="80"/>
    </row>
    <row r="65" spans="1:7">
      <c r="A65" s="71" t="s">
        <v>195</v>
      </c>
      <c r="B65" s="71" t="s">
        <v>210</v>
      </c>
      <c r="C65" s="76">
        <v>0</v>
      </c>
      <c r="D65" s="77">
        <v>8.33</v>
      </c>
      <c r="E65" s="78">
        <v>0.32178217821782179</v>
      </c>
      <c r="G65" s="79">
        <v>156</v>
      </c>
    </row>
    <row r="66" spans="1:7">
      <c r="A66" s="71" t="s">
        <v>195</v>
      </c>
      <c r="B66" s="71" t="s">
        <v>210</v>
      </c>
      <c r="C66" s="76">
        <v>0</v>
      </c>
      <c r="D66" s="77">
        <v>8.3566666666666674</v>
      </c>
      <c r="E66" s="78">
        <v>0.34123222748815168</v>
      </c>
      <c r="G66" s="80"/>
    </row>
    <row r="67" spans="1:7">
      <c r="A67" s="71" t="s">
        <v>195</v>
      </c>
      <c r="B67" s="71" t="s">
        <v>210</v>
      </c>
      <c r="C67" s="76">
        <v>0</v>
      </c>
      <c r="D67" s="77">
        <v>8.3833333333333329</v>
      </c>
      <c r="E67" s="78">
        <v>0.36274509803921573</v>
      </c>
      <c r="G67" s="80"/>
    </row>
    <row r="68" spans="1:7">
      <c r="A68" s="71" t="s">
        <v>195</v>
      </c>
      <c r="B68" s="71" t="s">
        <v>210</v>
      </c>
      <c r="C68" s="76">
        <v>0</v>
      </c>
      <c r="D68" s="77">
        <v>8.41</v>
      </c>
      <c r="E68" s="78">
        <v>0.42924528301886794</v>
      </c>
      <c r="G68" s="79">
        <v>89</v>
      </c>
    </row>
    <row r="69" spans="1:7">
      <c r="A69" s="71" t="s">
        <v>195</v>
      </c>
      <c r="B69" s="71" t="s">
        <v>210</v>
      </c>
      <c r="C69" s="76">
        <v>0</v>
      </c>
      <c r="D69" s="77">
        <v>8.2933333333333348</v>
      </c>
      <c r="E69" s="78">
        <v>0.34234234234234229</v>
      </c>
      <c r="G69" s="80"/>
    </row>
    <row r="70" spans="1:7">
      <c r="A70" s="71" t="s">
        <v>195</v>
      </c>
      <c r="B70" s="71" t="s">
        <v>210</v>
      </c>
      <c r="C70" s="76">
        <v>0</v>
      </c>
      <c r="D70" s="77">
        <v>8.1766666666666676</v>
      </c>
      <c r="E70" s="78">
        <v>0.37674418604651161</v>
      </c>
      <c r="G70" s="80"/>
    </row>
    <row r="71" spans="1:7">
      <c r="A71" s="71" t="s">
        <v>195</v>
      </c>
      <c r="B71" s="71" t="s">
        <v>210</v>
      </c>
      <c r="C71" s="76">
        <v>0</v>
      </c>
      <c r="D71" s="77">
        <v>8.06</v>
      </c>
      <c r="E71" s="78">
        <v>0.40776699029126212</v>
      </c>
      <c r="G71" s="79">
        <v>181</v>
      </c>
    </row>
    <row r="72" spans="1:7">
      <c r="A72" s="71" t="s">
        <v>195</v>
      </c>
      <c r="B72" s="71" t="s">
        <v>210</v>
      </c>
      <c r="C72" s="76">
        <v>0</v>
      </c>
      <c r="D72" s="77">
        <v>8.2366666666666664</v>
      </c>
      <c r="E72" s="78">
        <v>0.34418604651162793</v>
      </c>
      <c r="G72" s="80"/>
    </row>
    <row r="73" spans="1:7">
      <c r="A73" s="71" t="s">
        <v>195</v>
      </c>
      <c r="B73" s="71" t="s">
        <v>210</v>
      </c>
      <c r="C73" s="76">
        <v>0</v>
      </c>
      <c r="D73" s="77">
        <v>8.413333333333334</v>
      </c>
      <c r="E73" s="78">
        <v>0.31441048034934499</v>
      </c>
      <c r="G73" s="80"/>
    </row>
    <row r="74" spans="1:7">
      <c r="A74" s="71" t="s">
        <v>195</v>
      </c>
      <c r="B74" s="71" t="s">
        <v>210</v>
      </c>
      <c r="C74" s="76">
        <v>0</v>
      </c>
      <c r="D74" s="77">
        <v>8.59</v>
      </c>
      <c r="E74" s="78">
        <v>0.31904761904761908</v>
      </c>
      <c r="G74" s="79">
        <v>263</v>
      </c>
    </row>
    <row r="75" spans="1:7">
      <c r="A75" s="71" t="s">
        <v>195</v>
      </c>
      <c r="B75" s="71" t="s">
        <v>210</v>
      </c>
      <c r="C75" s="76">
        <v>0</v>
      </c>
      <c r="D75" s="77">
        <v>8.4033333333333342</v>
      </c>
      <c r="E75" s="78">
        <v>0.30593607305936077</v>
      </c>
      <c r="G75" s="80"/>
    </row>
    <row r="76" spans="1:7">
      <c r="A76" s="71" t="s">
        <v>195</v>
      </c>
      <c r="B76" s="71" t="s">
        <v>210</v>
      </c>
      <c r="C76" s="76">
        <v>0</v>
      </c>
      <c r="D76" s="77">
        <v>8.2166666666666668</v>
      </c>
      <c r="E76" s="78">
        <v>0.32579185520361992</v>
      </c>
      <c r="G76" s="80"/>
    </row>
    <row r="77" spans="1:7">
      <c r="A77" s="71" t="s">
        <v>195</v>
      </c>
      <c r="B77" s="71" t="s">
        <v>210</v>
      </c>
      <c r="C77" s="76">
        <v>0</v>
      </c>
      <c r="D77" s="77">
        <v>8.0299999999999994</v>
      </c>
      <c r="E77" s="78">
        <v>0.33031674208144796</v>
      </c>
      <c r="G77" s="79">
        <v>259</v>
      </c>
    </row>
    <row r="78" spans="1:7">
      <c r="A78" s="71" t="s">
        <v>195</v>
      </c>
      <c r="B78" s="71" t="s">
        <v>210</v>
      </c>
      <c r="C78" s="76">
        <v>0</v>
      </c>
      <c r="D78" s="77">
        <v>7.96</v>
      </c>
      <c r="E78" s="78">
        <v>0.25696594427244585</v>
      </c>
      <c r="G78" s="79">
        <v>350</v>
      </c>
    </row>
    <row r="79" spans="1:7">
      <c r="A79" s="71" t="s">
        <v>195</v>
      </c>
      <c r="B79" s="71" t="s">
        <v>210</v>
      </c>
      <c r="C79" s="76">
        <v>0</v>
      </c>
      <c r="D79" s="77">
        <v>7.55</v>
      </c>
      <c r="E79" s="78">
        <v>0.19354838709677416</v>
      </c>
      <c r="G79" s="79">
        <v>385</v>
      </c>
    </row>
    <row r="80" spans="1:7">
      <c r="A80" s="71" t="s">
        <v>195</v>
      </c>
      <c r="B80" s="71" t="s">
        <v>210</v>
      </c>
      <c r="C80" s="76">
        <v>0</v>
      </c>
      <c r="D80" s="77">
        <v>7.18</v>
      </c>
      <c r="E80" s="78">
        <v>0.17329545454545456</v>
      </c>
      <c r="G80" s="79">
        <v>345</v>
      </c>
    </row>
    <row r="81" spans="1:7">
      <c r="A81" s="71" t="s">
        <v>195</v>
      </c>
      <c r="B81" s="71" t="s">
        <v>210</v>
      </c>
      <c r="C81" s="76">
        <v>0</v>
      </c>
      <c r="D81" s="77">
        <v>7.44</v>
      </c>
      <c r="E81" s="78">
        <v>0.16111111111111109</v>
      </c>
      <c r="G81" s="79">
        <v>407</v>
      </c>
    </row>
    <row r="82" spans="1:7">
      <c r="A82" s="71" t="s">
        <v>195</v>
      </c>
      <c r="B82" s="71" t="s">
        <v>210</v>
      </c>
      <c r="C82" s="76">
        <v>0</v>
      </c>
      <c r="D82" s="77">
        <v>7.58</v>
      </c>
      <c r="E82" s="78">
        <v>0.18844984802431611</v>
      </c>
      <c r="G82" s="79">
        <v>392</v>
      </c>
    </row>
    <row r="83" spans="1:7">
      <c r="A83" s="71" t="s">
        <v>195</v>
      </c>
      <c r="B83" s="71" t="s">
        <v>210</v>
      </c>
      <c r="C83" s="76">
        <v>0</v>
      </c>
      <c r="D83" s="77">
        <v>7.76</v>
      </c>
      <c r="E83" s="78">
        <v>0.19648093841642228</v>
      </c>
      <c r="G83" s="79">
        <v>312</v>
      </c>
    </row>
    <row r="84" spans="1:7">
      <c r="A84" s="71" t="s">
        <v>195</v>
      </c>
      <c r="B84" s="71" t="s">
        <v>210</v>
      </c>
      <c r="C84" s="76">
        <v>0</v>
      </c>
      <c r="D84" s="77">
        <v>7</v>
      </c>
      <c r="E84" s="78">
        <v>0.16164383561643836</v>
      </c>
      <c r="G84" s="79">
        <v>318</v>
      </c>
    </row>
    <row r="85" spans="1:7">
      <c r="A85" s="71" t="s">
        <v>195</v>
      </c>
      <c r="B85" s="71" t="s">
        <v>210</v>
      </c>
      <c r="C85" s="76">
        <v>0</v>
      </c>
      <c r="D85" s="77">
        <v>7.37</v>
      </c>
      <c r="E85" s="78">
        <v>0.24637681159420288</v>
      </c>
      <c r="G85" s="79">
        <v>427</v>
      </c>
    </row>
    <row r="86" spans="1:7">
      <c r="A86" s="71" t="s">
        <v>195</v>
      </c>
      <c r="B86" s="71" t="s">
        <v>210</v>
      </c>
      <c r="C86" s="76">
        <v>0</v>
      </c>
      <c r="D86" s="77">
        <v>7.29</v>
      </c>
      <c r="E86" s="78">
        <v>0.24324324324324323</v>
      </c>
      <c r="G86" s="79">
        <v>402</v>
      </c>
    </row>
    <row r="87" spans="1:7">
      <c r="A87" s="71" t="s">
        <v>195</v>
      </c>
      <c r="B87" s="71" t="s">
        <v>210</v>
      </c>
      <c r="C87" s="76">
        <v>0</v>
      </c>
      <c r="D87" s="77">
        <v>7.68</v>
      </c>
      <c r="E87" s="78">
        <v>0.26213592233009708</v>
      </c>
      <c r="G87" s="79">
        <v>336</v>
      </c>
    </row>
    <row r="88" spans="1:7">
      <c r="A88" s="71" t="s">
        <v>195</v>
      </c>
      <c r="B88" s="71" t="s">
        <v>210</v>
      </c>
      <c r="C88" s="76">
        <v>0</v>
      </c>
      <c r="D88" s="77">
        <v>7.94</v>
      </c>
      <c r="E88" s="78">
        <v>0.28239202657807316</v>
      </c>
      <c r="G88" s="79">
        <v>186</v>
      </c>
    </row>
    <row r="89" spans="1:7">
      <c r="A89" s="71" t="s">
        <v>195</v>
      </c>
      <c r="B89" s="71" t="s">
        <v>210</v>
      </c>
      <c r="C89" s="76">
        <v>0</v>
      </c>
      <c r="D89" s="77">
        <v>8.0299999999999994</v>
      </c>
      <c r="E89" s="78">
        <v>0.29054054054054057</v>
      </c>
      <c r="G89" s="79">
        <v>176</v>
      </c>
    </row>
    <row r="90" spans="1:7">
      <c r="A90" s="71" t="s">
        <v>195</v>
      </c>
      <c r="B90" s="71" t="s">
        <v>210</v>
      </c>
      <c r="C90" s="76">
        <v>0</v>
      </c>
      <c r="D90" s="77">
        <v>8.08</v>
      </c>
      <c r="E90" s="78">
        <v>0.27898550724637683</v>
      </c>
      <c r="G90" s="79">
        <v>232</v>
      </c>
    </row>
    <row r="91" spans="1:7">
      <c r="A91" s="71" t="s">
        <v>195</v>
      </c>
      <c r="B91" s="71" t="s">
        <v>210</v>
      </c>
      <c r="C91" s="76">
        <v>0</v>
      </c>
      <c r="D91" s="77">
        <v>8.07</v>
      </c>
      <c r="E91" s="78">
        <v>0.32307692307692309</v>
      </c>
      <c r="G91" s="79">
        <v>276</v>
      </c>
    </row>
    <row r="92" spans="1:7">
      <c r="A92" s="71" t="s">
        <v>195</v>
      </c>
      <c r="B92" s="71" t="s">
        <v>210</v>
      </c>
      <c r="C92" s="76">
        <v>0</v>
      </c>
      <c r="D92" s="77">
        <v>7.87</v>
      </c>
      <c r="E92" s="78">
        <v>0.26911314984709483</v>
      </c>
      <c r="G92" s="79">
        <v>303</v>
      </c>
    </row>
    <row r="93" spans="1:7">
      <c r="A93" s="71" t="s">
        <v>195</v>
      </c>
      <c r="B93" s="71" t="s">
        <v>210</v>
      </c>
      <c r="C93" s="76">
        <v>0</v>
      </c>
      <c r="D93" s="77">
        <v>8.14</v>
      </c>
      <c r="E93" s="78">
        <v>0.35294117647058826</v>
      </c>
      <c r="G93" s="79">
        <v>309</v>
      </c>
    </row>
    <row r="94" spans="1:7">
      <c r="A94" s="71" t="s">
        <v>195</v>
      </c>
      <c r="B94" s="71" t="s">
        <v>211</v>
      </c>
      <c r="C94" s="76">
        <v>0</v>
      </c>
      <c r="D94" s="77">
        <v>8.27</v>
      </c>
      <c r="E94" s="78">
        <v>0.265993265993266</v>
      </c>
      <c r="G94" s="79">
        <v>377</v>
      </c>
    </row>
    <row r="95" spans="1:7">
      <c r="A95" s="71" t="s">
        <v>195</v>
      </c>
      <c r="B95" s="71" t="s">
        <v>210</v>
      </c>
      <c r="C95" s="76">
        <v>0</v>
      </c>
      <c r="D95" s="77">
        <v>7.98</v>
      </c>
      <c r="E95" s="78">
        <v>0.28064516129032258</v>
      </c>
      <c r="G95" s="79">
        <v>467</v>
      </c>
    </row>
    <row r="96" spans="1:7">
      <c r="A96" s="71" t="s">
        <v>195</v>
      </c>
      <c r="B96" s="71" t="s">
        <v>210</v>
      </c>
      <c r="C96" s="76">
        <v>0</v>
      </c>
      <c r="D96" s="77">
        <v>7.56</v>
      </c>
      <c r="E96" s="78">
        <v>0.18798955613577023</v>
      </c>
      <c r="G96" s="79">
        <v>408</v>
      </c>
    </row>
    <row r="97" spans="1:7">
      <c r="A97" s="71" t="s">
        <v>195</v>
      </c>
      <c r="B97" s="71" t="s">
        <v>210</v>
      </c>
      <c r="C97" s="76">
        <v>0</v>
      </c>
      <c r="D97" s="77">
        <v>7.37</v>
      </c>
      <c r="E97" s="78">
        <v>0.18857142857142856</v>
      </c>
      <c r="G97" s="79">
        <v>289</v>
      </c>
    </row>
    <row r="98" spans="1:7">
      <c r="A98" s="71" t="s">
        <v>195</v>
      </c>
      <c r="B98" s="71" t="s">
        <v>210</v>
      </c>
      <c r="C98" s="76">
        <v>0</v>
      </c>
      <c r="D98" s="77">
        <v>7.41</v>
      </c>
      <c r="E98" s="78">
        <v>0.16959064327485379</v>
      </c>
      <c r="G98" s="79">
        <v>290</v>
      </c>
    </row>
    <row r="99" spans="1:7">
      <c r="A99" s="71" t="s">
        <v>195</v>
      </c>
      <c r="B99" s="71" t="s">
        <v>210</v>
      </c>
      <c r="C99" s="76">
        <v>0</v>
      </c>
      <c r="D99" s="77">
        <v>7.11</v>
      </c>
      <c r="E99" s="78">
        <v>0.15937500000000002</v>
      </c>
      <c r="G99" s="79">
        <v>288</v>
      </c>
    </row>
    <row r="100" spans="1:7">
      <c r="A100" s="71" t="s">
        <v>195</v>
      </c>
      <c r="B100" s="71" t="s">
        <v>210</v>
      </c>
      <c r="C100" s="76">
        <v>0</v>
      </c>
      <c r="D100" s="77">
        <v>7.45</v>
      </c>
      <c r="E100" s="78">
        <v>0.16279069767441859</v>
      </c>
      <c r="G100" s="79">
        <v>439</v>
      </c>
    </row>
    <row r="101" spans="1:7">
      <c r="A101" s="71" t="s">
        <v>195</v>
      </c>
      <c r="B101" s="71" t="s">
        <v>210</v>
      </c>
      <c r="C101" s="76">
        <v>0</v>
      </c>
      <c r="D101" s="77">
        <v>7.81</v>
      </c>
      <c r="E101" s="78">
        <v>0.23003194888178916</v>
      </c>
      <c r="G101" s="79">
        <v>658</v>
      </c>
    </row>
    <row r="102" spans="1:7">
      <c r="A102" s="71" t="s">
        <v>195</v>
      </c>
      <c r="B102" s="71" t="s">
        <v>210</v>
      </c>
      <c r="C102" s="76">
        <v>0</v>
      </c>
      <c r="D102" s="77">
        <v>7.85</v>
      </c>
      <c r="E102" s="78">
        <v>0.26035502958579881</v>
      </c>
      <c r="G102" s="79">
        <v>573</v>
      </c>
    </row>
    <row r="103" spans="1:7">
      <c r="A103" s="71" t="s">
        <v>195</v>
      </c>
      <c r="B103" s="71" t="s">
        <v>210</v>
      </c>
      <c r="C103" s="76">
        <v>0</v>
      </c>
      <c r="D103" s="77">
        <v>7.29</v>
      </c>
      <c r="E103" s="78">
        <v>0.22316384180790963</v>
      </c>
      <c r="G103" s="79">
        <v>468</v>
      </c>
    </row>
    <row r="104" spans="1:7">
      <c r="A104" s="71" t="s">
        <v>195</v>
      </c>
      <c r="B104" s="71" t="s">
        <v>210</v>
      </c>
      <c r="C104" s="76">
        <v>0</v>
      </c>
      <c r="D104" s="77">
        <v>7.44</v>
      </c>
      <c r="E104" s="78">
        <v>0.22058823529411764</v>
      </c>
      <c r="G104" s="79">
        <v>584</v>
      </c>
    </row>
    <row r="105" spans="1:7">
      <c r="A105" s="71" t="s">
        <v>195</v>
      </c>
      <c r="B105" s="71" t="s">
        <v>210</v>
      </c>
      <c r="C105" s="76">
        <v>0</v>
      </c>
      <c r="D105" s="77">
        <v>7.39</v>
      </c>
      <c r="E105" s="78">
        <v>0.27215189873417722</v>
      </c>
      <c r="G105" s="79">
        <v>545</v>
      </c>
    </row>
    <row r="106" spans="1:7">
      <c r="A106" s="71" t="s">
        <v>195</v>
      </c>
      <c r="B106" s="71" t="s">
        <v>210</v>
      </c>
      <c r="C106" s="76">
        <v>0</v>
      </c>
      <c r="D106" s="77">
        <v>7.8</v>
      </c>
      <c r="E106" s="78">
        <v>0.29874213836477986</v>
      </c>
      <c r="G106" s="79">
        <v>469</v>
      </c>
    </row>
    <row r="107" spans="1:7">
      <c r="A107" s="71" t="s">
        <v>195</v>
      </c>
      <c r="B107" s="71" t="s">
        <v>210</v>
      </c>
      <c r="C107" s="76">
        <v>0</v>
      </c>
      <c r="D107" s="77">
        <v>8.09</v>
      </c>
      <c r="E107" s="78">
        <v>0.32758620689655171</v>
      </c>
      <c r="G107" s="79">
        <v>245</v>
      </c>
    </row>
    <row r="108" spans="1:7">
      <c r="A108" s="71" t="s">
        <v>195</v>
      </c>
      <c r="B108" s="71" t="s">
        <v>210</v>
      </c>
      <c r="C108" s="76">
        <v>0</v>
      </c>
      <c r="D108" s="77">
        <v>8.19</v>
      </c>
      <c r="E108" s="78">
        <v>0.27777777777777779</v>
      </c>
      <c r="G108" s="79">
        <v>233</v>
      </c>
    </row>
    <row r="109" spans="1:7">
      <c r="A109" s="71" t="s">
        <v>195</v>
      </c>
      <c r="B109" s="71" t="s">
        <v>210</v>
      </c>
      <c r="C109" s="76">
        <v>0</v>
      </c>
      <c r="D109" s="77">
        <v>8</v>
      </c>
      <c r="E109" s="78">
        <v>0.31506849315068497</v>
      </c>
      <c r="G109" s="79">
        <v>182</v>
      </c>
    </row>
    <row r="110" spans="1:7">
      <c r="A110" s="71" t="s">
        <v>195</v>
      </c>
      <c r="B110" s="71" t="s">
        <v>210</v>
      </c>
      <c r="C110" s="76">
        <v>0</v>
      </c>
      <c r="D110" s="77">
        <v>8.4</v>
      </c>
      <c r="E110" s="78">
        <v>0.29333333333333333</v>
      </c>
      <c r="G110" s="79">
        <v>194</v>
      </c>
    </row>
    <row r="111" spans="1:7">
      <c r="A111" s="71" t="s">
        <v>195</v>
      </c>
      <c r="B111" s="71" t="s">
        <v>210</v>
      </c>
      <c r="C111" s="76">
        <v>0</v>
      </c>
      <c r="D111" s="77">
        <v>7.81</v>
      </c>
      <c r="E111" s="78">
        <v>0.25301204819277107</v>
      </c>
      <c r="G111" s="79">
        <v>290</v>
      </c>
    </row>
    <row r="112" spans="1:7">
      <c r="A112" s="71" t="s">
        <v>195</v>
      </c>
      <c r="B112" s="71" t="s">
        <v>210</v>
      </c>
      <c r="C112" s="76">
        <v>0</v>
      </c>
      <c r="D112" s="77">
        <v>7.92</v>
      </c>
      <c r="E112" s="78">
        <v>0.25</v>
      </c>
      <c r="G112" s="79">
        <v>279</v>
      </c>
    </row>
    <row r="113" spans="1:7">
      <c r="A113" s="71" t="s">
        <v>195</v>
      </c>
      <c r="B113" s="71" t="s">
        <v>210</v>
      </c>
      <c r="C113" s="76">
        <v>0</v>
      </c>
      <c r="D113" s="77">
        <v>7.63</v>
      </c>
      <c r="E113" s="78">
        <v>0.19047619047619049</v>
      </c>
      <c r="G113" s="79">
        <v>260</v>
      </c>
    </row>
    <row r="114" spans="1:7">
      <c r="A114" s="71" t="s">
        <v>195</v>
      </c>
      <c r="B114" s="71" t="s">
        <v>210</v>
      </c>
      <c r="C114" s="76">
        <v>0</v>
      </c>
      <c r="D114" s="77">
        <v>7.45</v>
      </c>
      <c r="E114" s="78">
        <v>0.19101123595505617</v>
      </c>
      <c r="G114" s="79">
        <v>258</v>
      </c>
    </row>
    <row r="115" spans="1:7">
      <c r="A115" s="71" t="s">
        <v>195</v>
      </c>
      <c r="B115" s="71" t="s">
        <v>210</v>
      </c>
      <c r="C115" s="76">
        <v>0</v>
      </c>
      <c r="D115" s="77">
        <v>7.03</v>
      </c>
      <c r="E115" s="78">
        <v>0.13636363636363638</v>
      </c>
      <c r="G115" s="79">
        <v>355</v>
      </c>
    </row>
    <row r="116" spans="1:7">
      <c r="A116" s="71" t="s">
        <v>195</v>
      </c>
      <c r="B116" s="71" t="s">
        <v>210</v>
      </c>
      <c r="C116" s="76">
        <v>0</v>
      </c>
      <c r="D116" s="77">
        <v>7.58</v>
      </c>
      <c r="E116" s="78">
        <v>0.17460317460317459</v>
      </c>
      <c r="G116" s="79">
        <v>773</v>
      </c>
    </row>
    <row r="117" spans="1:7">
      <c r="A117" s="71" t="s">
        <v>195</v>
      </c>
      <c r="B117" s="71" t="s">
        <v>210</v>
      </c>
      <c r="C117" s="76">
        <v>0</v>
      </c>
      <c r="D117" s="77">
        <v>7.85</v>
      </c>
      <c r="E117" s="78">
        <v>0.22826086956521738</v>
      </c>
      <c r="G117" s="79">
        <v>647</v>
      </c>
    </row>
    <row r="118" spans="1:7">
      <c r="A118" s="71" t="s">
        <v>195</v>
      </c>
      <c r="B118" s="71" t="s">
        <v>210</v>
      </c>
      <c r="C118" s="76">
        <v>0</v>
      </c>
      <c r="D118" s="77">
        <v>7.74</v>
      </c>
      <c r="E118" s="78">
        <v>0.24725274725274723</v>
      </c>
      <c r="G118" s="79">
        <v>554</v>
      </c>
    </row>
    <row r="119" spans="1:7">
      <c r="A119" s="71" t="s">
        <v>195</v>
      </c>
      <c r="B119" s="71" t="s">
        <v>210</v>
      </c>
      <c r="C119" s="76">
        <v>0</v>
      </c>
      <c r="D119" s="77">
        <v>7.99</v>
      </c>
      <c r="E119" s="78">
        <v>0.26011560693641617</v>
      </c>
      <c r="G119" s="79">
        <v>383</v>
      </c>
    </row>
    <row r="120" spans="1:7">
      <c r="A120" s="71" t="s">
        <v>195</v>
      </c>
      <c r="B120" s="71" t="s">
        <v>210</v>
      </c>
      <c r="C120" s="76">
        <v>0</v>
      </c>
      <c r="D120" s="77">
        <v>7.69</v>
      </c>
      <c r="E120" s="78">
        <v>0.27544910179640719</v>
      </c>
      <c r="G120" s="79">
        <v>366</v>
      </c>
    </row>
    <row r="121" spans="1:7">
      <c r="A121" s="71" t="s">
        <v>195</v>
      </c>
      <c r="B121" s="71" t="s">
        <v>210</v>
      </c>
      <c r="C121" s="76">
        <v>0</v>
      </c>
      <c r="D121" s="77">
        <v>7.75</v>
      </c>
      <c r="E121" s="78">
        <v>0.31927710843373497</v>
      </c>
      <c r="G121" s="79">
        <v>282</v>
      </c>
    </row>
    <row r="122" spans="1:7">
      <c r="A122" s="71" t="s">
        <v>195</v>
      </c>
      <c r="B122" s="71" t="s">
        <v>211</v>
      </c>
      <c r="C122" s="76">
        <v>0</v>
      </c>
      <c r="D122" s="77">
        <v>7.31</v>
      </c>
      <c r="E122" s="78">
        <v>0.27649769585253459</v>
      </c>
      <c r="G122" s="79">
        <v>234</v>
      </c>
    </row>
    <row r="123" spans="1:7">
      <c r="A123" s="71" t="s">
        <v>195</v>
      </c>
      <c r="B123" s="71" t="s">
        <v>210</v>
      </c>
      <c r="C123" s="76">
        <v>0</v>
      </c>
      <c r="D123" s="77">
        <v>8.4499999999999993</v>
      </c>
      <c r="E123" s="78">
        <v>0.36813186813186816</v>
      </c>
      <c r="G123" s="79">
        <v>164</v>
      </c>
    </row>
    <row r="124" spans="1:7">
      <c r="A124" s="71" t="s">
        <v>195</v>
      </c>
      <c r="B124" s="71" t="s">
        <v>210</v>
      </c>
      <c r="C124" s="76">
        <v>0</v>
      </c>
      <c r="D124" s="77">
        <v>8.25</v>
      </c>
      <c r="E124" s="78">
        <v>0.3619631901840491</v>
      </c>
      <c r="G124" s="79">
        <v>75</v>
      </c>
    </row>
    <row r="125" spans="1:7">
      <c r="A125" s="71" t="s">
        <v>195</v>
      </c>
      <c r="B125" s="71" t="s">
        <v>210</v>
      </c>
      <c r="C125" s="76">
        <v>0</v>
      </c>
      <c r="D125" s="77">
        <v>8.5</v>
      </c>
      <c r="E125" s="78">
        <v>0.38983050847457623</v>
      </c>
      <c r="G125" s="79">
        <v>0</v>
      </c>
    </row>
    <row r="126" spans="1:7">
      <c r="A126" s="71" t="s">
        <v>195</v>
      </c>
      <c r="B126" s="71" t="s">
        <v>210</v>
      </c>
      <c r="C126" s="76">
        <v>0</v>
      </c>
      <c r="D126" s="81">
        <v>6.8394570135746591</v>
      </c>
      <c r="E126" s="78">
        <v>0.26014319809069214</v>
      </c>
      <c r="G126" s="82">
        <v>1380</v>
      </c>
    </row>
    <row r="127" spans="1:7">
      <c r="A127" s="71" t="s">
        <v>195</v>
      </c>
      <c r="B127" s="71" t="s">
        <v>210</v>
      </c>
      <c r="C127" s="76">
        <v>0</v>
      </c>
      <c r="D127" s="81">
        <v>7.2032579185520342</v>
      </c>
      <c r="E127" s="78">
        <v>0.19402985074626866</v>
      </c>
      <c r="G127" s="82">
        <v>1030</v>
      </c>
    </row>
    <row r="128" spans="1:7">
      <c r="A128" s="71" t="s">
        <v>195</v>
      </c>
      <c r="B128" s="71" t="s">
        <v>210</v>
      </c>
      <c r="C128" s="76">
        <v>0</v>
      </c>
      <c r="D128" s="81">
        <v>7.2032579185520342</v>
      </c>
      <c r="E128" s="78">
        <v>0.19661733615221982</v>
      </c>
      <c r="G128" s="82">
        <v>767</v>
      </c>
    </row>
    <row r="129" spans="1:7">
      <c r="A129" s="71" t="s">
        <v>195</v>
      </c>
      <c r="B129" s="71" t="s">
        <v>210</v>
      </c>
      <c r="C129" s="76">
        <v>0</v>
      </c>
      <c r="D129" s="81">
        <v>6.9849773755656095</v>
      </c>
      <c r="E129" s="78">
        <v>0.20181405895691606</v>
      </c>
      <c r="G129" s="82">
        <v>644</v>
      </c>
    </row>
    <row r="130" spans="1:7">
      <c r="A130" s="71" t="s">
        <v>195</v>
      </c>
      <c r="B130" s="71" t="s">
        <v>210</v>
      </c>
      <c r="C130" s="76">
        <v>0</v>
      </c>
      <c r="D130" s="81">
        <v>7.2032579185520342</v>
      </c>
      <c r="E130" s="78">
        <v>0.25173210161662818</v>
      </c>
      <c r="G130" s="82">
        <v>574</v>
      </c>
    </row>
    <row r="131" spans="1:7">
      <c r="A131" s="71" t="s">
        <v>195</v>
      </c>
      <c r="B131" s="71" t="s">
        <v>210</v>
      </c>
      <c r="C131" s="76">
        <v>0</v>
      </c>
      <c r="D131" s="81">
        <v>7.7004524886877821</v>
      </c>
      <c r="E131" s="78">
        <v>0.22566371681415931</v>
      </c>
      <c r="G131" s="82">
        <v>490</v>
      </c>
    </row>
    <row r="132" spans="1:7">
      <c r="A132" s="71" t="s">
        <v>195</v>
      </c>
      <c r="B132" s="71" t="s">
        <v>210</v>
      </c>
      <c r="C132" s="76">
        <v>0</v>
      </c>
      <c r="D132" s="81">
        <v>8.4280542986425324</v>
      </c>
      <c r="E132" s="78">
        <v>0.23399014778325125</v>
      </c>
      <c r="G132" s="82">
        <v>382</v>
      </c>
    </row>
    <row r="133" spans="1:7">
      <c r="A133" s="71" t="s">
        <v>195</v>
      </c>
      <c r="B133" s="71" t="s">
        <v>210</v>
      </c>
      <c r="C133" s="76">
        <v>0</v>
      </c>
      <c r="D133" s="81">
        <v>8.0642533936651581</v>
      </c>
      <c r="E133" s="78">
        <v>0.23809523809523808</v>
      </c>
      <c r="G133" s="82">
        <v>389</v>
      </c>
    </row>
    <row r="134" spans="1:7">
      <c r="A134" s="71" t="s">
        <v>195</v>
      </c>
      <c r="B134" s="71" t="s">
        <v>210</v>
      </c>
      <c r="C134" s="76">
        <v>0</v>
      </c>
      <c r="D134" s="81">
        <v>7.7004524886877821</v>
      </c>
      <c r="E134" s="78">
        <v>0.24390243902439024</v>
      </c>
      <c r="G134" s="82">
        <v>339</v>
      </c>
    </row>
    <row r="135" spans="1:7">
      <c r="A135" s="71" t="s">
        <v>195</v>
      </c>
      <c r="B135" s="71" t="s">
        <v>210</v>
      </c>
      <c r="C135" s="76">
        <v>0</v>
      </c>
      <c r="D135" s="81">
        <v>8.0642533936651581</v>
      </c>
      <c r="E135" s="78">
        <v>0.22413793103448273</v>
      </c>
      <c r="G135" s="82">
        <v>298</v>
      </c>
    </row>
    <row r="136" spans="1:7">
      <c r="A136" s="71" t="s">
        <v>195</v>
      </c>
      <c r="B136" s="71" t="s">
        <v>210</v>
      </c>
      <c r="C136" s="76">
        <v>0</v>
      </c>
      <c r="D136" s="81">
        <v>9.2284162895927597</v>
      </c>
      <c r="E136" s="78">
        <v>0.20744680851063832</v>
      </c>
      <c r="G136" s="82">
        <v>282</v>
      </c>
    </row>
    <row r="137" spans="1:7">
      <c r="A137" s="71" t="s">
        <v>195</v>
      </c>
      <c r="B137" s="71" t="s">
        <v>210</v>
      </c>
      <c r="C137" s="76">
        <v>0</v>
      </c>
      <c r="D137" s="81">
        <v>10.101538461538459</v>
      </c>
      <c r="E137" s="78">
        <v>0.14563106796116504</v>
      </c>
      <c r="G137" s="82">
        <v>296</v>
      </c>
    </row>
    <row r="138" spans="1:7">
      <c r="A138" s="71" t="s">
        <v>195</v>
      </c>
      <c r="B138" s="71" t="s">
        <v>210</v>
      </c>
      <c r="C138" s="76">
        <v>0</v>
      </c>
      <c r="D138" s="81">
        <v>7.4821719457013556</v>
      </c>
      <c r="E138" s="78">
        <v>0.15662650602409636</v>
      </c>
      <c r="G138" s="82">
        <v>437</v>
      </c>
    </row>
    <row r="139" spans="1:7">
      <c r="A139" s="71" t="s">
        <v>195</v>
      </c>
      <c r="B139" s="71" t="s">
        <v>210</v>
      </c>
      <c r="C139" s="76">
        <v>0</v>
      </c>
      <c r="D139" s="81">
        <v>8.3552941176470572</v>
      </c>
      <c r="E139" s="78">
        <v>0.18867924528301888</v>
      </c>
      <c r="G139" s="82">
        <v>329</v>
      </c>
    </row>
    <row r="140" spans="1:7">
      <c r="A140" s="71" t="s">
        <v>195</v>
      </c>
      <c r="B140" s="71" t="s">
        <v>210</v>
      </c>
      <c r="C140" s="76">
        <v>0</v>
      </c>
      <c r="D140" s="81">
        <v>8.7190950226244333</v>
      </c>
      <c r="E140" s="78">
        <v>0.11483253588516747</v>
      </c>
      <c r="G140" s="82">
        <v>290</v>
      </c>
    </row>
    <row r="141" spans="1:7">
      <c r="A141" s="71" t="s">
        <v>195</v>
      </c>
      <c r="B141" s="71" t="s">
        <v>210</v>
      </c>
      <c r="C141" s="76">
        <v>0</v>
      </c>
      <c r="D141" s="81">
        <v>8.8646153846153837</v>
      </c>
      <c r="E141" s="78">
        <v>9.9056603773584898E-2</v>
      </c>
      <c r="G141" s="82">
        <v>309</v>
      </c>
    </row>
    <row r="142" spans="1:7">
      <c r="A142" s="71" t="s">
        <v>195</v>
      </c>
      <c r="B142" s="71" t="s">
        <v>210</v>
      </c>
      <c r="C142" s="76">
        <v>0</v>
      </c>
      <c r="D142" s="81">
        <v>8.646334841628958</v>
      </c>
      <c r="E142" s="78">
        <v>0.12222222222222222</v>
      </c>
      <c r="G142" s="82">
        <v>338</v>
      </c>
    </row>
    <row r="143" spans="1:7">
      <c r="A143" s="71" t="s">
        <v>195</v>
      </c>
      <c r="B143" s="71" t="s">
        <v>210</v>
      </c>
      <c r="C143" s="76">
        <v>0</v>
      </c>
      <c r="D143" s="81">
        <v>7.7732126696832564</v>
      </c>
      <c r="E143" s="78">
        <v>9.947643979057591E-2</v>
      </c>
      <c r="G143" s="82">
        <v>417</v>
      </c>
    </row>
    <row r="144" spans="1:7">
      <c r="A144" s="71" t="s">
        <v>195</v>
      </c>
      <c r="B144" s="71" t="s">
        <v>210</v>
      </c>
      <c r="C144" s="76">
        <v>0</v>
      </c>
      <c r="D144" s="81">
        <v>7.7004524886877821</v>
      </c>
      <c r="E144" s="78">
        <v>0.12962962962962959</v>
      </c>
      <c r="G144" s="82">
        <v>423</v>
      </c>
    </row>
    <row r="145" spans="1:7">
      <c r="A145" s="71" t="s">
        <v>195</v>
      </c>
      <c r="B145" s="71" t="s">
        <v>210</v>
      </c>
      <c r="C145" s="76">
        <v>0</v>
      </c>
      <c r="D145" s="81">
        <v>7.4094117647058813</v>
      </c>
      <c r="E145" s="78">
        <v>0.13089005235602094</v>
      </c>
      <c r="G145" s="82">
        <v>470</v>
      </c>
    </row>
    <row r="146" spans="1:7">
      <c r="A146" s="71" t="s">
        <v>195</v>
      </c>
      <c r="B146" s="71" t="s">
        <v>210</v>
      </c>
      <c r="C146" s="76">
        <v>0</v>
      </c>
      <c r="D146" s="81">
        <v>7.4094117647058813</v>
      </c>
      <c r="E146" s="78">
        <v>0.1223404255319149</v>
      </c>
      <c r="G146" s="82">
        <v>460</v>
      </c>
    </row>
    <row r="147" spans="1:7">
      <c r="A147" s="71" t="s">
        <v>195</v>
      </c>
      <c r="B147" s="71" t="s">
        <v>210</v>
      </c>
      <c r="C147" s="76">
        <v>0</v>
      </c>
      <c r="D147" s="81">
        <v>7.2760180995475094</v>
      </c>
      <c r="E147" s="78">
        <v>0.1283422459893048</v>
      </c>
      <c r="G147" s="82">
        <v>513</v>
      </c>
    </row>
    <row r="148" spans="1:7">
      <c r="A148" s="71" t="s">
        <v>195</v>
      </c>
      <c r="B148" s="71" t="s">
        <v>210</v>
      </c>
      <c r="C148" s="76">
        <v>0</v>
      </c>
      <c r="D148" s="81">
        <v>7.2032579185520342</v>
      </c>
      <c r="E148" s="78">
        <v>0.1122994652406417</v>
      </c>
      <c r="G148" s="82">
        <v>513</v>
      </c>
    </row>
    <row r="149" spans="1:7">
      <c r="A149" s="71" t="s">
        <v>195</v>
      </c>
      <c r="B149" s="71" t="s">
        <v>210</v>
      </c>
      <c r="C149" s="76">
        <v>0</v>
      </c>
      <c r="D149" s="81">
        <v>7.8459728506787316</v>
      </c>
      <c r="E149" s="78">
        <v>0.11413043478260869</v>
      </c>
      <c r="G149" s="82">
        <v>397</v>
      </c>
    </row>
    <row r="150" spans="1:7">
      <c r="A150" s="71" t="s">
        <v>195</v>
      </c>
      <c r="B150" s="71" t="s">
        <v>210</v>
      </c>
      <c r="C150" s="76">
        <v>0</v>
      </c>
      <c r="D150" s="81">
        <v>7.2032579185520342</v>
      </c>
      <c r="E150" s="78">
        <v>0.1111111111111111</v>
      </c>
      <c r="G150" s="82">
        <v>497</v>
      </c>
    </row>
    <row r="151" spans="1:7">
      <c r="A151" s="71" t="s">
        <v>195</v>
      </c>
      <c r="B151" s="71" t="s">
        <v>210</v>
      </c>
      <c r="C151" s="76">
        <v>0</v>
      </c>
      <c r="D151" s="81">
        <v>7.0577375565610847</v>
      </c>
      <c r="E151" s="78">
        <v>0.11702127659574468</v>
      </c>
      <c r="G151" s="82">
        <v>534</v>
      </c>
    </row>
    <row r="152" spans="1:7">
      <c r="A152" s="71" t="s">
        <v>195</v>
      </c>
      <c r="B152" s="71" t="s">
        <v>210</v>
      </c>
      <c r="C152" s="76">
        <v>0</v>
      </c>
      <c r="D152" s="81">
        <v>7.2760180995475094</v>
      </c>
      <c r="E152" s="78">
        <v>0.11351351351351351</v>
      </c>
      <c r="G152" s="82">
        <v>495</v>
      </c>
    </row>
    <row r="153" spans="1:7">
      <c r="A153" s="71" t="s">
        <v>195</v>
      </c>
      <c r="B153" s="71" t="s">
        <v>210</v>
      </c>
      <c r="C153" s="76">
        <v>0</v>
      </c>
      <c r="D153" s="81">
        <v>7.1304977375565599</v>
      </c>
      <c r="E153" s="78">
        <v>0.1016042780748663</v>
      </c>
      <c r="G153" s="82">
        <v>484</v>
      </c>
    </row>
    <row r="154" spans="1:7">
      <c r="A154" s="71" t="s">
        <v>195</v>
      </c>
      <c r="B154" s="71" t="s">
        <v>210</v>
      </c>
      <c r="C154" s="76">
        <v>0</v>
      </c>
      <c r="D154" s="81">
        <v>7.1304977375565599</v>
      </c>
      <c r="E154" s="78">
        <v>0.1020408163265306</v>
      </c>
      <c r="G154" s="82">
        <v>534</v>
      </c>
    </row>
    <row r="155" spans="1:7">
      <c r="A155" s="71" t="s">
        <v>195</v>
      </c>
      <c r="B155" s="71" t="s">
        <v>210</v>
      </c>
      <c r="C155" s="76">
        <v>0</v>
      </c>
      <c r="D155" s="81">
        <v>6.6211764705882343</v>
      </c>
      <c r="E155" s="78">
        <v>7.883211678832118E-2</v>
      </c>
      <c r="G155" s="82">
        <v>902</v>
      </c>
    </row>
    <row r="156" spans="1:7">
      <c r="A156" s="71" t="s">
        <v>195</v>
      </c>
      <c r="B156" s="71" t="s">
        <v>210</v>
      </c>
      <c r="C156" s="76">
        <v>0</v>
      </c>
      <c r="D156" s="81">
        <v>6.1118552036199087</v>
      </c>
      <c r="E156" s="78">
        <v>8.7301587301587297E-2</v>
      </c>
      <c r="G156" s="82">
        <v>916</v>
      </c>
    </row>
    <row r="157" spans="1:7">
      <c r="A157" s="71" t="s">
        <v>195</v>
      </c>
      <c r="B157" s="71" t="s">
        <v>210</v>
      </c>
      <c r="C157" s="76">
        <v>0</v>
      </c>
      <c r="D157" s="81">
        <v>5.7480542986425327</v>
      </c>
      <c r="E157" s="78">
        <v>8.5287846481876331E-2</v>
      </c>
      <c r="G157" s="82">
        <v>1050</v>
      </c>
    </row>
    <row r="158" spans="1:7">
      <c r="A158" s="71" t="s">
        <v>195</v>
      </c>
      <c r="B158" s="71" t="s">
        <v>210</v>
      </c>
      <c r="C158" s="76">
        <v>0</v>
      </c>
      <c r="D158" s="81">
        <v>6.1118552036199087</v>
      </c>
      <c r="E158" s="78">
        <v>8.6785009861932938E-2</v>
      </c>
      <c r="G158" s="82">
        <v>589</v>
      </c>
    </row>
    <row r="159" spans="1:7">
      <c r="A159" s="71" t="s">
        <v>195</v>
      </c>
      <c r="B159" s="71" t="s">
        <v>210</v>
      </c>
      <c r="C159" s="76">
        <v>0</v>
      </c>
      <c r="D159" s="81">
        <v>6.6211764705882343</v>
      </c>
      <c r="E159" s="78">
        <v>9.724770642201834E-2</v>
      </c>
      <c r="G159" s="82">
        <v>562</v>
      </c>
    </row>
    <row r="160" spans="1:7">
      <c r="A160" s="71" t="s">
        <v>195</v>
      </c>
      <c r="B160" s="71" t="s">
        <v>210</v>
      </c>
      <c r="C160" s="76">
        <v>0</v>
      </c>
      <c r="D160" s="81">
        <v>7.1304977375565599</v>
      </c>
      <c r="E160" s="78">
        <v>0.11022364217252398</v>
      </c>
      <c r="G160" s="82">
        <v>477</v>
      </c>
    </row>
    <row r="161" spans="1:7">
      <c r="A161" s="71" t="s">
        <v>195</v>
      </c>
      <c r="B161" s="71" t="s">
        <v>210</v>
      </c>
      <c r="C161" s="76">
        <v>0</v>
      </c>
      <c r="D161" s="81">
        <v>7.336651583710406</v>
      </c>
      <c r="E161" s="78">
        <v>9.9502487562189046E-2</v>
      </c>
      <c r="G161" s="82">
        <v>491</v>
      </c>
    </row>
    <row r="162" spans="1:7">
      <c r="A162" s="71" t="s">
        <v>195</v>
      </c>
      <c r="B162" s="71" t="s">
        <v>210</v>
      </c>
      <c r="C162" s="76">
        <v>0</v>
      </c>
      <c r="D162" s="81">
        <v>7.4094117647058813</v>
      </c>
      <c r="E162" s="78">
        <v>9.3312597200622086E-2</v>
      </c>
      <c r="G162" s="82">
        <v>454</v>
      </c>
    </row>
    <row r="163" spans="1:7">
      <c r="A163" s="71" t="s">
        <v>195</v>
      </c>
      <c r="B163" s="71" t="s">
        <v>210</v>
      </c>
      <c r="C163" s="76">
        <v>0</v>
      </c>
      <c r="D163" s="81">
        <v>7.336651583710406</v>
      </c>
      <c r="E163" s="78">
        <v>0.10060060060060061</v>
      </c>
      <c r="G163" s="82">
        <v>423</v>
      </c>
    </row>
    <row r="164" spans="1:7">
      <c r="A164" s="71" t="s">
        <v>195</v>
      </c>
      <c r="B164" s="71" t="s">
        <v>210</v>
      </c>
      <c r="C164" s="76">
        <v>0</v>
      </c>
      <c r="D164" s="81">
        <v>8.3552941176470572</v>
      </c>
      <c r="E164" s="78">
        <v>0.12582781456953643</v>
      </c>
      <c r="G164" s="82">
        <v>351</v>
      </c>
    </row>
    <row r="165" spans="1:7">
      <c r="A165" s="71" t="s">
        <v>195</v>
      </c>
      <c r="B165" s="71" t="s">
        <v>210</v>
      </c>
      <c r="C165" s="76">
        <v>0</v>
      </c>
      <c r="D165" s="81">
        <v>7.9187330316742077</v>
      </c>
      <c r="E165" s="78">
        <v>0.11249999999999999</v>
      </c>
      <c r="G165" s="82">
        <v>403</v>
      </c>
    </row>
    <row r="166" spans="1:7">
      <c r="A166" s="71" t="s">
        <v>195</v>
      </c>
      <c r="B166" s="71" t="s">
        <v>210</v>
      </c>
      <c r="C166" s="76">
        <v>0</v>
      </c>
      <c r="D166" s="81">
        <v>9.1556561085972845</v>
      </c>
      <c r="E166" s="78">
        <v>7.8341013824884786E-2</v>
      </c>
      <c r="G166" s="82">
        <v>345</v>
      </c>
    </row>
    <row r="167" spans="1:7">
      <c r="A167" s="71" t="s">
        <v>195</v>
      </c>
      <c r="B167" s="71" t="s">
        <v>210</v>
      </c>
      <c r="C167" s="76">
        <v>0</v>
      </c>
      <c r="D167" s="81">
        <v>9.3011764705882349</v>
      </c>
      <c r="E167" s="78">
        <v>0.101910828025478</v>
      </c>
      <c r="G167" s="82">
        <v>288</v>
      </c>
    </row>
    <row r="168" spans="1:7">
      <c r="A168" s="71" t="s">
        <v>195</v>
      </c>
      <c r="B168" s="71" t="s">
        <v>210</v>
      </c>
      <c r="C168" s="76">
        <v>0</v>
      </c>
      <c r="D168" s="81">
        <v>8.7190950226244333</v>
      </c>
      <c r="E168" s="78">
        <v>0.12299465240641709</v>
      </c>
      <c r="G168" s="82">
        <v>307</v>
      </c>
    </row>
    <row r="169" spans="1:7">
      <c r="A169" s="71" t="s">
        <v>195</v>
      </c>
      <c r="B169" s="71" t="s">
        <v>210</v>
      </c>
      <c r="C169" s="76">
        <v>0</v>
      </c>
      <c r="D169" s="81">
        <v>8.1370135746606316</v>
      </c>
      <c r="E169" s="78">
        <v>0.17218543046357615</v>
      </c>
      <c r="G169" s="82">
        <v>284</v>
      </c>
    </row>
    <row r="170" spans="1:7">
      <c r="A170" s="71" t="s">
        <v>195</v>
      </c>
      <c r="B170" s="71" t="s">
        <v>210</v>
      </c>
      <c r="C170" s="76">
        <v>0</v>
      </c>
      <c r="D170" s="81">
        <v>9.592217194570134</v>
      </c>
      <c r="E170" s="78">
        <v>0.14754098360655737</v>
      </c>
      <c r="G170" s="82">
        <v>365</v>
      </c>
    </row>
    <row r="171" spans="1:7">
      <c r="A171" s="71" t="s">
        <v>195</v>
      </c>
      <c r="B171" s="71" t="s">
        <v>210</v>
      </c>
      <c r="C171" s="76">
        <v>0</v>
      </c>
      <c r="D171" s="81">
        <v>9.6649773755656092</v>
      </c>
      <c r="E171" s="78">
        <v>7.6305220883534128E-2</v>
      </c>
      <c r="G171" s="82">
        <v>333</v>
      </c>
    </row>
    <row r="172" spans="1:7">
      <c r="A172" s="71" t="s">
        <v>195</v>
      </c>
      <c r="B172" s="71" t="s">
        <v>210</v>
      </c>
      <c r="C172" s="76">
        <v>0</v>
      </c>
      <c r="D172" s="81">
        <v>10.39257918552036</v>
      </c>
      <c r="E172" s="78">
        <v>6.5843621399176946E-2</v>
      </c>
      <c r="G172" s="82">
        <v>314</v>
      </c>
    </row>
    <row r="173" spans="1:7">
      <c r="A173" s="71" t="s">
        <v>195</v>
      </c>
      <c r="B173" s="71" t="s">
        <v>210</v>
      </c>
      <c r="C173" s="76">
        <v>0</v>
      </c>
      <c r="D173" s="81">
        <v>7.7004524886877821</v>
      </c>
      <c r="E173" s="78">
        <v>2.8368794326241141E-2</v>
      </c>
      <c r="G173" s="82">
        <v>427</v>
      </c>
    </row>
    <row r="174" spans="1:7">
      <c r="A174" s="71" t="s">
        <v>195</v>
      </c>
      <c r="B174" s="71" t="s">
        <v>210</v>
      </c>
      <c r="C174" s="76">
        <v>0</v>
      </c>
      <c r="D174" s="81">
        <v>11.047420814479636</v>
      </c>
      <c r="E174" s="78">
        <v>0.11088709677419355</v>
      </c>
      <c r="G174" s="82">
        <v>296</v>
      </c>
    </row>
    <row r="175" spans="1:7">
      <c r="A175" s="71" t="s">
        <v>195</v>
      </c>
      <c r="B175" s="71" t="s">
        <v>210</v>
      </c>
      <c r="C175" s="76">
        <v>0</v>
      </c>
      <c r="D175" s="81">
        <v>7.6276923076923069</v>
      </c>
      <c r="E175" s="78">
        <v>0.12989690721649486</v>
      </c>
      <c r="G175" s="82">
        <v>480</v>
      </c>
    </row>
    <row r="176" spans="1:7">
      <c r="A176" s="71" t="s">
        <v>195</v>
      </c>
      <c r="B176" s="71" t="s">
        <v>210</v>
      </c>
      <c r="C176" s="76">
        <v>0</v>
      </c>
      <c r="D176" s="81">
        <v>7.4821719457013556</v>
      </c>
      <c r="E176" s="78">
        <v>0.11133200795228627</v>
      </c>
      <c r="G176" s="82">
        <v>457</v>
      </c>
    </row>
    <row r="177" spans="1:7">
      <c r="A177" s="71" t="s">
        <v>195</v>
      </c>
      <c r="B177" s="71" t="s">
        <v>210</v>
      </c>
      <c r="C177" s="76">
        <v>0</v>
      </c>
      <c r="D177" s="81">
        <v>7.336651583710406</v>
      </c>
      <c r="E177" s="78">
        <v>0.1047008547008547</v>
      </c>
      <c r="G177" s="82">
        <v>284</v>
      </c>
    </row>
    <row r="178" spans="1:7">
      <c r="A178" s="71" t="s">
        <v>195</v>
      </c>
      <c r="B178" s="71" t="s">
        <v>210</v>
      </c>
      <c r="C178" s="76">
        <v>0</v>
      </c>
      <c r="D178" s="81">
        <v>7.336651583710406</v>
      </c>
      <c r="E178" s="78">
        <v>9.0225563909774431E-2</v>
      </c>
      <c r="G178" s="82">
        <v>430</v>
      </c>
    </row>
    <row r="179" spans="1:7">
      <c r="A179" s="71" t="s">
        <v>195</v>
      </c>
      <c r="B179" s="71" t="s">
        <v>210</v>
      </c>
      <c r="C179" s="76">
        <v>0</v>
      </c>
      <c r="D179" s="81">
        <v>7.336651583710406</v>
      </c>
      <c r="E179" s="78">
        <v>9.6153846153846145E-2</v>
      </c>
      <c r="G179" s="82">
        <v>424</v>
      </c>
    </row>
    <row r="180" spans="1:7">
      <c r="A180" s="71" t="s">
        <v>195</v>
      </c>
      <c r="B180" s="71" t="s">
        <v>210</v>
      </c>
      <c r="C180" s="76">
        <v>0</v>
      </c>
      <c r="D180" s="81">
        <v>7.2760180995475094</v>
      </c>
      <c r="E180" s="78">
        <v>9.0543259557344061E-2</v>
      </c>
      <c r="G180" s="82">
        <v>454</v>
      </c>
    </row>
    <row r="181" spans="1:7">
      <c r="A181" s="71" t="s">
        <v>195</v>
      </c>
      <c r="B181" s="71" t="s">
        <v>210</v>
      </c>
      <c r="C181" s="76">
        <v>0</v>
      </c>
      <c r="D181" s="81">
        <v>7.2760180995475094</v>
      </c>
      <c r="E181" s="78">
        <v>7.985480943738657E-2</v>
      </c>
      <c r="G181" s="82">
        <v>377</v>
      </c>
    </row>
    <row r="182" spans="1:7">
      <c r="A182" s="71" t="s">
        <v>195</v>
      </c>
      <c r="B182" s="71" t="s">
        <v>210</v>
      </c>
      <c r="C182" s="76">
        <v>0</v>
      </c>
      <c r="D182" s="81">
        <v>7.1304977375565599</v>
      </c>
      <c r="E182" s="78">
        <v>9.5141700404858295E-2</v>
      </c>
      <c r="G182" s="82">
        <v>477</v>
      </c>
    </row>
    <row r="183" spans="1:7">
      <c r="A183" s="71" t="s">
        <v>195</v>
      </c>
      <c r="B183" s="71" t="s">
        <v>210</v>
      </c>
      <c r="C183" s="76">
        <v>0</v>
      </c>
      <c r="D183" s="81">
        <v>7.4094117647058813</v>
      </c>
      <c r="E183" s="78">
        <v>9.7560975609756087E-2</v>
      </c>
      <c r="G183" s="82">
        <v>481</v>
      </c>
    </row>
    <row r="184" spans="1:7">
      <c r="A184" s="71" t="s">
        <v>195</v>
      </c>
      <c r="B184" s="71" t="s">
        <v>210</v>
      </c>
      <c r="C184" s="76">
        <v>0</v>
      </c>
      <c r="D184" s="81">
        <v>7.4821719457013556</v>
      </c>
      <c r="E184" s="78">
        <v>0.100990099009901</v>
      </c>
      <c r="G184" s="82">
        <v>484</v>
      </c>
    </row>
    <row r="185" spans="1:7">
      <c r="A185" s="71" t="s">
        <v>195</v>
      </c>
      <c r="B185" s="71" t="s">
        <v>210</v>
      </c>
      <c r="C185" s="76">
        <v>0</v>
      </c>
      <c r="D185" s="81">
        <v>7.2760180995475094</v>
      </c>
      <c r="E185" s="78">
        <v>9.7029702970297033E-2</v>
      </c>
      <c r="G185" s="82">
        <v>527</v>
      </c>
    </row>
    <row r="186" spans="1:7">
      <c r="A186" s="71" t="s">
        <v>195</v>
      </c>
      <c r="B186" s="71" t="s">
        <v>210</v>
      </c>
      <c r="C186" s="76">
        <v>0</v>
      </c>
      <c r="D186" s="81">
        <v>7.2032579185520342</v>
      </c>
      <c r="E186" s="78">
        <v>8.5436893203883493E-2</v>
      </c>
      <c r="G186" s="82">
        <v>501</v>
      </c>
    </row>
    <row r="187" spans="1:7">
      <c r="A187" s="71" t="s">
        <v>195</v>
      </c>
      <c r="B187" s="71" t="s">
        <v>210</v>
      </c>
      <c r="C187" s="76">
        <v>0</v>
      </c>
      <c r="D187" s="81">
        <v>6.7666968325791856</v>
      </c>
      <c r="E187" s="78">
        <v>7.0895522388059698E-2</v>
      </c>
      <c r="G187" s="82">
        <v>924</v>
      </c>
    </row>
    <row r="188" spans="1:7">
      <c r="A188" s="71" t="s">
        <v>195</v>
      </c>
      <c r="B188" s="71" t="s">
        <v>210</v>
      </c>
      <c r="C188" s="76">
        <v>0</v>
      </c>
      <c r="D188" s="81">
        <v>7.2032579185520342</v>
      </c>
      <c r="E188" s="78">
        <v>9.8947368421052645E-2</v>
      </c>
      <c r="G188" s="82">
        <v>757</v>
      </c>
    </row>
    <row r="189" spans="1:7">
      <c r="A189" s="71" t="s">
        <v>195</v>
      </c>
      <c r="B189" s="71" t="s">
        <v>210</v>
      </c>
      <c r="C189" s="76">
        <v>0</v>
      </c>
      <c r="D189" s="81">
        <v>7.1304977375565599</v>
      </c>
      <c r="E189" s="78">
        <v>0.11434977578475337</v>
      </c>
      <c r="G189" s="82">
        <v>684</v>
      </c>
    </row>
    <row r="190" spans="1:7">
      <c r="A190" s="71" t="s">
        <v>195</v>
      </c>
      <c r="B190" s="71" t="s">
        <v>210</v>
      </c>
      <c r="C190" s="76">
        <v>0</v>
      </c>
      <c r="D190" s="81">
        <v>7.4821719457013556</v>
      </c>
      <c r="E190" s="78">
        <v>0.10444444444444444</v>
      </c>
      <c r="G190" s="82">
        <v>616</v>
      </c>
    </row>
    <row r="191" spans="1:7">
      <c r="A191" s="71" t="s">
        <v>195</v>
      </c>
      <c r="B191" s="71" t="s">
        <v>210</v>
      </c>
      <c r="C191" s="76">
        <v>0</v>
      </c>
      <c r="D191" s="81">
        <v>7.336651583710406</v>
      </c>
      <c r="E191" s="78">
        <v>9.0128755364806856E-2</v>
      </c>
      <c r="G191" s="82">
        <v>711</v>
      </c>
    </row>
    <row r="192" spans="1:7">
      <c r="A192" s="71" t="s">
        <v>195</v>
      </c>
      <c r="B192" s="71" t="s">
        <v>210</v>
      </c>
      <c r="C192" s="76">
        <v>0</v>
      </c>
      <c r="D192" s="81">
        <v>6.4756561085972848</v>
      </c>
      <c r="E192" s="78">
        <v>0.10045662100456622</v>
      </c>
      <c r="G192" s="82">
        <v>1054</v>
      </c>
    </row>
    <row r="193" spans="1:7">
      <c r="A193" s="71" t="s">
        <v>195</v>
      </c>
      <c r="B193" s="71" t="s">
        <v>210</v>
      </c>
      <c r="C193" s="76">
        <v>0</v>
      </c>
      <c r="D193" s="81">
        <v>6.3301357466063335</v>
      </c>
      <c r="E193" s="78">
        <v>9.0140845070422554E-2</v>
      </c>
      <c r="G193" s="82">
        <v>626</v>
      </c>
    </row>
    <row r="194" spans="1:7">
      <c r="A194" s="71" t="s">
        <v>195</v>
      </c>
      <c r="B194" s="71" t="s">
        <v>210</v>
      </c>
      <c r="C194" s="76">
        <v>0</v>
      </c>
      <c r="D194" s="81">
        <v>7.1304977375565599</v>
      </c>
      <c r="E194" s="78">
        <v>8.9285714285714288E-2</v>
      </c>
      <c r="G194" s="82">
        <v>647</v>
      </c>
    </row>
    <row r="195" spans="1:7">
      <c r="A195" s="71" t="s">
        <v>195</v>
      </c>
      <c r="B195" s="71" t="s">
        <v>210</v>
      </c>
      <c r="C195" s="76">
        <v>0</v>
      </c>
      <c r="D195" s="81">
        <v>7.2032579185520342</v>
      </c>
      <c r="E195" s="78">
        <v>8.8435374149659851E-2</v>
      </c>
      <c r="G195" s="82">
        <v>624</v>
      </c>
    </row>
    <row r="196" spans="1:7">
      <c r="A196" s="71" t="s">
        <v>195</v>
      </c>
      <c r="B196" s="71" t="s">
        <v>210</v>
      </c>
      <c r="C196" s="76">
        <v>0</v>
      </c>
      <c r="D196" s="81">
        <v>7.4094117647058813</v>
      </c>
      <c r="E196" s="78">
        <v>8.15450643776824E-2</v>
      </c>
      <c r="G196" s="82">
        <v>572</v>
      </c>
    </row>
    <row r="197" spans="1:7">
      <c r="A197" s="71" t="s">
        <v>195</v>
      </c>
      <c r="B197" s="71" t="s">
        <v>210</v>
      </c>
      <c r="C197" s="76">
        <v>0</v>
      </c>
      <c r="D197" s="81">
        <v>6.9122171945701334</v>
      </c>
      <c r="E197" s="78">
        <v>6.623931623931624E-2</v>
      </c>
      <c r="G197" s="82">
        <v>689</v>
      </c>
    </row>
    <row r="198" spans="1:7">
      <c r="A198" s="71" t="s">
        <v>195</v>
      </c>
      <c r="B198" s="71" t="s">
        <v>210</v>
      </c>
      <c r="C198" s="76">
        <v>0</v>
      </c>
      <c r="D198" s="81">
        <v>6.184615384615384</v>
      </c>
      <c r="E198" s="78">
        <v>7.3972602739726043E-2</v>
      </c>
      <c r="G198" s="82">
        <v>567</v>
      </c>
    </row>
    <row r="199" spans="1:7">
      <c r="A199" s="71" t="s">
        <v>195</v>
      </c>
      <c r="B199" s="71" t="s">
        <v>210</v>
      </c>
      <c r="C199" s="76">
        <v>0</v>
      </c>
      <c r="D199" s="81">
        <v>6.9849773755656095</v>
      </c>
      <c r="E199" s="78">
        <v>8.2324455205811137E-2</v>
      </c>
      <c r="G199" s="82">
        <v>572</v>
      </c>
    </row>
    <row r="200" spans="1:7">
      <c r="A200" s="71" t="s">
        <v>195</v>
      </c>
      <c r="B200" s="71" t="s">
        <v>210</v>
      </c>
      <c r="C200" s="76">
        <v>0</v>
      </c>
      <c r="D200" s="81">
        <v>7.5549321266968317</v>
      </c>
      <c r="E200" s="78">
        <v>0.10822510822510822</v>
      </c>
      <c r="G200" s="82">
        <v>497</v>
      </c>
    </row>
    <row r="201" spans="1:7">
      <c r="A201" s="71" t="s">
        <v>195</v>
      </c>
      <c r="B201" s="71" t="s">
        <v>210</v>
      </c>
      <c r="C201" s="76">
        <v>0</v>
      </c>
      <c r="D201" s="81">
        <v>8.8646153846153837</v>
      </c>
      <c r="E201" s="78">
        <v>8.7523277467411537E-2</v>
      </c>
      <c r="G201" s="82">
        <v>412</v>
      </c>
    </row>
    <row r="202" spans="1:7">
      <c r="A202" s="71" t="s">
        <v>195</v>
      </c>
      <c r="B202" s="71" t="s">
        <v>210</v>
      </c>
      <c r="C202" s="76">
        <v>0</v>
      </c>
      <c r="D202" s="81">
        <v>8.9373755656108589</v>
      </c>
      <c r="E202" s="78">
        <v>0.11064718162839249</v>
      </c>
      <c r="G202" s="82">
        <v>370</v>
      </c>
    </row>
    <row r="203" spans="1:7">
      <c r="A203" s="71" t="s">
        <v>195</v>
      </c>
      <c r="B203" s="71" t="s">
        <v>210</v>
      </c>
      <c r="C203" s="76">
        <v>0</v>
      </c>
      <c r="D203" s="81">
        <v>9.8104977375565614</v>
      </c>
      <c r="E203" s="78">
        <v>0.19354838709677416</v>
      </c>
      <c r="G203" s="82">
        <v>218</v>
      </c>
    </row>
    <row r="204" spans="1:7">
      <c r="A204" s="71" t="s">
        <v>195</v>
      </c>
      <c r="B204" s="71" t="s">
        <v>210</v>
      </c>
      <c r="C204" s="76">
        <v>0</v>
      </c>
      <c r="D204" s="81">
        <v>9.5194570135746606</v>
      </c>
      <c r="E204" s="78">
        <v>0.1818181818181818</v>
      </c>
      <c r="G204" s="82">
        <v>330</v>
      </c>
    </row>
    <row r="205" spans="1:7">
      <c r="A205" s="71" t="s">
        <v>195</v>
      </c>
      <c r="B205" s="71" t="s">
        <v>210</v>
      </c>
      <c r="C205" s="76">
        <v>0</v>
      </c>
      <c r="D205" s="81">
        <v>8.0642533936651581</v>
      </c>
      <c r="E205" s="78">
        <v>0.11020408163265305</v>
      </c>
      <c r="G205" s="82">
        <v>582</v>
      </c>
    </row>
    <row r="206" spans="1:7">
      <c r="A206" s="71" t="s">
        <v>195</v>
      </c>
      <c r="B206" s="71" t="s">
        <v>210</v>
      </c>
      <c r="C206" s="76">
        <v>0</v>
      </c>
      <c r="D206" s="81">
        <v>6.8394570135746591</v>
      </c>
      <c r="E206" s="78">
        <v>9.0909090909090925E-2</v>
      </c>
      <c r="G206" s="82">
        <v>1330</v>
      </c>
    </row>
    <row r="207" spans="1:7">
      <c r="A207" s="71" t="s">
        <v>195</v>
      </c>
      <c r="B207" s="71" t="s">
        <v>210</v>
      </c>
      <c r="C207" s="76">
        <v>0</v>
      </c>
      <c r="D207" s="81">
        <v>7.0577375565610847</v>
      </c>
      <c r="E207" s="78">
        <v>0.11440677966101696</v>
      </c>
      <c r="G207" s="82">
        <v>1283</v>
      </c>
    </row>
    <row r="208" spans="1:7">
      <c r="A208" s="71" t="s">
        <v>195</v>
      </c>
      <c r="B208" s="71" t="s">
        <v>210</v>
      </c>
      <c r="C208" s="76">
        <v>0</v>
      </c>
      <c r="D208" s="81">
        <v>7.9187330316742077</v>
      </c>
      <c r="E208" s="78">
        <v>0.11016949152542373</v>
      </c>
      <c r="G208" s="82">
        <v>594</v>
      </c>
    </row>
    <row r="209" spans="1:7">
      <c r="A209" s="71" t="s">
        <v>195</v>
      </c>
      <c r="B209" s="71" t="s">
        <v>210</v>
      </c>
      <c r="C209" s="76">
        <v>0</v>
      </c>
      <c r="D209" s="81">
        <v>7.9187330316742077</v>
      </c>
      <c r="E209" s="78">
        <v>0.10080645161290322</v>
      </c>
      <c r="G209" s="82">
        <v>464</v>
      </c>
    </row>
    <row r="210" spans="1:7">
      <c r="A210" s="71" t="s">
        <v>195</v>
      </c>
      <c r="B210" s="71" t="s">
        <v>210</v>
      </c>
      <c r="C210" s="76">
        <v>0</v>
      </c>
      <c r="D210" s="81">
        <v>7.7004524886877821</v>
      </c>
      <c r="E210" s="78">
        <v>0.126984126984127</v>
      </c>
      <c r="G210" s="82">
        <v>393</v>
      </c>
    </row>
    <row r="211" spans="1:7">
      <c r="A211" s="71" t="s">
        <v>195</v>
      </c>
      <c r="B211" s="71" t="s">
        <v>210</v>
      </c>
      <c r="C211" s="76">
        <v>0</v>
      </c>
      <c r="D211" s="81">
        <v>11.338461538461537</v>
      </c>
      <c r="E211" s="78">
        <v>8.0139372822299645E-2</v>
      </c>
      <c r="G211" s="82">
        <v>338</v>
      </c>
    </row>
    <row r="212" spans="1:7">
      <c r="A212" s="71" t="s">
        <v>195</v>
      </c>
      <c r="B212" s="71" t="s">
        <v>210</v>
      </c>
      <c r="C212" s="76">
        <v>0</v>
      </c>
      <c r="D212" s="81">
        <v>8.7918552036199067</v>
      </c>
      <c r="E212" s="78">
        <v>0.12692307692307692</v>
      </c>
      <c r="G212" s="82">
        <v>211</v>
      </c>
    </row>
    <row r="213" spans="1:7">
      <c r="A213" s="71" t="s">
        <v>195</v>
      </c>
      <c r="B213" s="71" t="s">
        <v>210</v>
      </c>
      <c r="C213" s="76">
        <v>0</v>
      </c>
      <c r="D213" s="81">
        <v>10.174298642533936</v>
      </c>
      <c r="E213" s="78">
        <v>9.9358974358974367E-2</v>
      </c>
      <c r="G213" s="82">
        <v>360</v>
      </c>
    </row>
    <row r="214" spans="1:7">
      <c r="A214" s="71" t="s">
        <v>196</v>
      </c>
      <c r="B214" s="71" t="s">
        <v>210</v>
      </c>
      <c r="C214" s="83">
        <v>0.5</v>
      </c>
      <c r="D214" s="84">
        <v>3.8435294117647056</v>
      </c>
      <c r="F214" s="86">
        <v>2390</v>
      </c>
      <c r="G214" s="86">
        <v>2140.170588235294</v>
      </c>
    </row>
    <row r="215" spans="1:7">
      <c r="A215" s="71" t="s">
        <v>196</v>
      </c>
      <c r="B215" s="71" t="s">
        <v>210</v>
      </c>
      <c r="C215" s="83">
        <v>1.5</v>
      </c>
      <c r="D215" s="84">
        <v>4.6217647058823532</v>
      </c>
      <c r="F215" s="86">
        <v>3470</v>
      </c>
      <c r="G215" s="86">
        <v>3169.5852941176472</v>
      </c>
    </row>
    <row r="216" spans="1:7">
      <c r="A216" s="71" t="s">
        <v>196</v>
      </c>
      <c r="B216" s="71" t="s">
        <v>210</v>
      </c>
      <c r="C216" s="83">
        <v>2.5</v>
      </c>
      <c r="D216" s="84">
        <v>5.6647058823529406</v>
      </c>
      <c r="F216" s="86">
        <v>4150</v>
      </c>
      <c r="G216" s="86">
        <v>3781.794117647059</v>
      </c>
    </row>
    <row r="217" spans="1:7">
      <c r="A217" s="71" t="s">
        <v>196</v>
      </c>
      <c r="B217" s="71" t="s">
        <v>210</v>
      </c>
      <c r="C217" s="83">
        <v>3.5</v>
      </c>
      <c r="D217" s="84">
        <v>7.4647058823529413</v>
      </c>
      <c r="F217" s="86">
        <v>3900</v>
      </c>
      <c r="G217" s="86">
        <v>3414.794117647059</v>
      </c>
    </row>
    <row r="218" spans="1:7">
      <c r="A218" s="71" t="s">
        <v>196</v>
      </c>
      <c r="B218" s="71" t="s">
        <v>210</v>
      </c>
      <c r="C218" s="83">
        <v>4.5</v>
      </c>
      <c r="D218" s="84">
        <v>7.6235294117647063</v>
      </c>
      <c r="F218" s="86">
        <v>3390</v>
      </c>
      <c r="G218" s="86">
        <v>2894.4705882352941</v>
      </c>
    </row>
    <row r="219" spans="1:7">
      <c r="A219" s="71" t="s">
        <v>196</v>
      </c>
      <c r="B219" s="71" t="s">
        <v>210</v>
      </c>
      <c r="C219" s="83">
        <v>5.5</v>
      </c>
      <c r="D219" s="84">
        <v>6.9882352941176462</v>
      </c>
      <c r="F219" s="86">
        <v>3430</v>
      </c>
      <c r="G219" s="86">
        <v>2975.7647058823532</v>
      </c>
    </row>
    <row r="220" spans="1:7">
      <c r="A220" s="71" t="s">
        <v>196</v>
      </c>
      <c r="B220" s="71" t="s">
        <v>210</v>
      </c>
      <c r="C220" s="83">
        <v>6.5</v>
      </c>
      <c r="D220" s="84">
        <v>6.1941176470588228</v>
      </c>
      <c r="F220" s="86">
        <v>2810</v>
      </c>
      <c r="G220" s="86">
        <v>2407.3823529411766</v>
      </c>
    </row>
    <row r="221" spans="1:7">
      <c r="A221" s="71" t="s">
        <v>196</v>
      </c>
      <c r="B221" s="71" t="s">
        <v>210</v>
      </c>
      <c r="C221" s="83">
        <v>7.5</v>
      </c>
      <c r="D221" s="84">
        <v>5.7705882352941176</v>
      </c>
      <c r="F221" s="86">
        <v>2020</v>
      </c>
      <c r="G221" s="86">
        <v>1644.9117647058824</v>
      </c>
    </row>
    <row r="222" spans="1:7">
      <c r="A222" s="71" t="s">
        <v>196</v>
      </c>
      <c r="B222" s="71" t="s">
        <v>210</v>
      </c>
      <c r="C222" s="83">
        <v>8.5</v>
      </c>
      <c r="D222" s="84">
        <v>8.1529411764705877</v>
      </c>
      <c r="F222" s="86">
        <v>3060</v>
      </c>
      <c r="G222" s="86">
        <v>2530.0588235294117</v>
      </c>
    </row>
    <row r="223" spans="1:7">
      <c r="A223" s="71" t="s">
        <v>196</v>
      </c>
      <c r="B223" s="71" t="s">
        <v>210</v>
      </c>
      <c r="C223" s="83">
        <v>9.5</v>
      </c>
      <c r="D223" s="84">
        <v>8.4705882352941178</v>
      </c>
      <c r="F223" s="86">
        <v>3120</v>
      </c>
      <c r="G223" s="86">
        <v>2569.4117647058824</v>
      </c>
    </row>
    <row r="224" spans="1:7">
      <c r="A224" s="71" t="s">
        <v>196</v>
      </c>
      <c r="B224" s="71" t="s">
        <v>210</v>
      </c>
      <c r="C224" s="83">
        <v>10.5</v>
      </c>
      <c r="D224" s="84">
        <v>8.5235294117647076</v>
      </c>
      <c r="F224" s="86">
        <v>2400</v>
      </c>
      <c r="G224" s="86">
        <v>1845.9705882352941</v>
      </c>
    </row>
    <row r="225" spans="1:7">
      <c r="A225" s="71" t="s">
        <v>196</v>
      </c>
      <c r="B225" s="71" t="s">
        <v>210</v>
      </c>
      <c r="C225" s="83">
        <v>11.5</v>
      </c>
      <c r="D225" s="84">
        <v>8.5235294117647076</v>
      </c>
      <c r="F225" s="86">
        <v>2120</v>
      </c>
      <c r="G225" s="86">
        <v>1565.9705882352941</v>
      </c>
    </row>
    <row r="226" spans="1:7">
      <c r="A226" s="71" t="s">
        <v>196</v>
      </c>
      <c r="B226" s="71" t="s">
        <v>210</v>
      </c>
      <c r="C226" s="83">
        <v>12.5</v>
      </c>
      <c r="D226" s="84">
        <v>8.4705882352941178</v>
      </c>
      <c r="F226" s="86">
        <v>1890</v>
      </c>
      <c r="G226" s="86">
        <v>1339.4117647058824</v>
      </c>
    </row>
    <row r="227" spans="1:7">
      <c r="A227" s="71" t="s">
        <v>196</v>
      </c>
      <c r="B227" s="71" t="s">
        <v>210</v>
      </c>
      <c r="C227" s="83">
        <v>13.5</v>
      </c>
      <c r="D227" s="84">
        <v>8.6823529411764699</v>
      </c>
      <c r="F227" s="86">
        <v>910</v>
      </c>
      <c r="G227" s="86">
        <v>345.64705882352951</v>
      </c>
    </row>
    <row r="228" spans="1:7">
      <c r="A228" s="71" t="s">
        <v>196</v>
      </c>
      <c r="B228" s="71" t="s">
        <v>210</v>
      </c>
      <c r="C228" s="83">
        <v>14.5</v>
      </c>
      <c r="D228" s="84">
        <v>6.3529411764705879</v>
      </c>
      <c r="F228" s="86">
        <v>780</v>
      </c>
      <c r="G228" s="86">
        <v>367.05882352941177</v>
      </c>
    </row>
    <row r="229" spans="1:7">
      <c r="A229" s="71" t="s">
        <v>196</v>
      </c>
      <c r="B229" s="71" t="s">
        <v>210</v>
      </c>
      <c r="C229" s="83">
        <v>15.5</v>
      </c>
      <c r="D229" s="84">
        <v>8.6294117647058837</v>
      </c>
      <c r="F229" s="86">
        <v>910</v>
      </c>
      <c r="G229" s="86">
        <v>349.08823529411757</v>
      </c>
    </row>
    <row r="230" spans="1:7">
      <c r="A230" s="71" t="s">
        <v>196</v>
      </c>
      <c r="B230" s="71" t="s">
        <v>210</v>
      </c>
      <c r="C230" s="83">
        <v>16.5</v>
      </c>
      <c r="D230" s="84">
        <v>8.1</v>
      </c>
      <c r="F230" s="86">
        <v>980</v>
      </c>
      <c r="G230" s="86">
        <v>453.5</v>
      </c>
    </row>
    <row r="231" spans="1:7">
      <c r="A231" s="71" t="s">
        <v>196</v>
      </c>
      <c r="B231" s="71" t="s">
        <v>210</v>
      </c>
      <c r="C231" s="83">
        <v>17.5</v>
      </c>
      <c r="D231" s="84">
        <v>8.3647058823529417</v>
      </c>
      <c r="F231" s="86">
        <v>1510</v>
      </c>
      <c r="G231" s="86">
        <v>966.29411764705878</v>
      </c>
    </row>
    <row r="232" spans="1:7">
      <c r="A232" s="71" t="s">
        <v>196</v>
      </c>
      <c r="B232" s="71" t="s">
        <v>210</v>
      </c>
      <c r="C232" s="83">
        <v>18.5</v>
      </c>
      <c r="D232" s="84">
        <v>8.1529411764705877</v>
      </c>
      <c r="F232" s="86">
        <v>1530</v>
      </c>
      <c r="G232" s="86">
        <v>1000.0588235294118</v>
      </c>
    </row>
    <row r="233" spans="1:7">
      <c r="A233" s="71" t="s">
        <v>196</v>
      </c>
      <c r="B233" s="71" t="s">
        <v>210</v>
      </c>
      <c r="C233" s="83">
        <v>19.5</v>
      </c>
      <c r="D233" s="84">
        <v>8.0470588235294116</v>
      </c>
      <c r="F233" s="86">
        <v>1580</v>
      </c>
      <c r="G233" s="86">
        <v>1056.9411764705883</v>
      </c>
    </row>
    <row r="234" spans="1:7">
      <c r="A234" s="71" t="s">
        <v>196</v>
      </c>
      <c r="B234" s="71" t="s">
        <v>210</v>
      </c>
      <c r="C234" s="83">
        <v>20.5</v>
      </c>
      <c r="D234" s="84">
        <v>7.5705882352941183</v>
      </c>
      <c r="F234" s="86">
        <v>1890</v>
      </c>
      <c r="G234" s="86">
        <v>1397.9117647058824</v>
      </c>
    </row>
    <row r="235" spans="1:7">
      <c r="A235" s="71" t="s">
        <v>196</v>
      </c>
      <c r="B235" s="71" t="s">
        <v>210</v>
      </c>
      <c r="C235" s="83">
        <v>21.5</v>
      </c>
      <c r="D235" s="84">
        <v>1.5723529411764707</v>
      </c>
      <c r="F235" s="86">
        <v>1010</v>
      </c>
      <c r="G235" s="86">
        <v>907.79705882352937</v>
      </c>
    </row>
    <row r="236" spans="1:7">
      <c r="A236" s="71" t="s">
        <v>197</v>
      </c>
      <c r="B236" s="71" t="s">
        <v>210</v>
      </c>
      <c r="C236" s="65">
        <v>3.7000000000000002E-3</v>
      </c>
      <c r="D236" s="87">
        <v>0.53</v>
      </c>
      <c r="E236" s="88"/>
      <c r="F236" s="89">
        <v>1147</v>
      </c>
      <c r="G236" s="89">
        <v>1112.55</v>
      </c>
    </row>
    <row r="237" spans="1:7">
      <c r="A237" s="71" t="s">
        <v>197</v>
      </c>
      <c r="B237" s="71" t="s">
        <v>210</v>
      </c>
      <c r="C237" s="64">
        <v>8.8999999999999999E-3</v>
      </c>
      <c r="D237" s="90">
        <v>0.47</v>
      </c>
      <c r="E237" s="88"/>
      <c r="F237" s="91">
        <v>969</v>
      </c>
      <c r="G237" s="89">
        <v>938.45</v>
      </c>
    </row>
    <row r="238" spans="1:7">
      <c r="A238" s="71" t="s">
        <v>197</v>
      </c>
      <c r="B238" s="71" t="s">
        <v>210</v>
      </c>
      <c r="C238" s="64">
        <v>1.4199999999999999E-2</v>
      </c>
      <c r="D238" s="90">
        <v>0.75</v>
      </c>
      <c r="E238" s="88"/>
      <c r="F238" s="91">
        <v>1185</v>
      </c>
      <c r="G238" s="89">
        <v>1136.25</v>
      </c>
    </row>
    <row r="239" spans="1:7">
      <c r="A239" s="71" t="s">
        <v>197</v>
      </c>
      <c r="B239" s="71" t="s">
        <v>210</v>
      </c>
      <c r="C239" s="64">
        <v>1.9E-2</v>
      </c>
      <c r="D239" s="90">
        <v>0.69</v>
      </c>
      <c r="E239" s="88"/>
      <c r="F239" s="91">
        <v>1069</v>
      </c>
      <c r="G239" s="89">
        <v>1024.1500000000001</v>
      </c>
    </row>
    <row r="240" spans="1:7">
      <c r="A240" s="71" t="s">
        <v>197</v>
      </c>
      <c r="B240" s="71" t="s">
        <v>210</v>
      </c>
      <c r="C240" s="64">
        <v>2.2800000000000001E-2</v>
      </c>
      <c r="D240" s="90">
        <v>0.61</v>
      </c>
      <c r="E240" s="88"/>
      <c r="F240" s="91">
        <v>980</v>
      </c>
      <c r="G240" s="89">
        <v>940.35</v>
      </c>
    </row>
    <row r="241" spans="1:7">
      <c r="A241" s="71" t="s">
        <v>197</v>
      </c>
      <c r="B241" s="71" t="s">
        <v>210</v>
      </c>
      <c r="C241" s="64">
        <v>2.5899999999999999E-2</v>
      </c>
      <c r="D241" s="90">
        <v>0.55000000000000004</v>
      </c>
      <c r="E241" s="88"/>
      <c r="F241" s="91">
        <v>963</v>
      </c>
      <c r="G241" s="89">
        <v>927.25</v>
      </c>
    </row>
    <row r="242" spans="1:7">
      <c r="A242" s="71" t="s">
        <v>197</v>
      </c>
      <c r="B242" s="71" t="s">
        <v>210</v>
      </c>
      <c r="C242" s="64">
        <v>2.9700000000000001E-2</v>
      </c>
      <c r="D242" s="90">
        <v>0.56000000000000005</v>
      </c>
      <c r="E242" s="88"/>
      <c r="F242" s="91">
        <v>955</v>
      </c>
      <c r="G242" s="89">
        <v>918.6</v>
      </c>
    </row>
    <row r="243" spans="1:7">
      <c r="A243" s="71" t="s">
        <v>197</v>
      </c>
      <c r="B243" s="71" t="s">
        <v>210</v>
      </c>
      <c r="C243" s="64">
        <v>4.1299999999999996E-2</v>
      </c>
      <c r="D243" s="90">
        <v>0.56000000000000005</v>
      </c>
      <c r="E243" s="88"/>
      <c r="F243" s="91">
        <v>906</v>
      </c>
      <c r="G243" s="89">
        <v>869.6</v>
      </c>
    </row>
    <row r="244" spans="1:7">
      <c r="A244" s="71" t="s">
        <v>197</v>
      </c>
      <c r="B244" s="71" t="s">
        <v>210</v>
      </c>
      <c r="C244" s="64">
        <v>4.7200000000000006E-2</v>
      </c>
      <c r="D244" s="90">
        <v>0.61</v>
      </c>
      <c r="E244" s="88"/>
      <c r="F244" s="91">
        <v>938</v>
      </c>
      <c r="G244" s="89">
        <v>898.35</v>
      </c>
    </row>
    <row r="245" spans="1:7">
      <c r="A245" s="71" t="s">
        <v>197</v>
      </c>
      <c r="B245" s="71" t="s">
        <v>210</v>
      </c>
      <c r="C245" s="64">
        <v>5.4200000000000005E-2</v>
      </c>
      <c r="D245" s="90">
        <v>0.83</v>
      </c>
      <c r="E245" s="88"/>
      <c r="F245" s="91">
        <v>1121</v>
      </c>
      <c r="G245" s="89">
        <v>1067.05</v>
      </c>
    </row>
    <row r="246" spans="1:7">
      <c r="A246" s="71" t="s">
        <v>197</v>
      </c>
      <c r="B246" s="71" t="s">
        <v>210</v>
      </c>
      <c r="C246" s="64">
        <v>5.8599999999999999E-2</v>
      </c>
      <c r="D246" s="90">
        <v>0.82</v>
      </c>
      <c r="E246" s="88"/>
      <c r="F246" s="91">
        <v>1152</v>
      </c>
      <c r="G246" s="89">
        <v>1098.7</v>
      </c>
    </row>
    <row r="247" spans="1:7">
      <c r="A247" s="71" t="s">
        <v>197</v>
      </c>
      <c r="B247" s="71" t="s">
        <v>210</v>
      </c>
      <c r="C247" s="64">
        <v>6.2600000000000003E-2</v>
      </c>
      <c r="D247" s="90">
        <v>1.02</v>
      </c>
      <c r="E247" s="88"/>
      <c r="F247" s="91">
        <v>1624</v>
      </c>
      <c r="G247" s="89">
        <v>1557.7</v>
      </c>
    </row>
    <row r="248" spans="1:7">
      <c r="A248" s="71" t="s">
        <v>197</v>
      </c>
      <c r="B248" s="71" t="s">
        <v>210</v>
      </c>
      <c r="C248" s="64">
        <v>6.88E-2</v>
      </c>
      <c r="D248" s="90">
        <v>0.98</v>
      </c>
      <c r="E248" s="88"/>
      <c r="F248" s="91">
        <v>1560</v>
      </c>
      <c r="G248" s="89">
        <v>1496.3</v>
      </c>
    </row>
    <row r="249" spans="1:7">
      <c r="A249" s="71" t="s">
        <v>197</v>
      </c>
      <c r="B249" s="71" t="s">
        <v>210</v>
      </c>
      <c r="C249" s="64">
        <v>7.4800000000000005E-2</v>
      </c>
      <c r="D249" s="90">
        <v>0.76</v>
      </c>
      <c r="E249" s="88"/>
      <c r="F249" s="91">
        <v>1373</v>
      </c>
      <c r="G249" s="89">
        <v>1323.6</v>
      </c>
    </row>
    <row r="250" spans="1:7">
      <c r="A250" s="71" t="s">
        <v>197</v>
      </c>
      <c r="B250" s="71" t="s">
        <v>210</v>
      </c>
      <c r="C250" s="64">
        <v>8.2599999999999993E-2</v>
      </c>
      <c r="D250" s="90">
        <v>0.79</v>
      </c>
      <c r="E250" s="88"/>
      <c r="F250" s="91">
        <v>1342</v>
      </c>
      <c r="G250" s="89">
        <v>1290.6500000000001</v>
      </c>
    </row>
    <row r="251" spans="1:7">
      <c r="A251" s="71" t="s">
        <v>197</v>
      </c>
      <c r="B251" s="71" t="s">
        <v>210</v>
      </c>
      <c r="C251" s="64">
        <v>8.9200000000000002E-2</v>
      </c>
      <c r="D251" s="90">
        <v>0.76</v>
      </c>
      <c r="E251" s="88"/>
      <c r="F251" s="91">
        <v>1454</v>
      </c>
      <c r="G251" s="89">
        <v>1404.6</v>
      </c>
    </row>
    <row r="252" spans="1:7">
      <c r="A252" s="71" t="s">
        <v>197</v>
      </c>
      <c r="B252" s="71" t="s">
        <v>210</v>
      </c>
      <c r="C252" s="64">
        <v>9.5700000000000007E-2</v>
      </c>
      <c r="D252" s="90">
        <v>0.91</v>
      </c>
      <c r="E252" s="88"/>
      <c r="F252" s="91">
        <v>1796</v>
      </c>
      <c r="G252" s="89">
        <v>1736.85</v>
      </c>
    </row>
    <row r="253" spans="1:7">
      <c r="A253" s="71" t="s">
        <v>197</v>
      </c>
      <c r="B253" s="71" t="s">
        <v>210</v>
      </c>
      <c r="C253" s="64">
        <v>0.1051</v>
      </c>
      <c r="D253" s="90">
        <v>1.0900000000000001</v>
      </c>
      <c r="E253" s="88"/>
      <c r="F253" s="91">
        <v>2198</v>
      </c>
      <c r="G253" s="89">
        <v>2127.15</v>
      </c>
    </row>
    <row r="254" spans="1:7">
      <c r="A254" s="71" t="s">
        <v>197</v>
      </c>
      <c r="B254" s="71" t="s">
        <v>210</v>
      </c>
      <c r="C254" s="64">
        <v>0.122</v>
      </c>
      <c r="D254" s="90">
        <v>1.1000000000000001</v>
      </c>
      <c r="E254" s="88"/>
      <c r="F254" s="91">
        <v>2238</v>
      </c>
      <c r="G254" s="89">
        <v>2166.5</v>
      </c>
    </row>
    <row r="255" spans="1:7">
      <c r="A255" s="71" t="s">
        <v>197</v>
      </c>
      <c r="B255" s="71" t="s">
        <v>210</v>
      </c>
      <c r="C255" s="64">
        <v>0.13650000000000001</v>
      </c>
      <c r="D255" s="90">
        <v>0.99</v>
      </c>
      <c r="E255" s="88"/>
      <c r="F255" s="91">
        <v>1218</v>
      </c>
      <c r="G255" s="89">
        <v>1153.6500000000001</v>
      </c>
    </row>
    <row r="256" spans="1:7">
      <c r="A256" s="71" t="s">
        <v>197</v>
      </c>
      <c r="B256" s="71" t="s">
        <v>210</v>
      </c>
      <c r="C256" s="64">
        <v>0.151</v>
      </c>
      <c r="D256" s="90">
        <v>0.91</v>
      </c>
      <c r="E256" s="88"/>
      <c r="F256" s="91">
        <v>1502</v>
      </c>
      <c r="G256" s="89">
        <v>1442.85</v>
      </c>
    </row>
    <row r="257" spans="1:7">
      <c r="A257" s="71" t="s">
        <v>197</v>
      </c>
      <c r="B257" s="71" t="s">
        <v>210</v>
      </c>
      <c r="C257" s="64">
        <v>0.15409999999999999</v>
      </c>
      <c r="D257" s="90">
        <v>0.94</v>
      </c>
      <c r="E257" s="88"/>
      <c r="F257" s="91">
        <v>1401</v>
      </c>
      <c r="G257" s="89">
        <v>1339.9</v>
      </c>
    </row>
    <row r="258" spans="1:7">
      <c r="A258" s="71" t="s">
        <v>197</v>
      </c>
      <c r="B258" s="71" t="s">
        <v>210</v>
      </c>
      <c r="C258" s="64">
        <v>0.15719999999999998</v>
      </c>
      <c r="D258" s="90">
        <v>0.9</v>
      </c>
      <c r="E258" s="88"/>
      <c r="F258" s="91">
        <v>1174</v>
      </c>
      <c r="G258" s="89">
        <v>1115.5</v>
      </c>
    </row>
    <row r="259" spans="1:7">
      <c r="A259" s="71" t="s">
        <v>197</v>
      </c>
      <c r="B259" s="71" t="s">
        <v>210</v>
      </c>
      <c r="C259" s="64">
        <v>0.16019999999999998</v>
      </c>
      <c r="D259" s="90">
        <v>0.95</v>
      </c>
      <c r="E259" s="88"/>
      <c r="F259" s="91">
        <v>1263</v>
      </c>
      <c r="G259" s="89">
        <v>1201.25</v>
      </c>
    </row>
    <row r="260" spans="1:7">
      <c r="A260" s="71" t="s">
        <v>197</v>
      </c>
      <c r="B260" s="71" t="s">
        <v>210</v>
      </c>
      <c r="C260" s="64">
        <v>0.16330000000000003</v>
      </c>
      <c r="D260" s="90">
        <v>0.95</v>
      </c>
      <c r="E260" s="88"/>
      <c r="F260" s="91">
        <v>1380</v>
      </c>
      <c r="G260" s="89">
        <v>1318.25</v>
      </c>
    </row>
    <row r="261" spans="1:7">
      <c r="A261" s="71" t="s">
        <v>197</v>
      </c>
      <c r="B261" s="71" t="s">
        <v>210</v>
      </c>
      <c r="C261" s="64">
        <v>0.16640000000000002</v>
      </c>
      <c r="D261" s="90">
        <v>0.9</v>
      </c>
      <c r="E261" s="88"/>
      <c r="F261" s="91">
        <v>1357</v>
      </c>
      <c r="G261" s="89">
        <v>1298.5</v>
      </c>
    </row>
    <row r="262" spans="1:7">
      <c r="A262" s="71" t="s">
        <v>197</v>
      </c>
      <c r="B262" s="71" t="s">
        <v>210</v>
      </c>
      <c r="C262" s="64">
        <v>0.16950000000000001</v>
      </c>
      <c r="D262" s="90">
        <v>0.79</v>
      </c>
      <c r="E262" s="88"/>
      <c r="F262" s="91">
        <v>1199</v>
      </c>
      <c r="G262" s="89">
        <v>1147.6500000000001</v>
      </c>
    </row>
    <row r="263" spans="1:7">
      <c r="A263" s="71" t="s">
        <v>197</v>
      </c>
      <c r="B263" s="71" t="s">
        <v>210</v>
      </c>
      <c r="C263" s="64">
        <v>0.1739</v>
      </c>
      <c r="D263" s="90">
        <v>0.78</v>
      </c>
      <c r="E263" s="88"/>
      <c r="F263" s="91">
        <v>1224</v>
      </c>
      <c r="G263" s="89">
        <v>1173.3</v>
      </c>
    </row>
    <row r="264" spans="1:7">
      <c r="A264" s="71" t="s">
        <v>197</v>
      </c>
      <c r="B264" s="71" t="s">
        <v>210</v>
      </c>
      <c r="C264" s="64">
        <v>0.17960000000000001</v>
      </c>
      <c r="D264" s="90">
        <v>0.93</v>
      </c>
      <c r="E264" s="88"/>
      <c r="F264" s="91">
        <v>1638</v>
      </c>
      <c r="G264" s="89">
        <v>1577.55</v>
      </c>
    </row>
    <row r="265" spans="1:7">
      <c r="A265" s="71" t="s">
        <v>197</v>
      </c>
      <c r="B265" s="71" t="s">
        <v>210</v>
      </c>
      <c r="C265" s="64">
        <v>0.18480000000000002</v>
      </c>
      <c r="D265" s="90">
        <v>1.07</v>
      </c>
      <c r="E265" s="88"/>
      <c r="F265" s="91">
        <v>2210</v>
      </c>
      <c r="G265" s="89">
        <v>2140.4499999999998</v>
      </c>
    </row>
    <row r="266" spans="1:7">
      <c r="A266" s="71" t="s">
        <v>197</v>
      </c>
      <c r="B266" s="71" t="s">
        <v>210</v>
      </c>
      <c r="C266" s="64">
        <v>0.18940000000000001</v>
      </c>
      <c r="D266" s="90">
        <v>0.92</v>
      </c>
      <c r="E266" s="88"/>
      <c r="F266" s="91">
        <v>1767</v>
      </c>
      <c r="G266" s="89">
        <v>1707.2</v>
      </c>
    </row>
    <row r="267" spans="1:7">
      <c r="A267" s="71" t="s">
        <v>197</v>
      </c>
      <c r="B267" s="71" t="s">
        <v>210</v>
      </c>
      <c r="C267" s="64">
        <v>0.19400000000000001</v>
      </c>
      <c r="D267" s="90">
        <v>0.67</v>
      </c>
      <c r="E267" s="88"/>
      <c r="F267" s="91">
        <v>1477</v>
      </c>
      <c r="G267" s="89">
        <v>1433.45</v>
      </c>
    </row>
    <row r="268" spans="1:7">
      <c r="A268" s="71" t="s">
        <v>197</v>
      </c>
      <c r="B268" s="71" t="s">
        <v>210</v>
      </c>
      <c r="C268" s="64">
        <v>0.216</v>
      </c>
      <c r="D268" s="90">
        <v>0.68</v>
      </c>
      <c r="E268" s="88"/>
      <c r="F268" s="91">
        <v>1162</v>
      </c>
      <c r="G268" s="89">
        <v>1117.8</v>
      </c>
    </row>
    <row r="269" spans="1:7">
      <c r="A269" s="71" t="s">
        <v>197</v>
      </c>
      <c r="B269" s="71" t="s">
        <v>210</v>
      </c>
      <c r="C269" s="64">
        <v>0.22109999999999999</v>
      </c>
      <c r="D269" s="90">
        <v>0.8</v>
      </c>
      <c r="E269" s="88"/>
      <c r="F269" s="91">
        <v>1188</v>
      </c>
      <c r="G269" s="89">
        <v>1136</v>
      </c>
    </row>
    <row r="270" spans="1:7">
      <c r="A270" s="71" t="s">
        <v>197</v>
      </c>
      <c r="B270" s="71" t="s">
        <v>210</v>
      </c>
      <c r="C270" s="64">
        <v>0.22669999999999998</v>
      </c>
      <c r="D270" s="90">
        <v>0.88</v>
      </c>
      <c r="E270" s="88"/>
      <c r="F270" s="91">
        <v>1567</v>
      </c>
      <c r="G270" s="89">
        <v>1509.8</v>
      </c>
    </row>
    <row r="271" spans="1:7">
      <c r="A271" s="71" t="s">
        <v>197</v>
      </c>
      <c r="B271" s="71" t="s">
        <v>210</v>
      </c>
      <c r="C271" s="64">
        <v>0.23180000000000001</v>
      </c>
      <c r="D271" s="90">
        <v>0.75</v>
      </c>
      <c r="E271" s="88"/>
      <c r="F271" s="91">
        <v>1380</v>
      </c>
      <c r="G271" s="89">
        <v>1331.25</v>
      </c>
    </row>
    <row r="272" spans="1:7">
      <c r="A272" s="71" t="s">
        <v>197</v>
      </c>
      <c r="B272" s="71" t="s">
        <v>210</v>
      </c>
      <c r="C272" s="64">
        <v>0.23800000000000002</v>
      </c>
      <c r="D272" s="90">
        <v>0.67</v>
      </c>
      <c r="E272" s="88"/>
      <c r="F272" s="91">
        <v>845</v>
      </c>
      <c r="G272" s="89">
        <v>801.45</v>
      </c>
    </row>
    <row r="273" spans="1:7">
      <c r="A273" s="71" t="s">
        <v>197</v>
      </c>
      <c r="B273" s="71" t="s">
        <v>210</v>
      </c>
      <c r="C273" s="64">
        <v>0.2427</v>
      </c>
      <c r="D273" s="90">
        <v>0.57999999999999996</v>
      </c>
      <c r="E273" s="88"/>
      <c r="F273" s="91">
        <v>978</v>
      </c>
      <c r="G273" s="89">
        <v>940.3</v>
      </c>
    </row>
    <row r="274" spans="1:7">
      <c r="A274" s="71" t="s">
        <v>197</v>
      </c>
      <c r="B274" s="71" t="s">
        <v>210</v>
      </c>
      <c r="C274" s="64">
        <v>0.249</v>
      </c>
      <c r="D274" s="90">
        <v>0.52</v>
      </c>
      <c r="E274" s="88"/>
      <c r="F274" s="91">
        <v>1155</v>
      </c>
      <c r="G274" s="89">
        <v>1121.2</v>
      </c>
    </row>
    <row r="275" spans="1:7">
      <c r="A275" s="71" t="s">
        <v>197</v>
      </c>
      <c r="B275" s="71" t="s">
        <v>210</v>
      </c>
      <c r="C275" s="64">
        <v>0.25700000000000001</v>
      </c>
      <c r="D275" s="90">
        <v>0.51</v>
      </c>
      <c r="E275" s="88"/>
      <c r="F275" s="91">
        <v>1006</v>
      </c>
      <c r="G275" s="89">
        <v>972.85</v>
      </c>
    </row>
    <row r="276" spans="1:7">
      <c r="A276" s="71" t="s">
        <v>197</v>
      </c>
      <c r="B276" s="71" t="s">
        <v>210</v>
      </c>
      <c r="C276" s="64">
        <v>0.26139999999999997</v>
      </c>
      <c r="D276" s="90">
        <v>0.72</v>
      </c>
      <c r="E276" s="88"/>
      <c r="F276" s="91">
        <v>1166</v>
      </c>
      <c r="G276" s="89">
        <v>1119.2</v>
      </c>
    </row>
    <row r="277" spans="1:7">
      <c r="A277" s="71" t="s">
        <v>197</v>
      </c>
      <c r="B277" s="71" t="s">
        <v>210</v>
      </c>
      <c r="C277" s="64">
        <v>0.26500000000000001</v>
      </c>
      <c r="D277" s="90">
        <v>0.99</v>
      </c>
      <c r="E277" s="88"/>
      <c r="F277" s="91">
        <v>1505</v>
      </c>
      <c r="G277" s="89">
        <v>1440.65</v>
      </c>
    </row>
    <row r="278" spans="1:7">
      <c r="A278" s="71" t="s">
        <v>197</v>
      </c>
      <c r="B278" s="71" t="s">
        <v>210</v>
      </c>
      <c r="C278" s="64">
        <v>0.26900000000000002</v>
      </c>
      <c r="D278" s="90">
        <v>1.23</v>
      </c>
      <c r="E278" s="88"/>
      <c r="F278" s="91">
        <v>2030</v>
      </c>
      <c r="G278" s="89">
        <v>1950.05</v>
      </c>
    </row>
    <row r="279" spans="1:7">
      <c r="A279" s="71" t="s">
        <v>197</v>
      </c>
      <c r="B279" s="71" t="s">
        <v>210</v>
      </c>
      <c r="C279" s="64">
        <v>0.28700000000000003</v>
      </c>
      <c r="D279" s="90">
        <v>0.67</v>
      </c>
      <c r="E279" s="88"/>
      <c r="F279" s="91">
        <v>1266</v>
      </c>
      <c r="G279" s="89">
        <v>1222.45</v>
      </c>
    </row>
    <row r="280" spans="1:7">
      <c r="A280" s="71" t="s">
        <v>197</v>
      </c>
      <c r="B280" s="71" t="s">
        <v>210</v>
      </c>
      <c r="C280" s="64">
        <v>0.29720000000000002</v>
      </c>
      <c r="D280" s="90">
        <v>0.61</v>
      </c>
      <c r="E280" s="88"/>
      <c r="F280" s="91">
        <v>1169</v>
      </c>
      <c r="G280" s="89">
        <v>1129.3499999999999</v>
      </c>
    </row>
    <row r="281" spans="1:7">
      <c r="A281" s="71" t="s">
        <v>197</v>
      </c>
      <c r="B281" s="71" t="s">
        <v>210</v>
      </c>
      <c r="C281" s="64">
        <v>0.30560000000000004</v>
      </c>
      <c r="D281" s="90">
        <v>0.61</v>
      </c>
      <c r="E281" s="88"/>
      <c r="F281" s="91">
        <v>1224</v>
      </c>
      <c r="G281" s="89">
        <v>1184.3499999999999</v>
      </c>
    </row>
    <row r="282" spans="1:7">
      <c r="A282" s="71" t="s">
        <v>197</v>
      </c>
      <c r="B282" s="71" t="s">
        <v>210</v>
      </c>
      <c r="C282" s="64">
        <v>0.31410000000000005</v>
      </c>
      <c r="D282" s="90">
        <v>0.8</v>
      </c>
      <c r="E282" s="88"/>
      <c r="F282" s="91">
        <v>1613</v>
      </c>
      <c r="G282" s="89">
        <v>1561</v>
      </c>
    </row>
    <row r="283" spans="1:7">
      <c r="A283" s="71" t="s">
        <v>197</v>
      </c>
      <c r="B283" s="71" t="s">
        <v>210</v>
      </c>
      <c r="C283" s="64">
        <v>0.32250000000000001</v>
      </c>
      <c r="D283" s="90">
        <v>0.76</v>
      </c>
      <c r="E283" s="88"/>
      <c r="F283" s="91">
        <v>1722</v>
      </c>
      <c r="G283" s="89">
        <v>1672.6</v>
      </c>
    </row>
    <row r="284" spans="1:7">
      <c r="A284" s="71" t="s">
        <v>197</v>
      </c>
      <c r="B284" s="71" t="s">
        <v>210</v>
      </c>
      <c r="C284" s="64">
        <v>0.33100000000000002</v>
      </c>
      <c r="D284" s="90">
        <v>0.66</v>
      </c>
      <c r="E284" s="88"/>
      <c r="F284" s="91">
        <v>1104</v>
      </c>
      <c r="G284" s="89">
        <v>1061.0999999999999</v>
      </c>
    </row>
    <row r="285" spans="1:7">
      <c r="A285" s="71" t="s">
        <v>197</v>
      </c>
      <c r="B285" s="71" t="s">
        <v>210</v>
      </c>
      <c r="C285" s="64">
        <v>0.33280000000000004</v>
      </c>
      <c r="D285" s="90">
        <v>0.72</v>
      </c>
      <c r="E285" s="88"/>
      <c r="F285" s="91">
        <v>972</v>
      </c>
      <c r="G285" s="89">
        <v>925.2</v>
      </c>
    </row>
    <row r="286" spans="1:7">
      <c r="A286" s="71" t="s">
        <v>198</v>
      </c>
      <c r="B286" s="71" t="s">
        <v>210</v>
      </c>
      <c r="C286" s="92">
        <v>3.1E-2</v>
      </c>
      <c r="D286" s="93">
        <v>1.17</v>
      </c>
      <c r="E286" s="88">
        <v>0.97</v>
      </c>
      <c r="F286" s="80">
        <v>653</v>
      </c>
      <c r="G286" s="89">
        <v>576.95000000000005</v>
      </c>
    </row>
    <row r="287" spans="1:7">
      <c r="A287" s="71" t="s">
        <v>197</v>
      </c>
      <c r="B287" s="71" t="s">
        <v>210</v>
      </c>
      <c r="C287" s="64">
        <v>0.33500000000000002</v>
      </c>
      <c r="D287" s="90">
        <v>0.73</v>
      </c>
      <c r="E287" s="88"/>
      <c r="F287" s="91">
        <v>1383</v>
      </c>
      <c r="G287" s="89">
        <v>1335.55</v>
      </c>
    </row>
    <row r="288" spans="1:7">
      <c r="A288" s="71" t="s">
        <v>197</v>
      </c>
      <c r="B288" s="71" t="s">
        <v>210</v>
      </c>
      <c r="C288" s="63">
        <v>0.33680000000000004</v>
      </c>
      <c r="D288" s="94">
        <v>0.69</v>
      </c>
      <c r="E288" s="88"/>
      <c r="F288" s="95">
        <v>1374</v>
      </c>
      <c r="G288" s="89">
        <v>1329.15</v>
      </c>
    </row>
    <row r="289" spans="1:7">
      <c r="A289" s="71" t="s">
        <v>197</v>
      </c>
      <c r="B289" s="71" t="s">
        <v>210</v>
      </c>
      <c r="C289" s="65">
        <v>0.33900000000000002</v>
      </c>
      <c r="D289" s="87">
        <v>0.83</v>
      </c>
      <c r="E289" s="88"/>
      <c r="F289" s="89">
        <v>1333</v>
      </c>
      <c r="G289" s="89">
        <v>1279.05</v>
      </c>
    </row>
    <row r="290" spans="1:7">
      <c r="A290" s="71" t="s">
        <v>198</v>
      </c>
      <c r="B290" s="71" t="s">
        <v>210</v>
      </c>
      <c r="C290" s="92">
        <v>3.6000000000000004E-2</v>
      </c>
      <c r="D290" s="93">
        <v>1.1599999999999999</v>
      </c>
      <c r="E290" s="88">
        <v>1.01</v>
      </c>
      <c r="F290" s="80">
        <v>577</v>
      </c>
      <c r="G290" s="89">
        <v>501.6</v>
      </c>
    </row>
    <row r="291" spans="1:7">
      <c r="A291" s="71" t="s">
        <v>197</v>
      </c>
      <c r="B291" s="71" t="s">
        <v>210</v>
      </c>
      <c r="C291" s="64">
        <v>0.34100000000000003</v>
      </c>
      <c r="D291" s="90">
        <v>0.84</v>
      </c>
      <c r="E291" s="88"/>
      <c r="F291" s="91">
        <v>1438</v>
      </c>
      <c r="G291" s="89">
        <v>1383.4</v>
      </c>
    </row>
    <row r="292" spans="1:7">
      <c r="A292" s="71" t="s">
        <v>197</v>
      </c>
      <c r="B292" s="71" t="s">
        <v>210</v>
      </c>
      <c r="C292" s="64">
        <v>0.3518</v>
      </c>
      <c r="D292" s="90">
        <v>0.87</v>
      </c>
      <c r="E292" s="88"/>
      <c r="F292" s="91">
        <v>1630</v>
      </c>
      <c r="G292" s="89">
        <v>1573.45</v>
      </c>
    </row>
    <row r="293" spans="1:7">
      <c r="A293" s="71" t="s">
        <v>197</v>
      </c>
      <c r="B293" s="71" t="s">
        <v>210</v>
      </c>
      <c r="C293" s="64">
        <v>0.36149999999999999</v>
      </c>
      <c r="D293" s="90">
        <v>1.07</v>
      </c>
      <c r="E293" s="88"/>
      <c r="F293" s="91">
        <v>2137</v>
      </c>
      <c r="G293" s="89">
        <v>2067.4499999999998</v>
      </c>
    </row>
    <row r="294" spans="1:7">
      <c r="A294" s="71" t="s">
        <v>197</v>
      </c>
      <c r="B294" s="71" t="s">
        <v>210</v>
      </c>
      <c r="C294" s="64">
        <v>0.3705</v>
      </c>
      <c r="D294" s="90">
        <v>0.38</v>
      </c>
      <c r="E294" s="88"/>
      <c r="F294" s="91">
        <v>3217</v>
      </c>
      <c r="G294" s="89">
        <v>3192.3</v>
      </c>
    </row>
    <row r="295" spans="1:7">
      <c r="A295" s="71" t="s">
        <v>198</v>
      </c>
      <c r="B295" s="71" t="s">
        <v>210</v>
      </c>
      <c r="C295" s="92">
        <v>3.7999999999999999E-2</v>
      </c>
      <c r="D295" s="93">
        <v>1.1200000000000001</v>
      </c>
      <c r="E295" s="88">
        <v>1.1000000000000001</v>
      </c>
      <c r="F295" s="80">
        <v>608</v>
      </c>
      <c r="G295" s="89">
        <v>535.20000000000005</v>
      </c>
    </row>
    <row r="296" spans="1:7">
      <c r="A296" s="71" t="s">
        <v>198</v>
      </c>
      <c r="B296" s="71" t="s">
        <v>210</v>
      </c>
      <c r="C296" s="92">
        <v>4.3999999999999997E-2</v>
      </c>
      <c r="D296" s="93">
        <v>1.1599999999999999</v>
      </c>
      <c r="E296" s="88">
        <v>0.39</v>
      </c>
      <c r="F296" s="80">
        <v>380</v>
      </c>
      <c r="G296" s="89">
        <v>304.60000000000002</v>
      </c>
    </row>
    <row r="297" spans="1:7">
      <c r="A297" s="71" t="s">
        <v>197</v>
      </c>
      <c r="B297" s="71" t="s">
        <v>210</v>
      </c>
      <c r="C297" s="64">
        <v>0.375</v>
      </c>
      <c r="D297" s="90">
        <v>0.75</v>
      </c>
      <c r="E297" s="88"/>
      <c r="F297" s="91">
        <v>1210</v>
      </c>
      <c r="G297" s="89">
        <v>1161.25</v>
      </c>
    </row>
    <row r="298" spans="1:7">
      <c r="A298" s="71" t="s">
        <v>197</v>
      </c>
      <c r="B298" s="71" t="s">
        <v>210</v>
      </c>
      <c r="C298" s="63">
        <v>0.38080000000000003</v>
      </c>
      <c r="D298" s="94">
        <v>0.68</v>
      </c>
      <c r="E298" s="88"/>
      <c r="F298" s="95">
        <v>1511</v>
      </c>
      <c r="G298" s="89">
        <v>1466.8</v>
      </c>
    </row>
    <row r="299" spans="1:7">
      <c r="A299" s="71" t="s">
        <v>198</v>
      </c>
      <c r="B299" s="71" t="s">
        <v>210</v>
      </c>
      <c r="C299" s="92">
        <v>4.8000000000000001E-2</v>
      </c>
      <c r="D299" s="93">
        <v>1.1000000000000001</v>
      </c>
      <c r="E299" s="88">
        <v>0.35</v>
      </c>
      <c r="F299" s="80">
        <v>450</v>
      </c>
      <c r="G299" s="89">
        <v>378.5</v>
      </c>
    </row>
    <row r="300" spans="1:7">
      <c r="A300" s="71" t="s">
        <v>198</v>
      </c>
      <c r="B300" s="71" t="s">
        <v>210</v>
      </c>
      <c r="C300" s="92">
        <v>5.2000000000000005E-2</v>
      </c>
      <c r="D300" s="93">
        <v>1.72</v>
      </c>
      <c r="E300" s="88">
        <v>0.89</v>
      </c>
      <c r="F300" s="80">
        <v>310</v>
      </c>
      <c r="G300" s="89">
        <v>198.2</v>
      </c>
    </row>
    <row r="301" spans="1:7">
      <c r="A301" s="71" t="s">
        <v>198</v>
      </c>
      <c r="B301" s="71" t="s">
        <v>210</v>
      </c>
      <c r="C301" s="92">
        <v>5.6000000000000001E-2</v>
      </c>
      <c r="D301" s="93">
        <v>1.5</v>
      </c>
      <c r="E301" s="88">
        <v>0.79</v>
      </c>
      <c r="F301" s="80">
        <v>419</v>
      </c>
      <c r="G301" s="89">
        <v>321.5</v>
      </c>
    </row>
    <row r="302" spans="1:7">
      <c r="A302" s="71" t="s">
        <v>198</v>
      </c>
      <c r="B302" s="71" t="s">
        <v>210</v>
      </c>
      <c r="C302" s="92">
        <v>5.9000000000000004E-2</v>
      </c>
      <c r="D302" s="93">
        <v>1.4</v>
      </c>
      <c r="E302" s="88">
        <v>0.8</v>
      </c>
      <c r="F302" s="80">
        <v>370</v>
      </c>
      <c r="G302" s="89">
        <v>279</v>
      </c>
    </row>
    <row r="303" spans="1:7">
      <c r="A303" s="71" t="s">
        <v>198</v>
      </c>
      <c r="B303" s="71" t="s">
        <v>210</v>
      </c>
      <c r="C303" s="92">
        <v>6.4000000000000001E-2</v>
      </c>
      <c r="D303" s="93">
        <v>1.25</v>
      </c>
      <c r="E303" s="88">
        <v>0.5</v>
      </c>
      <c r="F303" s="80">
        <v>442</v>
      </c>
      <c r="G303" s="89">
        <v>360.75</v>
      </c>
    </row>
    <row r="304" spans="1:7">
      <c r="A304" s="71" t="s">
        <v>198</v>
      </c>
      <c r="B304" s="71" t="s">
        <v>210</v>
      </c>
      <c r="C304" s="92">
        <v>6.9000000000000006E-2</v>
      </c>
      <c r="D304" s="93">
        <v>0.84</v>
      </c>
      <c r="E304" s="88">
        <v>0.78</v>
      </c>
      <c r="F304" s="80">
        <v>470</v>
      </c>
      <c r="G304" s="89">
        <v>415.4</v>
      </c>
    </row>
    <row r="305" spans="1:7">
      <c r="A305" s="71" t="s">
        <v>198</v>
      </c>
      <c r="B305" s="71" t="s">
        <v>210</v>
      </c>
      <c r="C305" s="92">
        <v>7.2000000000000008E-2</v>
      </c>
      <c r="D305" s="93">
        <v>1.08</v>
      </c>
      <c r="E305" s="88">
        <v>1.05</v>
      </c>
      <c r="F305" s="80">
        <v>651</v>
      </c>
      <c r="G305" s="89">
        <v>580.79999999999995</v>
      </c>
    </row>
    <row r="306" spans="1:7">
      <c r="A306" s="71" t="s">
        <v>198</v>
      </c>
      <c r="B306" s="71" t="s">
        <v>210</v>
      </c>
      <c r="C306" s="92">
        <v>7.2999999999999995E-2</v>
      </c>
      <c r="D306" s="93">
        <v>1.37</v>
      </c>
      <c r="E306" s="88">
        <v>0.84</v>
      </c>
      <c r="F306" s="80">
        <v>505</v>
      </c>
      <c r="G306" s="89">
        <v>415.95</v>
      </c>
    </row>
    <row r="307" spans="1:7">
      <c r="A307" s="71" t="s">
        <v>198</v>
      </c>
      <c r="B307" s="71" t="s">
        <v>210</v>
      </c>
      <c r="C307" s="92">
        <v>7.4999999999999997E-2</v>
      </c>
      <c r="D307" s="93">
        <v>1.34</v>
      </c>
      <c r="E307" s="88">
        <v>0.77</v>
      </c>
      <c r="F307" s="80">
        <v>520</v>
      </c>
      <c r="G307" s="89">
        <v>432.9</v>
      </c>
    </row>
    <row r="308" spans="1:7">
      <c r="A308" s="71" t="s">
        <v>198</v>
      </c>
      <c r="B308" s="71" t="s">
        <v>210</v>
      </c>
      <c r="C308" s="92">
        <v>7.6999999999999999E-2</v>
      </c>
      <c r="D308" s="93">
        <v>0.84</v>
      </c>
      <c r="E308" s="88">
        <v>0.75</v>
      </c>
      <c r="F308" s="80">
        <v>500</v>
      </c>
      <c r="G308" s="89">
        <v>445.4</v>
      </c>
    </row>
    <row r="309" spans="1:7">
      <c r="A309" s="71" t="s">
        <v>198</v>
      </c>
      <c r="B309" s="71" t="s">
        <v>210</v>
      </c>
      <c r="C309" s="92">
        <v>7.8E-2</v>
      </c>
      <c r="D309" s="93">
        <v>1.08</v>
      </c>
      <c r="E309" s="88">
        <v>0.85</v>
      </c>
      <c r="F309" s="80">
        <v>565</v>
      </c>
      <c r="G309" s="89">
        <v>494.8</v>
      </c>
    </row>
    <row r="310" spans="1:7">
      <c r="A310" s="71" t="s">
        <v>198</v>
      </c>
      <c r="B310" s="71" t="s">
        <v>210</v>
      </c>
      <c r="C310" s="92">
        <v>0.08</v>
      </c>
      <c r="D310" s="93">
        <v>1.2250000000000001</v>
      </c>
      <c r="E310" s="88">
        <v>0.75</v>
      </c>
      <c r="F310" s="80">
        <v>570</v>
      </c>
      <c r="G310" s="89">
        <v>570</v>
      </c>
    </row>
    <row r="311" spans="1:7">
      <c r="A311" s="71" t="s">
        <v>198</v>
      </c>
      <c r="B311" s="71" t="s">
        <v>210</v>
      </c>
      <c r="C311" s="92">
        <v>8.2000000000000003E-2</v>
      </c>
      <c r="D311" s="93">
        <v>1.37</v>
      </c>
      <c r="E311" s="88">
        <v>0.98</v>
      </c>
      <c r="F311" s="80">
        <v>368</v>
      </c>
      <c r="G311" s="89">
        <v>278.95</v>
      </c>
    </row>
    <row r="312" spans="1:7">
      <c r="A312" s="71" t="s">
        <v>198</v>
      </c>
      <c r="B312" s="71" t="s">
        <v>210</v>
      </c>
      <c r="C312" s="92">
        <v>8.3000000000000004E-2</v>
      </c>
      <c r="D312" s="93">
        <v>1.08</v>
      </c>
      <c r="E312" s="88">
        <v>0.64</v>
      </c>
      <c r="F312" s="80">
        <v>365</v>
      </c>
      <c r="G312" s="89">
        <v>365</v>
      </c>
    </row>
    <row r="313" spans="1:7">
      <c r="A313" s="71" t="s">
        <v>198</v>
      </c>
      <c r="B313" s="71" t="s">
        <v>210</v>
      </c>
      <c r="C313" s="92">
        <v>8.5000000000000006E-2</v>
      </c>
      <c r="D313" s="93">
        <v>0.79</v>
      </c>
      <c r="E313" s="88">
        <v>0.91</v>
      </c>
      <c r="F313" s="80">
        <v>577</v>
      </c>
      <c r="G313" s="89">
        <v>525.65</v>
      </c>
    </row>
    <row r="314" spans="1:7">
      <c r="A314" s="71" t="s">
        <v>198</v>
      </c>
      <c r="B314" s="71" t="s">
        <v>210</v>
      </c>
      <c r="C314" s="92">
        <v>8.7000000000000008E-2</v>
      </c>
      <c r="D314" s="93">
        <v>0.73</v>
      </c>
      <c r="E314" s="88">
        <v>0.73</v>
      </c>
      <c r="F314" s="80">
        <v>585</v>
      </c>
      <c r="G314" s="89">
        <v>537.54999999999995</v>
      </c>
    </row>
    <row r="315" spans="1:7">
      <c r="A315" s="71" t="s">
        <v>198</v>
      </c>
      <c r="B315" s="71" t="s">
        <v>210</v>
      </c>
      <c r="C315" s="92">
        <v>8.8999999999999996E-2</v>
      </c>
      <c r="D315" s="93">
        <v>0.87</v>
      </c>
      <c r="E315" s="88">
        <v>0.47</v>
      </c>
      <c r="F315" s="80">
        <v>594</v>
      </c>
      <c r="G315" s="89">
        <v>537.45000000000005</v>
      </c>
    </row>
    <row r="316" spans="1:7">
      <c r="A316" s="71" t="s">
        <v>198</v>
      </c>
      <c r="B316" s="71" t="s">
        <v>210</v>
      </c>
      <c r="C316" s="92">
        <v>0.09</v>
      </c>
      <c r="D316" s="93">
        <v>0.85</v>
      </c>
      <c r="E316" s="88">
        <v>0.63</v>
      </c>
      <c r="F316" s="80">
        <v>540</v>
      </c>
      <c r="G316" s="89">
        <v>484.75</v>
      </c>
    </row>
    <row r="317" spans="1:7">
      <c r="A317" s="71" t="s">
        <v>198</v>
      </c>
      <c r="B317" s="71" t="s">
        <v>210</v>
      </c>
      <c r="C317" s="92">
        <v>9.1999999999999998E-2</v>
      </c>
      <c r="D317" s="93">
        <v>0.99</v>
      </c>
      <c r="E317" s="88">
        <v>0.19</v>
      </c>
      <c r="F317" s="80">
        <v>533</v>
      </c>
      <c r="G317" s="89">
        <v>468.65</v>
      </c>
    </row>
    <row r="318" spans="1:7">
      <c r="A318" s="71" t="s">
        <v>198</v>
      </c>
      <c r="B318" s="71" t="s">
        <v>210</v>
      </c>
      <c r="C318" s="92">
        <v>9.4E-2</v>
      </c>
      <c r="D318" s="93">
        <v>0.96</v>
      </c>
      <c r="E318" s="88">
        <v>0.5</v>
      </c>
      <c r="F318" s="80">
        <v>560</v>
      </c>
      <c r="G318" s="89">
        <v>497.6</v>
      </c>
    </row>
    <row r="319" spans="1:7">
      <c r="A319" s="71" t="s">
        <v>198</v>
      </c>
      <c r="B319" s="71" t="s">
        <v>210</v>
      </c>
      <c r="C319" s="92">
        <v>9.5000000000000001E-2</v>
      </c>
      <c r="D319" s="93">
        <v>1.39</v>
      </c>
      <c r="E319" s="88">
        <v>0.73</v>
      </c>
      <c r="F319" s="80">
        <v>548</v>
      </c>
      <c r="G319" s="89">
        <v>457.65</v>
      </c>
    </row>
    <row r="320" spans="1:7">
      <c r="A320" s="71" t="s">
        <v>198</v>
      </c>
      <c r="B320" s="71" t="s">
        <v>210</v>
      </c>
      <c r="C320" s="92">
        <v>9.7000000000000003E-2</v>
      </c>
      <c r="D320" s="93">
        <v>1.1499999999999999</v>
      </c>
      <c r="E320" s="88">
        <v>0.91</v>
      </c>
      <c r="F320" s="80">
        <v>565</v>
      </c>
      <c r="G320" s="89">
        <v>490.25</v>
      </c>
    </row>
    <row r="321" spans="1:7">
      <c r="A321" s="71" t="s">
        <v>198</v>
      </c>
      <c r="B321" s="71" t="s">
        <v>210</v>
      </c>
      <c r="C321" s="92">
        <v>0.10200000000000001</v>
      </c>
      <c r="D321" s="93">
        <v>1.43</v>
      </c>
      <c r="E321" s="88">
        <v>0.83</v>
      </c>
      <c r="F321" s="80">
        <v>485</v>
      </c>
      <c r="G321" s="89">
        <v>392.05</v>
      </c>
    </row>
    <row r="322" spans="1:7">
      <c r="A322" s="71" t="s">
        <v>198</v>
      </c>
      <c r="B322" s="71" t="s">
        <v>210</v>
      </c>
      <c r="C322" s="92">
        <v>0.106</v>
      </c>
      <c r="D322" s="93">
        <v>0.97</v>
      </c>
      <c r="E322" s="88">
        <v>0.9</v>
      </c>
      <c r="F322" s="80">
        <v>670</v>
      </c>
      <c r="G322" s="89">
        <v>606.95000000000005</v>
      </c>
    </row>
    <row r="323" spans="1:7">
      <c r="A323" s="71" t="s">
        <v>198</v>
      </c>
      <c r="B323" s="71" t="s">
        <v>210</v>
      </c>
      <c r="C323" s="92">
        <v>0.111</v>
      </c>
      <c r="D323" s="93">
        <v>1.31</v>
      </c>
      <c r="E323" s="88">
        <v>0.92</v>
      </c>
      <c r="F323" s="80">
        <v>782</v>
      </c>
      <c r="G323" s="89">
        <v>696.85</v>
      </c>
    </row>
    <row r="324" spans="1:7">
      <c r="A324" s="71" t="s">
        <v>198</v>
      </c>
      <c r="B324" s="71" t="s">
        <v>210</v>
      </c>
      <c r="C324" s="92">
        <v>0.115</v>
      </c>
      <c r="D324" s="93">
        <v>1.33</v>
      </c>
      <c r="E324" s="88">
        <v>0.96</v>
      </c>
      <c r="F324" s="80">
        <v>840</v>
      </c>
      <c r="G324" s="89">
        <v>753.55</v>
      </c>
    </row>
    <row r="325" spans="1:7">
      <c r="A325" s="71" t="s">
        <v>198</v>
      </c>
      <c r="B325" s="71" t="s">
        <v>210</v>
      </c>
      <c r="C325" s="92">
        <v>0.12</v>
      </c>
      <c r="D325" s="93">
        <v>1.1499999999999999</v>
      </c>
      <c r="E325" s="88">
        <v>0.85</v>
      </c>
      <c r="F325" s="80">
        <v>516</v>
      </c>
      <c r="G325" s="89">
        <v>441.25</v>
      </c>
    </row>
    <row r="326" spans="1:7">
      <c r="A326" s="71" t="s">
        <v>198</v>
      </c>
      <c r="B326" s="71" t="s">
        <v>210</v>
      </c>
      <c r="C326" s="92">
        <v>0.122</v>
      </c>
      <c r="D326" s="93">
        <v>1.35</v>
      </c>
      <c r="E326" s="88">
        <v>0.61</v>
      </c>
      <c r="F326" s="80">
        <v>770</v>
      </c>
      <c r="G326" s="89">
        <v>682.25</v>
      </c>
    </row>
    <row r="327" spans="1:7">
      <c r="A327" s="71" t="s">
        <v>198</v>
      </c>
      <c r="B327" s="71" t="s">
        <v>210</v>
      </c>
      <c r="C327" s="92">
        <v>0.124</v>
      </c>
      <c r="D327" s="93">
        <v>1.29</v>
      </c>
      <c r="E327" s="88">
        <v>0.56000000000000005</v>
      </c>
      <c r="F327" s="80">
        <v>850</v>
      </c>
      <c r="G327" s="89">
        <v>766.15</v>
      </c>
    </row>
    <row r="328" spans="1:7">
      <c r="A328" s="71" t="s">
        <v>198</v>
      </c>
      <c r="B328" s="71" t="s">
        <v>210</v>
      </c>
      <c r="C328" s="92">
        <v>0.126</v>
      </c>
      <c r="D328" s="93">
        <v>1.36</v>
      </c>
      <c r="E328" s="88">
        <v>0.51</v>
      </c>
      <c r="F328" s="80">
        <v>400</v>
      </c>
      <c r="G328" s="89">
        <v>311.60000000000002</v>
      </c>
    </row>
    <row r="329" spans="1:7">
      <c r="A329" s="71" t="s">
        <v>198</v>
      </c>
      <c r="B329" s="71" t="s">
        <v>210</v>
      </c>
      <c r="C329" s="92">
        <v>0.129</v>
      </c>
      <c r="D329" s="93">
        <v>1.46</v>
      </c>
      <c r="E329" s="88">
        <v>0.72</v>
      </c>
      <c r="F329" s="80">
        <v>330</v>
      </c>
      <c r="G329" s="89">
        <v>235.10000000000002</v>
      </c>
    </row>
    <row r="330" spans="1:7">
      <c r="A330" s="71" t="s">
        <v>198</v>
      </c>
      <c r="B330" s="71" t="s">
        <v>210</v>
      </c>
      <c r="C330" s="92">
        <v>0.13300000000000001</v>
      </c>
      <c r="D330" s="93">
        <v>1.17</v>
      </c>
      <c r="E330" s="88">
        <v>1.0900000000000001</v>
      </c>
      <c r="F330" s="80">
        <v>585</v>
      </c>
      <c r="G330" s="89">
        <v>508.95</v>
      </c>
    </row>
    <row r="331" spans="1:7">
      <c r="A331" s="71" t="s">
        <v>198</v>
      </c>
      <c r="B331" s="71" t="s">
        <v>210</v>
      </c>
      <c r="C331" s="92">
        <v>0.13700000000000001</v>
      </c>
      <c r="D331" s="93">
        <v>1.4</v>
      </c>
      <c r="E331" s="88">
        <v>0.89</v>
      </c>
      <c r="F331" s="80">
        <v>480</v>
      </c>
      <c r="G331" s="89">
        <v>389</v>
      </c>
    </row>
    <row r="332" spans="1:7">
      <c r="A332" s="71" t="s">
        <v>198</v>
      </c>
      <c r="B332" s="71" t="s">
        <v>210</v>
      </c>
      <c r="C332" s="92">
        <v>0.14000000000000001</v>
      </c>
      <c r="D332" s="93">
        <v>1.4</v>
      </c>
      <c r="E332" s="88">
        <v>0.98</v>
      </c>
      <c r="F332" s="80">
        <v>580</v>
      </c>
      <c r="G332" s="89">
        <v>489</v>
      </c>
    </row>
    <row r="333" spans="1:7">
      <c r="A333" s="71" t="s">
        <v>198</v>
      </c>
      <c r="B333" s="71" t="s">
        <v>210</v>
      </c>
      <c r="C333" s="92">
        <v>0.14400000000000002</v>
      </c>
      <c r="D333" s="93">
        <v>1.59</v>
      </c>
      <c r="E333" s="88">
        <v>0.85</v>
      </c>
      <c r="F333" s="80">
        <v>543</v>
      </c>
      <c r="G333" s="89">
        <v>439.65</v>
      </c>
    </row>
    <row r="334" spans="1:7">
      <c r="A334" s="71" t="s">
        <v>198</v>
      </c>
      <c r="B334" s="71" t="s">
        <v>210</v>
      </c>
      <c r="C334" s="92">
        <v>0.14699999999999999</v>
      </c>
      <c r="D334" s="93">
        <v>1.43</v>
      </c>
      <c r="E334" s="88">
        <v>0.56000000000000005</v>
      </c>
      <c r="F334" s="80">
        <v>340</v>
      </c>
      <c r="G334" s="89">
        <v>247.05</v>
      </c>
    </row>
    <row r="335" spans="1:7">
      <c r="A335" s="71" t="s">
        <v>198</v>
      </c>
      <c r="B335" s="71" t="s">
        <v>210</v>
      </c>
      <c r="C335" s="92">
        <v>0.151</v>
      </c>
      <c r="D335" s="93">
        <v>1.89</v>
      </c>
      <c r="E335" s="88">
        <v>0.81</v>
      </c>
      <c r="F335" s="80">
        <v>320</v>
      </c>
      <c r="G335" s="89">
        <v>197.15</v>
      </c>
    </row>
    <row r="336" spans="1:7">
      <c r="A336" s="71" t="s">
        <v>198</v>
      </c>
      <c r="B336" s="71" t="s">
        <v>210</v>
      </c>
      <c r="C336" s="92">
        <v>0.155</v>
      </c>
      <c r="D336" s="93">
        <v>1.84</v>
      </c>
      <c r="E336" s="88">
        <v>0.82</v>
      </c>
      <c r="F336" s="80">
        <v>400</v>
      </c>
      <c r="G336" s="89">
        <v>280.39999999999998</v>
      </c>
    </row>
    <row r="337" spans="1:7">
      <c r="A337" s="71" t="s">
        <v>198</v>
      </c>
      <c r="B337" s="71" t="s">
        <v>210</v>
      </c>
      <c r="C337" s="92">
        <v>0.158</v>
      </c>
      <c r="D337" s="93">
        <v>1.75</v>
      </c>
      <c r="E337" s="88">
        <v>0.89</v>
      </c>
      <c r="F337" s="80">
        <v>493</v>
      </c>
      <c r="G337" s="89">
        <v>379.25</v>
      </c>
    </row>
    <row r="338" spans="1:7">
      <c r="A338" s="71" t="s">
        <v>198</v>
      </c>
      <c r="B338" s="71" t="s">
        <v>210</v>
      </c>
      <c r="C338" s="92">
        <v>0.16200000000000001</v>
      </c>
      <c r="D338" s="93">
        <v>1.77</v>
      </c>
      <c r="E338" s="88">
        <v>1.02</v>
      </c>
      <c r="F338" s="80">
        <v>415</v>
      </c>
      <c r="G338" s="89">
        <v>299.95</v>
      </c>
    </row>
    <row r="339" spans="1:7">
      <c r="A339" s="71" t="s">
        <v>198</v>
      </c>
      <c r="B339" s="71" t="s">
        <v>210</v>
      </c>
      <c r="C339" s="92">
        <v>0.16500000000000001</v>
      </c>
      <c r="D339" s="93">
        <v>2.13</v>
      </c>
      <c r="E339" s="88">
        <v>1.21</v>
      </c>
      <c r="F339" s="80">
        <v>447</v>
      </c>
      <c r="G339" s="89">
        <v>308.55</v>
      </c>
    </row>
    <row r="340" spans="1:7">
      <c r="A340" s="71" t="s">
        <v>198</v>
      </c>
      <c r="B340" s="71" t="s">
        <v>210</v>
      </c>
      <c r="C340" s="92">
        <v>0.16900000000000001</v>
      </c>
      <c r="D340" s="93">
        <v>1.29</v>
      </c>
      <c r="E340" s="88">
        <v>1.79</v>
      </c>
      <c r="F340" s="80">
        <v>510</v>
      </c>
      <c r="G340" s="89">
        <v>426.15</v>
      </c>
    </row>
    <row r="341" spans="1:7">
      <c r="A341" s="71" t="s">
        <v>198</v>
      </c>
      <c r="B341" s="71" t="s">
        <v>210</v>
      </c>
      <c r="C341" s="92">
        <v>0.17200000000000001</v>
      </c>
      <c r="D341" s="93">
        <v>1.87</v>
      </c>
      <c r="E341" s="88">
        <v>0.78</v>
      </c>
      <c r="F341" s="80">
        <v>472</v>
      </c>
      <c r="G341" s="89">
        <v>350.45</v>
      </c>
    </row>
    <row r="342" spans="1:7">
      <c r="A342" s="71" t="s">
        <v>198</v>
      </c>
      <c r="B342" s="71" t="s">
        <v>210</v>
      </c>
      <c r="C342" s="92">
        <v>0.17599999999999999</v>
      </c>
      <c r="D342" s="93">
        <v>1.67</v>
      </c>
      <c r="E342" s="88">
        <v>0.55000000000000004</v>
      </c>
      <c r="F342" s="80">
        <v>420</v>
      </c>
      <c r="G342" s="89">
        <v>311.45</v>
      </c>
    </row>
    <row r="343" spans="1:7">
      <c r="A343" s="71" t="s">
        <v>198</v>
      </c>
      <c r="B343" s="71" t="s">
        <v>210</v>
      </c>
      <c r="C343" s="92">
        <v>0.18</v>
      </c>
      <c r="D343" s="93">
        <v>1.46</v>
      </c>
      <c r="E343" s="88">
        <v>0.97</v>
      </c>
      <c r="F343" s="80">
        <v>550</v>
      </c>
      <c r="G343" s="89">
        <v>455.1</v>
      </c>
    </row>
    <row r="344" spans="1:7">
      <c r="A344" s="71" t="s">
        <v>198</v>
      </c>
      <c r="B344" s="71" t="s">
        <v>210</v>
      </c>
      <c r="C344" s="92">
        <v>0.183</v>
      </c>
      <c r="D344" s="93">
        <v>1.55</v>
      </c>
      <c r="E344" s="88">
        <v>0.88</v>
      </c>
      <c r="F344" s="80">
        <v>725</v>
      </c>
      <c r="G344" s="89">
        <v>624.25</v>
      </c>
    </row>
    <row r="345" spans="1:7">
      <c r="A345" s="71" t="s">
        <v>198</v>
      </c>
      <c r="B345" s="71" t="s">
        <v>210</v>
      </c>
      <c r="C345" s="92">
        <v>0.187</v>
      </c>
      <c r="D345" s="93">
        <v>1.58</v>
      </c>
      <c r="E345" s="88">
        <v>0.94</v>
      </c>
      <c r="F345" s="80">
        <v>728</v>
      </c>
      <c r="G345" s="89">
        <v>625.29999999999995</v>
      </c>
    </row>
    <row r="346" spans="1:7">
      <c r="A346" s="71" t="s">
        <v>198</v>
      </c>
      <c r="B346" s="71" t="s">
        <v>210</v>
      </c>
      <c r="C346" s="92">
        <v>0.189</v>
      </c>
      <c r="D346" s="93">
        <v>1.79</v>
      </c>
      <c r="E346" s="88">
        <v>0.47</v>
      </c>
      <c r="F346" s="80">
        <v>480</v>
      </c>
      <c r="G346" s="89">
        <v>363.65</v>
      </c>
    </row>
    <row r="347" spans="1:7">
      <c r="A347" s="71" t="s">
        <v>198</v>
      </c>
      <c r="B347" s="71" t="s">
        <v>210</v>
      </c>
      <c r="C347" s="92">
        <v>0.19400000000000001</v>
      </c>
      <c r="D347" s="93">
        <v>1.07</v>
      </c>
      <c r="E347" s="88">
        <v>0.71</v>
      </c>
      <c r="F347" s="80">
        <v>711</v>
      </c>
      <c r="G347" s="89">
        <v>641.45000000000005</v>
      </c>
    </row>
    <row r="348" spans="1:7">
      <c r="A348" s="71" t="s">
        <v>198</v>
      </c>
      <c r="B348" s="71" t="s">
        <v>210</v>
      </c>
      <c r="C348" s="92">
        <v>0.19900000000000001</v>
      </c>
      <c r="D348" s="93">
        <v>0.99</v>
      </c>
      <c r="E348" s="88">
        <v>0.71</v>
      </c>
      <c r="F348" s="80">
        <v>440</v>
      </c>
      <c r="G348" s="89">
        <v>375.65</v>
      </c>
    </row>
    <row r="349" spans="1:7">
      <c r="A349" s="71" t="s">
        <v>198</v>
      </c>
      <c r="B349" s="71" t="s">
        <v>210</v>
      </c>
      <c r="C349" s="92">
        <v>0.20400000000000001</v>
      </c>
      <c r="D349" s="93">
        <v>0.89</v>
      </c>
      <c r="E349" s="88">
        <v>1.1399999999999999</v>
      </c>
      <c r="F349" s="80">
        <v>583</v>
      </c>
      <c r="G349" s="89">
        <v>525.15</v>
      </c>
    </row>
    <row r="350" spans="1:7">
      <c r="A350" s="71" t="s">
        <v>198</v>
      </c>
      <c r="B350" s="71" t="s">
        <v>210</v>
      </c>
      <c r="C350" s="92">
        <v>0.20800000000000002</v>
      </c>
      <c r="D350" s="93">
        <v>1.01</v>
      </c>
      <c r="E350" s="88">
        <v>1.01</v>
      </c>
      <c r="F350" s="80">
        <v>600</v>
      </c>
      <c r="G350" s="89">
        <v>534.35</v>
      </c>
    </row>
    <row r="351" spans="1:7">
      <c r="A351" s="71" t="s">
        <v>198</v>
      </c>
      <c r="B351" s="71" t="s">
        <v>210</v>
      </c>
      <c r="C351" s="92">
        <v>0.21299999999999999</v>
      </c>
      <c r="D351" s="93">
        <v>0.99</v>
      </c>
      <c r="E351" s="88">
        <v>0.78</v>
      </c>
      <c r="F351" s="80">
        <v>595</v>
      </c>
      <c r="G351" s="89">
        <v>530.65</v>
      </c>
    </row>
    <row r="352" spans="1:7">
      <c r="A352" s="71" t="s">
        <v>198</v>
      </c>
      <c r="B352" s="71" t="s">
        <v>210</v>
      </c>
      <c r="C352" s="92">
        <v>0.216</v>
      </c>
      <c r="D352" s="93">
        <v>0.85</v>
      </c>
      <c r="E352" s="88">
        <v>0.42</v>
      </c>
      <c r="F352" s="80">
        <v>450</v>
      </c>
      <c r="G352" s="89">
        <v>394.75</v>
      </c>
    </row>
    <row r="353" spans="1:7">
      <c r="A353" s="71" t="s">
        <v>198</v>
      </c>
      <c r="B353" s="71" t="s">
        <v>210</v>
      </c>
      <c r="C353" s="92">
        <v>0.22</v>
      </c>
      <c r="D353" s="93">
        <v>0.74</v>
      </c>
      <c r="E353" s="88"/>
      <c r="F353" s="80">
        <v>272</v>
      </c>
      <c r="G353" s="89">
        <v>223.9</v>
      </c>
    </row>
    <row r="354" spans="1:7">
      <c r="A354" s="71" t="s">
        <v>198</v>
      </c>
      <c r="B354" s="71" t="s">
        <v>210</v>
      </c>
      <c r="C354" s="92">
        <v>0.223</v>
      </c>
      <c r="D354" s="93">
        <v>0.7</v>
      </c>
      <c r="E354" s="88"/>
      <c r="F354" s="80">
        <v>420</v>
      </c>
      <c r="G354" s="89">
        <v>374.5</v>
      </c>
    </row>
    <row r="355" spans="1:7">
      <c r="A355" s="71" t="s">
        <v>198</v>
      </c>
      <c r="B355" s="71" t="s">
        <v>210</v>
      </c>
      <c r="C355" s="92">
        <v>0.22600000000000001</v>
      </c>
      <c r="D355" s="93">
        <v>0.94</v>
      </c>
      <c r="E355" s="88">
        <v>0.51</v>
      </c>
      <c r="F355" s="80">
        <v>479</v>
      </c>
      <c r="G355" s="89">
        <v>417.9</v>
      </c>
    </row>
    <row r="356" spans="1:7">
      <c r="A356" s="71" t="s">
        <v>198</v>
      </c>
      <c r="B356" s="71" t="s">
        <v>210</v>
      </c>
      <c r="C356" s="92">
        <v>0.22900000000000001</v>
      </c>
      <c r="D356" s="93">
        <v>0.9</v>
      </c>
      <c r="E356" s="88">
        <v>0.63</v>
      </c>
      <c r="F356" s="80">
        <v>460</v>
      </c>
      <c r="G356" s="89">
        <v>401.5</v>
      </c>
    </row>
    <row r="357" spans="1:7">
      <c r="A357" s="71" t="s">
        <v>198</v>
      </c>
      <c r="B357" s="71" t="s">
        <v>210</v>
      </c>
      <c r="C357" s="92">
        <v>0.23300000000000001</v>
      </c>
      <c r="D357" s="93">
        <v>1.17</v>
      </c>
      <c r="E357" s="88">
        <v>0.68</v>
      </c>
      <c r="F357" s="80">
        <v>453</v>
      </c>
      <c r="G357" s="89">
        <v>376.95</v>
      </c>
    </row>
    <row r="358" spans="1:7">
      <c r="A358" s="71" t="s">
        <v>198</v>
      </c>
      <c r="B358" s="71" t="s">
        <v>210</v>
      </c>
      <c r="C358" s="92">
        <v>0.23600000000000002</v>
      </c>
      <c r="D358" s="93">
        <v>0.66</v>
      </c>
      <c r="E358" s="88">
        <v>0.76</v>
      </c>
      <c r="F358" s="80">
        <v>540</v>
      </c>
      <c r="G358" s="89">
        <v>497.1</v>
      </c>
    </row>
    <row r="359" spans="1:7">
      <c r="A359" s="71" t="s">
        <v>198</v>
      </c>
      <c r="B359" s="71" t="s">
        <v>210</v>
      </c>
      <c r="C359" s="92">
        <v>0.23900000000000002</v>
      </c>
      <c r="D359" s="93">
        <v>0.98</v>
      </c>
      <c r="E359" s="88">
        <v>0.42</v>
      </c>
      <c r="F359" s="80">
        <v>665</v>
      </c>
      <c r="G359" s="89">
        <v>601.29999999999995</v>
      </c>
    </row>
    <row r="360" spans="1:7">
      <c r="A360" s="71" t="s">
        <v>198</v>
      </c>
      <c r="B360" s="71" t="s">
        <v>210</v>
      </c>
      <c r="C360" s="92">
        <v>0.24199999999999999</v>
      </c>
      <c r="D360" s="93">
        <v>0.78</v>
      </c>
      <c r="E360" s="88">
        <v>0.49</v>
      </c>
      <c r="F360" s="80">
        <v>150</v>
      </c>
      <c r="G360" s="89">
        <v>99.3</v>
      </c>
    </row>
    <row r="361" spans="1:7">
      <c r="A361" s="71" t="s">
        <v>198</v>
      </c>
      <c r="B361" s="71" t="s">
        <v>210</v>
      </c>
      <c r="C361" s="92">
        <v>0.248</v>
      </c>
      <c r="D361" s="93">
        <v>1.1299999999999999</v>
      </c>
      <c r="E361" s="88">
        <v>0.48</v>
      </c>
      <c r="F361" s="80">
        <v>292</v>
      </c>
      <c r="G361" s="89">
        <v>218.55</v>
      </c>
    </row>
    <row r="362" spans="1:7">
      <c r="A362" s="71" t="s">
        <v>195</v>
      </c>
      <c r="B362" s="71" t="s">
        <v>210</v>
      </c>
      <c r="C362" s="100">
        <v>4.0999999999999995E-3</v>
      </c>
      <c r="D362" s="101">
        <v>0.47</v>
      </c>
      <c r="G362" s="102">
        <v>1000</v>
      </c>
    </row>
    <row r="363" spans="1:7">
      <c r="A363" s="71" t="s">
        <v>195</v>
      </c>
      <c r="B363" s="71" t="s">
        <v>210</v>
      </c>
      <c r="C363" s="100">
        <v>8.3000000000000001E-3</v>
      </c>
      <c r="D363" s="101">
        <v>0.67</v>
      </c>
      <c r="G363" s="102">
        <v>1327</v>
      </c>
    </row>
    <row r="364" spans="1:7">
      <c r="A364" s="71" t="s">
        <v>195</v>
      </c>
      <c r="B364" s="71" t="s">
        <v>210</v>
      </c>
      <c r="C364" s="100">
        <v>1.0800000000000001E-2</v>
      </c>
      <c r="D364" s="101">
        <v>0.98</v>
      </c>
      <c r="G364" s="102">
        <v>1324</v>
      </c>
    </row>
    <row r="365" spans="1:7">
      <c r="A365" s="71" t="s">
        <v>195</v>
      </c>
      <c r="B365" s="71" t="s">
        <v>210</v>
      </c>
      <c r="C365" s="100">
        <v>1.35E-2</v>
      </c>
      <c r="D365" s="101">
        <v>1.47</v>
      </c>
      <c r="G365" s="102">
        <v>1169</v>
      </c>
    </row>
    <row r="366" spans="1:7">
      <c r="A366" s="71" t="s">
        <v>195</v>
      </c>
      <c r="B366" s="71" t="s">
        <v>210</v>
      </c>
      <c r="C366" s="100">
        <v>1.6100000000000003E-2</v>
      </c>
      <c r="D366" s="101">
        <v>1.25</v>
      </c>
      <c r="G366" s="102">
        <v>876</v>
      </c>
    </row>
    <row r="367" spans="1:7">
      <c r="A367" s="71" t="s">
        <v>195</v>
      </c>
      <c r="B367" s="71" t="s">
        <v>210</v>
      </c>
      <c r="C367" s="100">
        <v>1.8600000000000002E-2</v>
      </c>
      <c r="D367" s="101">
        <v>1.07</v>
      </c>
      <c r="G367" s="102">
        <v>913</v>
      </c>
    </row>
    <row r="368" spans="1:7">
      <c r="A368" s="71" t="s">
        <v>195</v>
      </c>
      <c r="B368" s="71" t="s">
        <v>210</v>
      </c>
      <c r="C368" s="100">
        <v>2.1700000000000001E-2</v>
      </c>
      <c r="D368" s="101">
        <v>1.43</v>
      </c>
      <c r="G368" s="102">
        <v>893</v>
      </c>
    </row>
    <row r="369" spans="1:7">
      <c r="A369" s="71" t="s">
        <v>195</v>
      </c>
      <c r="B369" s="71" t="s">
        <v>210</v>
      </c>
      <c r="C369" s="100">
        <v>2.4500000000000001E-2</v>
      </c>
      <c r="D369" s="101">
        <v>1.1299999999999999</v>
      </c>
      <c r="G369" s="102">
        <v>888</v>
      </c>
    </row>
    <row r="370" spans="1:7">
      <c r="A370" s="71" t="s">
        <v>195</v>
      </c>
      <c r="B370" s="71" t="s">
        <v>210</v>
      </c>
      <c r="C370" s="100">
        <v>3.1100000000000003E-2</v>
      </c>
      <c r="D370" s="101">
        <v>0.65</v>
      </c>
      <c r="G370" s="102">
        <v>1243</v>
      </c>
    </row>
    <row r="371" spans="1:7">
      <c r="A371" s="71" t="s">
        <v>195</v>
      </c>
      <c r="B371" s="71" t="s">
        <v>210</v>
      </c>
      <c r="C371" s="100">
        <v>4.1600000000000005E-2</v>
      </c>
      <c r="D371" s="101">
        <v>0.54</v>
      </c>
      <c r="G371" s="102">
        <v>1168</v>
      </c>
    </row>
    <row r="372" spans="1:7">
      <c r="A372" s="71" t="s">
        <v>195</v>
      </c>
      <c r="B372" s="71" t="s">
        <v>210</v>
      </c>
      <c r="C372" s="100">
        <v>5.1700000000000003E-2</v>
      </c>
      <c r="D372" s="101">
        <v>0.57999999999999996</v>
      </c>
      <c r="G372" s="102">
        <v>1087</v>
      </c>
    </row>
    <row r="373" spans="1:7">
      <c r="A373" s="71" t="s">
        <v>195</v>
      </c>
      <c r="B373" s="71" t="s">
        <v>210</v>
      </c>
      <c r="C373" s="100">
        <v>6.3600000000000004E-2</v>
      </c>
      <c r="D373" s="101">
        <v>0.67</v>
      </c>
      <c r="G373" s="102">
        <v>1043</v>
      </c>
    </row>
    <row r="374" spans="1:7">
      <c r="A374" s="71" t="s">
        <v>195</v>
      </c>
      <c r="B374" s="71" t="s">
        <v>210</v>
      </c>
      <c r="C374" s="100">
        <v>7.1599999999999997E-2</v>
      </c>
      <c r="D374" s="101">
        <v>0.65</v>
      </c>
      <c r="G374" s="102">
        <v>991</v>
      </c>
    </row>
    <row r="375" spans="1:7">
      <c r="A375" s="71" t="s">
        <v>195</v>
      </c>
      <c r="B375" s="71" t="s">
        <v>210</v>
      </c>
      <c r="C375" s="100">
        <v>7.4499999999999997E-2</v>
      </c>
      <c r="D375" s="101">
        <v>0.67</v>
      </c>
      <c r="G375" s="102">
        <v>1125</v>
      </c>
    </row>
    <row r="376" spans="1:7">
      <c r="A376" s="71" t="s">
        <v>195</v>
      </c>
      <c r="B376" s="71" t="s">
        <v>210</v>
      </c>
      <c r="C376" s="100">
        <v>7.7799999999999994E-2</v>
      </c>
      <c r="D376" s="101">
        <v>0.6</v>
      </c>
      <c r="G376" s="102">
        <v>1103</v>
      </c>
    </row>
    <row r="377" spans="1:7">
      <c r="A377" s="71" t="s">
        <v>195</v>
      </c>
      <c r="B377" s="71" t="s">
        <v>210</v>
      </c>
      <c r="C377" s="100">
        <v>8.2299999999999998E-2</v>
      </c>
      <c r="D377" s="101">
        <v>0.61</v>
      </c>
      <c r="G377" s="102">
        <v>1287</v>
      </c>
    </row>
    <row r="378" spans="1:7">
      <c r="A378" s="71" t="s">
        <v>195</v>
      </c>
      <c r="B378" s="71" t="s">
        <v>210</v>
      </c>
      <c r="C378" s="100">
        <v>8.8700000000000001E-2</v>
      </c>
      <c r="D378" s="101">
        <v>0.68</v>
      </c>
      <c r="G378" s="102">
        <v>1432</v>
      </c>
    </row>
    <row r="379" spans="1:7">
      <c r="A379" s="71" t="s">
        <v>195</v>
      </c>
      <c r="B379" s="71" t="s">
        <v>210</v>
      </c>
      <c r="C379" s="100">
        <v>9.459999999999999E-2</v>
      </c>
      <c r="D379" s="101">
        <v>0.6</v>
      </c>
      <c r="G379" s="102">
        <v>954</v>
      </c>
    </row>
    <row r="380" spans="1:7">
      <c r="A380" s="71" t="s">
        <v>195</v>
      </c>
      <c r="B380" s="71" t="s">
        <v>210</v>
      </c>
      <c r="C380" s="100">
        <v>9.8500000000000004E-2</v>
      </c>
      <c r="D380" s="101">
        <v>0.63</v>
      </c>
      <c r="G380" s="102">
        <v>1118</v>
      </c>
    </row>
    <row r="381" spans="1:7">
      <c r="A381" s="71" t="s">
        <v>195</v>
      </c>
      <c r="B381" s="71" t="s">
        <v>210</v>
      </c>
      <c r="C381" s="100">
        <v>0.10059999999999999</v>
      </c>
      <c r="D381" s="101">
        <v>0.6</v>
      </c>
      <c r="G381" s="102">
        <v>917</v>
      </c>
    </row>
    <row r="382" spans="1:7">
      <c r="A382" s="71" t="s">
        <v>195</v>
      </c>
      <c r="B382" s="71" t="s">
        <v>210</v>
      </c>
      <c r="C382" s="100">
        <v>0.10250000000000001</v>
      </c>
      <c r="D382" s="101">
        <v>0.79</v>
      </c>
      <c r="G382" s="102">
        <v>888</v>
      </c>
    </row>
    <row r="383" spans="1:7">
      <c r="A383" s="71" t="s">
        <v>195</v>
      </c>
      <c r="B383" s="71" t="s">
        <v>210</v>
      </c>
      <c r="C383" s="100">
        <v>0.1051</v>
      </c>
      <c r="D383" s="101">
        <v>0.64</v>
      </c>
      <c r="G383" s="102">
        <v>1227</v>
      </c>
    </row>
    <row r="384" spans="1:7">
      <c r="A384" s="71" t="s">
        <v>195</v>
      </c>
      <c r="B384" s="71" t="s">
        <v>210</v>
      </c>
      <c r="C384" s="100">
        <v>0.10970000000000001</v>
      </c>
      <c r="D384" s="101">
        <v>0.52</v>
      </c>
      <c r="G384" s="102">
        <v>1249</v>
      </c>
    </row>
    <row r="385" spans="1:7">
      <c r="A385" s="71" t="s">
        <v>195</v>
      </c>
      <c r="B385" s="71" t="s">
        <v>210</v>
      </c>
      <c r="C385" s="100">
        <v>0.1171</v>
      </c>
      <c r="D385" s="101">
        <v>0.49</v>
      </c>
      <c r="G385" s="102">
        <v>999</v>
      </c>
    </row>
    <row r="386" spans="1:7">
      <c r="A386" s="71" t="s">
        <v>195</v>
      </c>
      <c r="B386" s="71" t="s">
        <v>210</v>
      </c>
      <c r="C386" s="100">
        <v>0.1245</v>
      </c>
      <c r="D386" s="101">
        <v>0.43</v>
      </c>
      <c r="G386" s="102">
        <v>1161</v>
      </c>
    </row>
    <row r="387" spans="1:7">
      <c r="A387" s="71" t="s">
        <v>195</v>
      </c>
      <c r="B387" s="71" t="s">
        <v>210</v>
      </c>
      <c r="C387" s="100">
        <v>0.12959999999999999</v>
      </c>
      <c r="D387" s="101">
        <v>0.6</v>
      </c>
      <c r="G387" s="102">
        <v>1047</v>
      </c>
    </row>
    <row r="388" spans="1:7">
      <c r="A388" s="71" t="s">
        <v>195</v>
      </c>
      <c r="B388" s="71" t="s">
        <v>210</v>
      </c>
      <c r="C388" s="100">
        <v>0.1338</v>
      </c>
      <c r="D388" s="101">
        <v>0.93</v>
      </c>
      <c r="G388" s="102">
        <v>1267</v>
      </c>
    </row>
    <row r="389" spans="1:7">
      <c r="A389" s="71" t="s">
        <v>195</v>
      </c>
      <c r="B389" s="71" t="s">
        <v>210</v>
      </c>
      <c r="C389" s="100">
        <v>0.13740000000000002</v>
      </c>
      <c r="D389" s="101">
        <v>1.56</v>
      </c>
      <c r="G389" s="102">
        <v>1217</v>
      </c>
    </row>
    <row r="390" spans="1:7">
      <c r="A390" s="71" t="s">
        <v>195</v>
      </c>
      <c r="B390" s="71" t="s">
        <v>210</v>
      </c>
      <c r="C390" s="100">
        <v>0.14169999999999999</v>
      </c>
      <c r="D390" s="101">
        <v>1.49</v>
      </c>
      <c r="G390" s="102">
        <v>986</v>
      </c>
    </row>
    <row r="391" spans="1:7">
      <c r="A391" s="71" t="s">
        <v>195</v>
      </c>
      <c r="B391" s="71" t="s">
        <v>210</v>
      </c>
      <c r="C391" s="100">
        <v>5.0000000000000001E-4</v>
      </c>
      <c r="D391" s="101">
        <v>0.33</v>
      </c>
      <c r="G391" s="102">
        <v>800</v>
      </c>
    </row>
    <row r="392" spans="1:7">
      <c r="A392" s="71" t="s">
        <v>195</v>
      </c>
      <c r="B392" s="71" t="s">
        <v>210</v>
      </c>
      <c r="C392" s="100">
        <v>2.6000000000000003E-3</v>
      </c>
      <c r="D392" s="101">
        <v>0.39</v>
      </c>
      <c r="G392" s="102">
        <v>983</v>
      </c>
    </row>
    <row r="393" spans="1:7">
      <c r="A393" s="71" t="s">
        <v>195</v>
      </c>
      <c r="B393" s="71" t="s">
        <v>210</v>
      </c>
      <c r="C393" s="100">
        <v>5.5999999999999999E-3</v>
      </c>
      <c r="D393" s="101">
        <v>0.49</v>
      </c>
      <c r="G393" s="102">
        <v>965</v>
      </c>
    </row>
    <row r="394" spans="1:7">
      <c r="A394" s="71" t="s">
        <v>195</v>
      </c>
      <c r="B394" s="71" t="s">
        <v>210</v>
      </c>
      <c r="C394" s="100">
        <v>8.5000000000000006E-3</v>
      </c>
      <c r="D394" s="101">
        <v>0.75</v>
      </c>
      <c r="G394" s="102">
        <v>1377</v>
      </c>
    </row>
    <row r="395" spans="1:7">
      <c r="A395" s="71" t="s">
        <v>195</v>
      </c>
      <c r="B395" s="71" t="s">
        <v>211</v>
      </c>
      <c r="C395" s="100">
        <v>1.11E-2</v>
      </c>
      <c r="D395" s="101">
        <v>0.81</v>
      </c>
      <c r="G395" s="102">
        <v>1052</v>
      </c>
    </row>
    <row r="396" spans="1:7">
      <c r="A396" s="71" t="s">
        <v>195</v>
      </c>
      <c r="B396" s="71" t="s">
        <v>210</v>
      </c>
      <c r="C396" s="100">
        <v>1.3300000000000001E-2</v>
      </c>
      <c r="D396" s="101">
        <v>1.69</v>
      </c>
      <c r="G396" s="102">
        <v>996</v>
      </c>
    </row>
    <row r="397" spans="1:7">
      <c r="A397" s="71" t="s">
        <v>195</v>
      </c>
      <c r="B397" s="71" t="s">
        <v>210</v>
      </c>
      <c r="C397" s="100">
        <v>1.2400000000000001E-2</v>
      </c>
      <c r="D397" s="101"/>
      <c r="G397" s="102">
        <v>249.00398406374504</v>
      </c>
    </row>
    <row r="398" spans="1:7">
      <c r="A398" s="71" t="s">
        <v>195</v>
      </c>
      <c r="B398" s="71" t="s">
        <v>210</v>
      </c>
      <c r="C398" s="100">
        <v>1.2699999999999999E-2</v>
      </c>
      <c r="D398" s="101">
        <v>1.92</v>
      </c>
      <c r="G398" s="102">
        <v>200.39682539682539</v>
      </c>
    </row>
    <row r="399" spans="1:7">
      <c r="A399" s="71" t="s">
        <v>195</v>
      </c>
      <c r="B399" s="71" t="s">
        <v>210</v>
      </c>
      <c r="C399" s="100">
        <v>1.29E-2</v>
      </c>
      <c r="D399" s="101">
        <v>2.2000000000000002</v>
      </c>
      <c r="G399" s="102">
        <v>185.36197295147176</v>
      </c>
    </row>
    <row r="400" spans="1:7">
      <c r="A400" s="71" t="s">
        <v>195</v>
      </c>
      <c r="B400" s="71" t="s">
        <v>210</v>
      </c>
      <c r="C400" s="100">
        <v>1.3100000000000001E-2</v>
      </c>
      <c r="D400" s="101">
        <v>2.4</v>
      </c>
      <c r="G400" s="102">
        <v>179.46345975948196</v>
      </c>
    </row>
    <row r="401" spans="1:7">
      <c r="A401" s="71" t="s">
        <v>195</v>
      </c>
      <c r="B401" s="71" t="s">
        <v>210</v>
      </c>
      <c r="C401" s="100">
        <v>1.3300000000000001E-2</v>
      </c>
      <c r="D401" s="101"/>
      <c r="G401" s="102">
        <v>174.81884057971016</v>
      </c>
    </row>
    <row r="402" spans="1:7">
      <c r="A402" s="71" t="s">
        <v>195</v>
      </c>
      <c r="B402" s="71" t="s">
        <v>210</v>
      </c>
      <c r="C402" s="100">
        <v>1.35E-2</v>
      </c>
      <c r="D402" s="101">
        <v>1.9</v>
      </c>
      <c r="G402" s="102">
        <v>169.98191681735986</v>
      </c>
    </row>
    <row r="403" spans="1:7">
      <c r="A403" s="71" t="s">
        <v>195</v>
      </c>
      <c r="B403" s="71" t="s">
        <v>210</v>
      </c>
      <c r="C403" s="100">
        <v>1.37E-2</v>
      </c>
      <c r="D403" s="101"/>
      <c r="G403" s="102">
        <v>164.46789797713282</v>
      </c>
    </row>
    <row r="404" spans="1:7">
      <c r="A404" s="71" t="s">
        <v>195</v>
      </c>
      <c r="B404" s="71" t="s">
        <v>210</v>
      </c>
      <c r="C404" s="100">
        <v>1.3900000000000001E-2</v>
      </c>
      <c r="D404" s="101">
        <v>2.4</v>
      </c>
      <c r="G404" s="102">
        <v>157.03275529865124</v>
      </c>
    </row>
    <row r="405" spans="1:7">
      <c r="A405" s="71" t="s">
        <v>195</v>
      </c>
      <c r="B405" s="71" t="s">
        <v>210</v>
      </c>
      <c r="C405" s="100">
        <v>1.41E-2</v>
      </c>
      <c r="D405" s="101"/>
      <c r="G405" s="102">
        <v>178.57142857142858</v>
      </c>
    </row>
    <row r="406" spans="1:7">
      <c r="A406" s="71" t="s">
        <v>195</v>
      </c>
      <c r="B406" s="71" t="s">
        <v>210</v>
      </c>
      <c r="C406" s="100">
        <v>1.43E-2</v>
      </c>
      <c r="D406" s="101">
        <v>2.4</v>
      </c>
      <c r="G406" s="102">
        <v>197.68477292965269</v>
      </c>
    </row>
    <row r="407" spans="1:7">
      <c r="A407" s="71" t="s">
        <v>195</v>
      </c>
      <c r="B407" s="71" t="s">
        <v>210</v>
      </c>
      <c r="C407" s="100">
        <v>1.46E-2</v>
      </c>
      <c r="D407" s="101"/>
      <c r="G407" s="102">
        <v>226.81359044995406</v>
      </c>
    </row>
    <row r="408" spans="1:7">
      <c r="A408" s="71" t="s">
        <v>195</v>
      </c>
      <c r="B408" s="71" t="s">
        <v>210</v>
      </c>
      <c r="C408" s="100">
        <v>1.4800000000000001E-2</v>
      </c>
      <c r="D408" s="101">
        <v>2.4</v>
      </c>
      <c r="G408" s="102">
        <v>246.37681159420291</v>
      </c>
    </row>
    <row r="409" spans="1:7">
      <c r="A409" s="71" t="s">
        <v>195</v>
      </c>
      <c r="B409" s="71" t="s">
        <v>210</v>
      </c>
      <c r="C409" s="100">
        <v>1.4999999999999999E-2</v>
      </c>
      <c r="D409" s="101">
        <v>2.4</v>
      </c>
      <c r="G409" s="102">
        <v>226.56960873521382</v>
      </c>
    </row>
    <row r="410" spans="1:7">
      <c r="A410" s="71" t="s">
        <v>195</v>
      </c>
      <c r="B410" s="71" t="s">
        <v>210</v>
      </c>
      <c r="C410" s="100">
        <v>1.5300000000000001E-2</v>
      </c>
      <c r="D410" s="101"/>
      <c r="G410" s="102">
        <v>203.87453874538747</v>
      </c>
    </row>
    <row r="411" spans="1:7">
      <c r="A411" s="71" t="s">
        <v>195</v>
      </c>
      <c r="B411" s="71" t="s">
        <v>210</v>
      </c>
      <c r="C411" s="100">
        <v>1.55E-2</v>
      </c>
      <c r="D411" s="101">
        <v>2.4</v>
      </c>
      <c r="G411" s="102">
        <v>210.9533468559838</v>
      </c>
    </row>
    <row r="412" spans="1:7">
      <c r="A412" s="71" t="s">
        <v>195</v>
      </c>
      <c r="B412" s="71" t="s">
        <v>210</v>
      </c>
      <c r="C412" s="100">
        <v>1.5800000000000002E-2</v>
      </c>
      <c r="D412" s="101"/>
      <c r="G412" s="102">
        <v>210.6620808254514</v>
      </c>
    </row>
    <row r="413" spans="1:7">
      <c r="A413" s="71" t="s">
        <v>195</v>
      </c>
      <c r="B413" s="71" t="s">
        <v>210</v>
      </c>
      <c r="C413" s="100">
        <v>1.6E-2</v>
      </c>
      <c r="D413" s="101">
        <v>2.2999999999999998</v>
      </c>
      <c r="G413" s="102">
        <v>210.89023336214348</v>
      </c>
    </row>
    <row r="414" spans="1:7">
      <c r="A414" s="71" t="s">
        <v>195</v>
      </c>
      <c r="B414" s="71" t="s">
        <v>210</v>
      </c>
      <c r="C414" s="100">
        <v>1.6199999999999999E-2</v>
      </c>
      <c r="D414" s="101">
        <v>2.2000000000000002</v>
      </c>
      <c r="G414" s="102">
        <v>212.627669452182</v>
      </c>
    </row>
    <row r="415" spans="1:7">
      <c r="A415" s="71" t="s">
        <v>195</v>
      </c>
      <c r="B415" s="71" t="s">
        <v>210</v>
      </c>
      <c r="C415" s="100">
        <v>1.6399999999999998E-2</v>
      </c>
      <c r="D415" s="101"/>
      <c r="G415" s="102">
        <v>224.05431619786614</v>
      </c>
    </row>
    <row r="416" spans="1:7">
      <c r="A416" s="71" t="s">
        <v>195</v>
      </c>
      <c r="B416" s="71" t="s">
        <v>210</v>
      </c>
      <c r="C416" s="100">
        <v>1.67E-2</v>
      </c>
      <c r="D416" s="101"/>
      <c r="G416" s="102">
        <v>227.61194029850745</v>
      </c>
    </row>
    <row r="417" spans="1:7">
      <c r="A417" s="71" t="s">
        <v>195</v>
      </c>
      <c r="B417" s="71" t="s">
        <v>210</v>
      </c>
      <c r="C417" s="100">
        <v>1.6800000000000002E-2</v>
      </c>
      <c r="D417" s="101"/>
      <c r="G417" s="102">
        <v>198.90510948905109</v>
      </c>
    </row>
    <row r="418" spans="1:7">
      <c r="A418" s="71" t="s">
        <v>195</v>
      </c>
      <c r="B418" s="71" t="s">
        <v>210</v>
      </c>
      <c r="C418" s="100">
        <v>1.7000000000000001E-2</v>
      </c>
      <c r="D418" s="101">
        <v>1.95</v>
      </c>
      <c r="G418" s="102">
        <v>182.11920529801324</v>
      </c>
    </row>
    <row r="419" spans="1:7">
      <c r="A419" s="71" t="s">
        <v>195</v>
      </c>
      <c r="B419" s="71" t="s">
        <v>210</v>
      </c>
      <c r="C419" s="100">
        <v>1.72E-2</v>
      </c>
      <c r="D419" s="101">
        <v>1.95</v>
      </c>
      <c r="G419" s="102">
        <v>167.000668002672</v>
      </c>
    </row>
    <row r="420" spans="1:7">
      <c r="A420" s="71" t="s">
        <v>195</v>
      </c>
      <c r="B420" s="71" t="s">
        <v>210</v>
      </c>
      <c r="C420" s="100">
        <v>1.7299999999999999E-2</v>
      </c>
      <c r="D420" s="101"/>
      <c r="G420" s="102">
        <v>167.55674232309747</v>
      </c>
    </row>
    <row r="421" spans="1:7">
      <c r="A421" s="71" t="s">
        <v>195</v>
      </c>
      <c r="B421" s="71" t="s">
        <v>210</v>
      </c>
      <c r="C421" s="100">
        <v>1.7399999999999999E-2</v>
      </c>
      <c r="D421" s="101"/>
      <c r="G421" s="102">
        <v>168.64111498257842</v>
      </c>
    </row>
    <row r="422" spans="1:7">
      <c r="A422" s="71" t="s">
        <v>195</v>
      </c>
      <c r="B422" s="71" t="s">
        <v>210</v>
      </c>
      <c r="C422" s="100">
        <v>1.7600000000000001E-2</v>
      </c>
      <c r="D422" s="101">
        <v>1.75</v>
      </c>
      <c r="G422" s="102">
        <v>165.52771450265755</v>
      </c>
    </row>
    <row r="423" spans="1:7">
      <c r="A423" s="71" t="s">
        <v>195</v>
      </c>
      <c r="B423" s="71" t="s">
        <v>210</v>
      </c>
      <c r="C423" s="100">
        <v>1.77E-2</v>
      </c>
      <c r="D423" s="101"/>
      <c r="G423" s="102">
        <v>157.65472312703582</v>
      </c>
    </row>
    <row r="424" spans="1:7">
      <c r="A424" s="71" t="s">
        <v>195</v>
      </c>
      <c r="B424" s="71" t="s">
        <v>210</v>
      </c>
      <c r="C424" s="100">
        <v>1.7899999999999999E-2</v>
      </c>
      <c r="D424" s="101"/>
      <c r="G424" s="102">
        <v>159.51359084406295</v>
      </c>
    </row>
    <row r="425" spans="1:7">
      <c r="A425" s="71" t="s">
        <v>195</v>
      </c>
      <c r="B425" s="71" t="s">
        <v>210</v>
      </c>
      <c r="C425" s="100">
        <v>1.8000000000000002E-2</v>
      </c>
      <c r="D425" s="101">
        <v>1.45</v>
      </c>
      <c r="G425" s="102">
        <v>158.13648293963254</v>
      </c>
    </row>
    <row r="426" spans="1:7">
      <c r="A426" s="71" t="s">
        <v>195</v>
      </c>
      <c r="B426" s="71" t="s">
        <v>210</v>
      </c>
      <c r="C426" s="100">
        <v>1.8100000000000002E-2</v>
      </c>
      <c r="D426" s="101"/>
      <c r="G426" s="102">
        <v>245.02402196293752</v>
      </c>
    </row>
    <row r="427" spans="1:7">
      <c r="A427" s="71" t="s">
        <v>195</v>
      </c>
      <c r="B427" s="71" t="s">
        <v>210</v>
      </c>
      <c r="C427" s="100">
        <v>1.8200000000000001E-2</v>
      </c>
      <c r="D427" s="101"/>
      <c r="G427" s="102">
        <v>206.48030495552732</v>
      </c>
    </row>
    <row r="428" spans="1:7">
      <c r="A428" s="71" t="s">
        <v>195</v>
      </c>
      <c r="B428" s="71" t="s">
        <v>210</v>
      </c>
      <c r="C428" s="100">
        <v>1.84E-2</v>
      </c>
      <c r="D428" s="101">
        <v>1.95</v>
      </c>
      <c r="G428" s="102">
        <v>192.05776173285199</v>
      </c>
    </row>
    <row r="429" spans="1:7">
      <c r="A429" s="71" t="s">
        <v>195</v>
      </c>
      <c r="B429" s="71" t="s">
        <v>210</v>
      </c>
      <c r="C429" s="100">
        <v>1.8499999999999999E-2</v>
      </c>
      <c r="D429" s="101"/>
      <c r="G429" s="102">
        <v>192.36417033773864</v>
      </c>
    </row>
    <row r="430" spans="1:7">
      <c r="A430" s="71" t="s">
        <v>195</v>
      </c>
      <c r="B430" s="71" t="s">
        <v>210</v>
      </c>
      <c r="C430" s="100">
        <v>1.8700000000000001E-2</v>
      </c>
      <c r="D430" s="101">
        <v>1.95</v>
      </c>
      <c r="G430" s="102">
        <v>192.27967953386744</v>
      </c>
    </row>
    <row r="431" spans="1:7">
      <c r="A431" s="71" t="s">
        <v>195</v>
      </c>
      <c r="B431" s="71" t="s">
        <v>210</v>
      </c>
      <c r="C431" s="100">
        <v>1.89E-2</v>
      </c>
      <c r="D431" s="101">
        <v>1.95</v>
      </c>
      <c r="G431" s="102">
        <v>200.38910505836577</v>
      </c>
    </row>
    <row r="432" spans="1:7">
      <c r="A432" s="71" t="s">
        <v>195</v>
      </c>
      <c r="B432" s="71" t="s">
        <v>210</v>
      </c>
      <c r="C432" s="100">
        <v>1.9100000000000002E-2</v>
      </c>
      <c r="D432" s="101"/>
      <c r="G432" s="102">
        <v>223.92344497607658</v>
      </c>
    </row>
    <row r="433" spans="1:7">
      <c r="A433" s="71" t="s">
        <v>195</v>
      </c>
      <c r="B433" s="71" t="s">
        <v>210</v>
      </c>
      <c r="C433" s="100">
        <v>1.9400000000000001E-2</v>
      </c>
      <c r="D433" s="101"/>
      <c r="G433" s="102">
        <v>257.23830734966589</v>
      </c>
    </row>
    <row r="434" spans="1:7">
      <c r="A434" s="71" t="s">
        <v>195</v>
      </c>
      <c r="B434" s="71" t="s">
        <v>210</v>
      </c>
      <c r="C434" s="100">
        <v>1.9699999999999999E-2</v>
      </c>
      <c r="D434" s="101">
        <v>2.4500000000000002</v>
      </c>
      <c r="G434" s="102">
        <v>231.49113660062565</v>
      </c>
    </row>
    <row r="435" spans="1:7">
      <c r="A435" s="71" t="s">
        <v>195</v>
      </c>
      <c r="B435" s="71" t="s">
        <v>210</v>
      </c>
      <c r="C435" s="100">
        <v>1.9899999999999998E-2</v>
      </c>
      <c r="D435" s="101">
        <v>2.4500000000000002</v>
      </c>
      <c r="G435" s="102">
        <v>208.97155361050326</v>
      </c>
    </row>
    <row r="436" spans="1:7">
      <c r="A436" s="71" t="s">
        <v>195</v>
      </c>
      <c r="B436" s="71" t="s">
        <v>210</v>
      </c>
      <c r="C436" s="100">
        <v>2.0199999999999999E-2</v>
      </c>
      <c r="D436" s="101"/>
      <c r="G436" s="102">
        <v>205.41082164328657</v>
      </c>
    </row>
    <row r="437" spans="1:7">
      <c r="A437" s="71" t="s">
        <v>195</v>
      </c>
      <c r="B437" s="71" t="s">
        <v>210</v>
      </c>
      <c r="C437" s="100">
        <v>2.0399999999999998E-2</v>
      </c>
      <c r="D437" s="101">
        <v>2.4500000000000002</v>
      </c>
      <c r="G437" s="102">
        <v>200.16611295681065</v>
      </c>
    </row>
    <row r="438" spans="1:7">
      <c r="A438" s="71" t="s">
        <v>195</v>
      </c>
      <c r="B438" s="71" t="s">
        <v>210</v>
      </c>
      <c r="C438" s="100">
        <v>2.07E-2</v>
      </c>
      <c r="D438" s="101">
        <v>3.1</v>
      </c>
      <c r="G438" s="102">
        <v>202.46913580246914</v>
      </c>
    </row>
    <row r="439" spans="1:7">
      <c r="A439" s="71" t="s">
        <v>195</v>
      </c>
      <c r="B439" s="71" t="s">
        <v>210</v>
      </c>
      <c r="C439" s="100">
        <v>2.1000000000000001E-2</v>
      </c>
      <c r="D439" s="101"/>
      <c r="G439" s="102">
        <v>194.87750556792872</v>
      </c>
    </row>
    <row r="440" spans="1:7">
      <c r="A440" s="71" t="s">
        <v>195</v>
      </c>
      <c r="B440" s="71" t="s">
        <v>210</v>
      </c>
      <c r="C440" s="100">
        <v>2.1299999999999999E-2</v>
      </c>
      <c r="D440" s="101"/>
      <c r="G440" s="102">
        <v>123.54085603112841</v>
      </c>
    </row>
    <row r="441" spans="1:7">
      <c r="A441" s="71" t="s">
        <v>195</v>
      </c>
      <c r="B441" s="71" t="s">
        <v>210</v>
      </c>
      <c r="C441" s="100">
        <v>2.1600000000000001E-2</v>
      </c>
      <c r="D441" s="101">
        <v>4</v>
      </c>
      <c r="G441" s="102">
        <v>56.787932564330085</v>
      </c>
    </row>
    <row r="442" spans="1:7">
      <c r="A442" s="71" t="s">
        <v>195</v>
      </c>
      <c r="B442" s="71" t="s">
        <v>210</v>
      </c>
      <c r="C442" s="100">
        <v>2.1899999999999999E-2</v>
      </c>
      <c r="D442" s="101"/>
      <c r="G442" s="102">
        <v>110.75949367088607</v>
      </c>
    </row>
    <row r="443" spans="1:7">
      <c r="A443" s="71" t="s">
        <v>195</v>
      </c>
      <c r="B443" s="71" t="s">
        <v>210</v>
      </c>
      <c r="C443" s="100">
        <v>2.2100000000000002E-2</v>
      </c>
      <c r="D443" s="101"/>
      <c r="G443" s="102">
        <v>168.62326574172894</v>
      </c>
    </row>
    <row r="444" spans="1:7">
      <c r="A444" s="71" t="s">
        <v>195</v>
      </c>
      <c r="B444" s="71" t="s">
        <v>210</v>
      </c>
      <c r="C444" s="100">
        <v>2.23E-2</v>
      </c>
      <c r="D444" s="101">
        <v>2.7</v>
      </c>
      <c r="G444" s="102">
        <v>163.37148803329865</v>
      </c>
    </row>
    <row r="445" spans="1:7">
      <c r="A445" s="71" t="s">
        <v>195</v>
      </c>
      <c r="B445" s="71" t="s">
        <v>210</v>
      </c>
      <c r="C445" s="100">
        <v>2.2600000000000002E-2</v>
      </c>
      <c r="D445" s="101"/>
      <c r="G445" s="102">
        <v>158.05168986083498</v>
      </c>
    </row>
    <row r="446" spans="1:7">
      <c r="A446" s="71" t="s">
        <v>195</v>
      </c>
      <c r="B446" s="71" t="s">
        <v>210</v>
      </c>
      <c r="C446" s="100">
        <v>2.2800000000000001E-2</v>
      </c>
      <c r="D446" s="101"/>
      <c r="G446" s="102">
        <v>158.94736842105263</v>
      </c>
    </row>
    <row r="447" spans="1:7">
      <c r="A447" s="71" t="s">
        <v>195</v>
      </c>
      <c r="B447" s="71" t="s">
        <v>210</v>
      </c>
      <c r="C447" s="100">
        <v>2.3100000000000002E-2</v>
      </c>
      <c r="D447" s="101">
        <v>2.4500000000000002</v>
      </c>
      <c r="G447" s="102">
        <v>160.13071895424838</v>
      </c>
    </row>
    <row r="448" spans="1:7">
      <c r="A448" s="71" t="s">
        <v>195</v>
      </c>
      <c r="B448" s="71" t="s">
        <v>211</v>
      </c>
      <c r="C448" s="100">
        <v>2.3400000000000001E-2</v>
      </c>
      <c r="D448" s="101"/>
      <c r="G448" s="102">
        <v>148.33759590792837</v>
      </c>
    </row>
    <row r="449" spans="1:7">
      <c r="A449" s="71" t="s">
        <v>195</v>
      </c>
      <c r="B449" s="71" t="s">
        <v>210</v>
      </c>
      <c r="C449" s="100">
        <v>2.3800000000000002E-2</v>
      </c>
      <c r="D449" s="101">
        <v>3.44</v>
      </c>
      <c r="G449" s="102">
        <v>137.42690058479533</v>
      </c>
    </row>
    <row r="450" spans="1:7">
      <c r="A450" s="71" t="s">
        <v>195</v>
      </c>
      <c r="B450" s="71" t="s">
        <v>210</v>
      </c>
      <c r="C450" s="100">
        <v>2.5100000000000001E-2</v>
      </c>
      <c r="D450" s="101">
        <v>3.45</v>
      </c>
      <c r="G450" s="102">
        <v>1152</v>
      </c>
    </row>
    <row r="451" spans="1:7">
      <c r="A451" s="71" t="s">
        <v>195</v>
      </c>
      <c r="B451" s="71" t="s">
        <v>210</v>
      </c>
      <c r="C451" s="100">
        <v>2.69E-2</v>
      </c>
      <c r="D451" s="101">
        <v>3.45</v>
      </c>
      <c r="G451" s="102">
        <v>1324.3243243243242</v>
      </c>
    </row>
    <row r="452" spans="1:7">
      <c r="A452" s="71" t="s">
        <v>195</v>
      </c>
      <c r="B452" s="71" t="s">
        <v>210</v>
      </c>
      <c r="C452" s="100">
        <v>2.86E-2</v>
      </c>
      <c r="D452" s="101"/>
      <c r="G452" s="102">
        <v>1509.9337748344371</v>
      </c>
    </row>
    <row r="453" spans="1:7">
      <c r="A453" s="71" t="s">
        <v>195</v>
      </c>
      <c r="B453" s="71" t="s">
        <v>210</v>
      </c>
      <c r="C453" s="100">
        <v>3.04E-2</v>
      </c>
      <c r="D453" s="101">
        <v>2.94</v>
      </c>
      <c r="G453" s="102">
        <v>1603.5502958579882</v>
      </c>
    </row>
    <row r="454" spans="1:7">
      <c r="A454" s="71" t="s">
        <v>195</v>
      </c>
      <c r="B454" s="71" t="s">
        <v>210</v>
      </c>
      <c r="C454" s="100">
        <v>3.2100000000000004E-2</v>
      </c>
      <c r="D454" s="101"/>
      <c r="G454" s="102">
        <v>1605.8823529411766</v>
      </c>
    </row>
    <row r="455" spans="1:7">
      <c r="A455" s="71" t="s">
        <v>195</v>
      </c>
      <c r="B455" s="71" t="s">
        <v>210</v>
      </c>
      <c r="C455" s="100">
        <v>3.3799999999999997E-2</v>
      </c>
      <c r="D455" s="101"/>
      <c r="G455" s="102">
        <v>1584.2696629213483</v>
      </c>
    </row>
    <row r="456" spans="1:7">
      <c r="A456" s="71" t="s">
        <v>195</v>
      </c>
      <c r="B456" s="71" t="s">
        <v>210</v>
      </c>
      <c r="C456" s="100">
        <v>3.5400000000000001E-2</v>
      </c>
      <c r="D456" s="101">
        <v>1.7</v>
      </c>
      <c r="G456" s="102">
        <v>1687.8980891719746</v>
      </c>
    </row>
    <row r="457" spans="1:7">
      <c r="A457" s="71" t="s">
        <v>195</v>
      </c>
      <c r="B457" s="71" t="s">
        <v>210</v>
      </c>
      <c r="C457" s="100">
        <v>3.6999999999999998E-2</v>
      </c>
      <c r="D457" s="101"/>
      <c r="G457" s="102">
        <v>1727.7486910994764</v>
      </c>
    </row>
    <row r="458" spans="1:7">
      <c r="A458" s="71" t="s">
        <v>195</v>
      </c>
      <c r="B458" s="71" t="s">
        <v>210</v>
      </c>
      <c r="C458" s="100">
        <v>3.8800000000000001E-2</v>
      </c>
      <c r="D458" s="101"/>
      <c r="G458" s="102">
        <v>1581.0055865921788</v>
      </c>
    </row>
    <row r="459" spans="1:7">
      <c r="A459" s="71" t="s">
        <v>195</v>
      </c>
      <c r="B459" s="71" t="s">
        <v>210</v>
      </c>
      <c r="C459" s="100">
        <v>4.0299999999999996E-2</v>
      </c>
      <c r="D459" s="101"/>
      <c r="G459" s="102">
        <v>1421.0526315789475</v>
      </c>
    </row>
    <row r="460" spans="1:7">
      <c r="A460" s="71" t="s">
        <v>195</v>
      </c>
      <c r="B460" s="71" t="s">
        <v>210</v>
      </c>
      <c r="C460" s="100">
        <v>4.1500000000000002E-2</v>
      </c>
      <c r="D460" s="101">
        <v>1.93</v>
      </c>
      <c r="G460" s="102">
        <v>1479.0419161676648</v>
      </c>
    </row>
    <row r="461" spans="1:7">
      <c r="A461" s="71" t="s">
        <v>195</v>
      </c>
      <c r="B461" s="71" t="s">
        <v>211</v>
      </c>
      <c r="C461" s="100">
        <v>4.3000000000000003E-2</v>
      </c>
      <c r="D461" s="101"/>
      <c r="G461" s="102">
        <v>1424.3902439024391</v>
      </c>
    </row>
    <row r="462" spans="1:7">
      <c r="A462" s="71" t="s">
        <v>195</v>
      </c>
      <c r="B462" s="71" t="s">
        <v>210</v>
      </c>
      <c r="C462" s="100">
        <v>4.4700000000000004E-2</v>
      </c>
      <c r="D462" s="101"/>
      <c r="G462" s="102">
        <v>2751.6339869281046</v>
      </c>
    </row>
    <row r="463" spans="1:7">
      <c r="A463" s="71" t="s">
        <v>195</v>
      </c>
      <c r="B463" s="71" t="s">
        <v>210</v>
      </c>
      <c r="C463" s="100">
        <v>4.6399999999999997E-2</v>
      </c>
      <c r="D463" s="101"/>
      <c r="G463" s="102">
        <v>1502.5906735751296</v>
      </c>
    </row>
    <row r="464" spans="1:7">
      <c r="A464" s="71" t="s">
        <v>195</v>
      </c>
      <c r="B464" s="71" t="s">
        <v>210</v>
      </c>
      <c r="C464" s="100">
        <v>4.7899999999999998E-2</v>
      </c>
      <c r="D464" s="101">
        <v>2.2000000000000002</v>
      </c>
      <c r="G464" s="102">
        <v>1561.7977528089887</v>
      </c>
    </row>
    <row r="465" spans="1:7">
      <c r="A465" s="71" t="s">
        <v>195</v>
      </c>
      <c r="B465" s="71" t="s">
        <v>210</v>
      </c>
      <c r="C465" s="100">
        <v>4.9200000000000001E-2</v>
      </c>
      <c r="D465" s="101"/>
      <c r="G465" s="102">
        <v>1553.0973451327436</v>
      </c>
    </row>
    <row r="466" spans="1:7">
      <c r="A466" s="71" t="s">
        <v>195</v>
      </c>
      <c r="B466" s="71" t="s">
        <v>210</v>
      </c>
      <c r="C466" s="100">
        <v>5.0299999999999997E-2</v>
      </c>
      <c r="D466" s="101">
        <v>1.6</v>
      </c>
      <c r="G466" s="102">
        <v>1732</v>
      </c>
    </row>
    <row r="467" spans="1:7">
      <c r="A467" s="71" t="s">
        <v>195</v>
      </c>
      <c r="B467" s="71" t="s">
        <v>210</v>
      </c>
      <c r="C467" s="100">
        <v>5.1799999999999999E-2</v>
      </c>
      <c r="D467" s="101"/>
      <c r="G467" s="102">
        <v>2102.8571428571427</v>
      </c>
    </row>
    <row r="468" spans="1:7">
      <c r="A468" s="71" t="s">
        <v>195</v>
      </c>
      <c r="B468" s="71" t="s">
        <v>210</v>
      </c>
      <c r="C468" s="100">
        <v>5.3400000000000003E-2</v>
      </c>
      <c r="D468" s="101">
        <v>1.3</v>
      </c>
      <c r="G468" s="102">
        <v>1785.3403141361257</v>
      </c>
    </row>
    <row r="469" spans="1:7">
      <c r="A469" s="71" t="s">
        <v>195</v>
      </c>
      <c r="B469" s="71" t="s">
        <v>210</v>
      </c>
      <c r="C469" s="100">
        <v>5.4700000000000006E-2</v>
      </c>
      <c r="D469" s="101"/>
      <c r="G469" s="102">
        <v>1433.1983805668015</v>
      </c>
    </row>
    <row r="470" spans="1:7">
      <c r="A470" s="71" t="s">
        <v>195</v>
      </c>
      <c r="B470" s="71" t="s">
        <v>210</v>
      </c>
      <c r="C470" s="100">
        <v>5.5899999999999998E-2</v>
      </c>
      <c r="D470" s="101">
        <v>1.3</v>
      </c>
      <c r="G470" s="102">
        <v>1934.8837209302326</v>
      </c>
    </row>
    <row r="471" spans="1:7">
      <c r="A471" s="71" t="s">
        <v>195</v>
      </c>
      <c r="B471" s="71" t="s">
        <v>210</v>
      </c>
      <c r="C471" s="100">
        <v>5.7299999999999997E-2</v>
      </c>
      <c r="D471" s="101">
        <v>1.3</v>
      </c>
      <c r="G471" s="102">
        <v>2398.9898989898988</v>
      </c>
    </row>
    <row r="472" spans="1:7">
      <c r="A472" s="71" t="s">
        <v>195</v>
      </c>
      <c r="B472" s="71" t="s">
        <v>210</v>
      </c>
      <c r="C472" s="100">
        <v>5.9200000000000003E-2</v>
      </c>
      <c r="D472" s="101">
        <v>2.37</v>
      </c>
      <c r="G472" s="102">
        <v>2976.7441860465115</v>
      </c>
    </row>
    <row r="473" spans="1:7">
      <c r="A473" s="71" t="s">
        <v>195</v>
      </c>
      <c r="B473" s="71" t="s">
        <v>210</v>
      </c>
      <c r="C473" s="100">
        <v>6.0600000000000001E-2</v>
      </c>
      <c r="D473" s="101"/>
      <c r="G473" s="102">
        <v>586.95652173913049</v>
      </c>
    </row>
    <row r="474" spans="1:7">
      <c r="A474" s="71" t="s">
        <v>195</v>
      </c>
      <c r="B474" s="71" t="s">
        <v>210</v>
      </c>
      <c r="C474" s="100">
        <v>6.0999999999999999E-2</v>
      </c>
      <c r="D474" s="101">
        <v>2.38</v>
      </c>
      <c r="G474" s="102">
        <v>430.79315707620532</v>
      </c>
    </row>
    <row r="475" spans="1:7">
      <c r="A475" s="71" t="s">
        <v>195</v>
      </c>
      <c r="B475" s="71" t="s">
        <v>210</v>
      </c>
      <c r="C475" s="100">
        <v>6.1499999999999999E-2</v>
      </c>
      <c r="D475" s="101"/>
      <c r="G475" s="102">
        <v>489.94515539305303</v>
      </c>
    </row>
    <row r="476" spans="1:7">
      <c r="A476" s="71" t="s">
        <v>195</v>
      </c>
      <c r="B476" s="71" t="s">
        <v>210</v>
      </c>
      <c r="C476" s="100">
        <v>6.2200000000000005E-2</v>
      </c>
      <c r="D476" s="101">
        <v>2.9</v>
      </c>
      <c r="G476" s="102">
        <v>540.48582995951415</v>
      </c>
    </row>
    <row r="477" spans="1:7">
      <c r="A477" s="71" t="s">
        <v>195</v>
      </c>
      <c r="B477" s="71" t="s">
        <v>210</v>
      </c>
      <c r="C477" s="100">
        <v>6.2799999999999995E-2</v>
      </c>
      <c r="D477" s="101"/>
      <c r="G477" s="102">
        <v>580.9716599190283</v>
      </c>
    </row>
    <row r="478" spans="1:7">
      <c r="A478" s="71" t="s">
        <v>195</v>
      </c>
      <c r="B478" s="71" t="s">
        <v>210</v>
      </c>
      <c r="C478" s="100">
        <v>6.3500000000000001E-2</v>
      </c>
      <c r="D478" s="101">
        <v>2.9</v>
      </c>
      <c r="G478" s="102">
        <v>646.15384615384619</v>
      </c>
    </row>
    <row r="479" spans="1:7">
      <c r="A479" s="71" t="s">
        <v>195</v>
      </c>
      <c r="B479" s="71" t="s">
        <v>210</v>
      </c>
      <c r="C479" s="100">
        <v>6.4299999999999996E-2</v>
      </c>
      <c r="D479" s="101"/>
      <c r="G479" s="102">
        <v>615.7303370786517</v>
      </c>
    </row>
    <row r="480" spans="1:7">
      <c r="A480" s="71" t="s">
        <v>195</v>
      </c>
      <c r="B480" s="71" t="s">
        <v>210</v>
      </c>
      <c r="C480" s="100">
        <v>6.5000000000000002E-2</v>
      </c>
      <c r="D480" s="101"/>
      <c r="G480" s="102">
        <v>595.79439252336442</v>
      </c>
    </row>
    <row r="481" spans="1:7">
      <c r="A481" s="71" t="s">
        <v>195</v>
      </c>
      <c r="B481" s="71" t="s">
        <v>210</v>
      </c>
      <c r="C481" s="100">
        <v>6.5700000000000008E-2</v>
      </c>
      <c r="D481" s="101">
        <v>2.9</v>
      </c>
      <c r="G481" s="102">
        <v>591.42212189616259</v>
      </c>
    </row>
    <row r="482" spans="1:7">
      <c r="A482" s="71" t="s">
        <v>195</v>
      </c>
      <c r="B482" s="71" t="s">
        <v>210</v>
      </c>
      <c r="C482" s="100">
        <v>5.0999999999999995E-3</v>
      </c>
      <c r="D482" s="101">
        <v>0.9</v>
      </c>
      <c r="G482" s="102">
        <v>617.95407098121086</v>
      </c>
    </row>
    <row r="483" spans="1:7">
      <c r="A483" s="71" t="s">
        <v>195</v>
      </c>
      <c r="B483" s="71" t="s">
        <v>210</v>
      </c>
      <c r="C483" s="100">
        <v>8.4000000000000012E-3</v>
      </c>
      <c r="D483" s="101">
        <v>0.7</v>
      </c>
      <c r="G483" s="102">
        <v>527.73826458036979</v>
      </c>
    </row>
    <row r="484" spans="1:7">
      <c r="A484" s="71" t="s">
        <v>195</v>
      </c>
      <c r="B484" s="71" t="s">
        <v>210</v>
      </c>
      <c r="C484" s="100">
        <v>1.03E-2</v>
      </c>
      <c r="D484" s="101">
        <v>0.6</v>
      </c>
      <c r="G484" s="102">
        <v>356.75253708040594</v>
      </c>
    </row>
    <row r="485" spans="1:7">
      <c r="A485" s="71" t="s">
        <v>195</v>
      </c>
      <c r="B485" s="71" t="s">
        <v>210</v>
      </c>
      <c r="C485" s="100">
        <v>1.15E-2</v>
      </c>
      <c r="D485" s="101">
        <v>0.4</v>
      </c>
      <c r="G485" s="102">
        <v>251.31164742917105</v>
      </c>
    </row>
    <row r="486" spans="1:7">
      <c r="A486" s="71" t="s">
        <v>195</v>
      </c>
      <c r="B486" s="71" t="s">
        <v>210</v>
      </c>
      <c r="C486" s="100">
        <v>1.23E-2</v>
      </c>
      <c r="D486" s="101">
        <v>0.4</v>
      </c>
      <c r="G486" s="102">
        <v>202.73972602739727</v>
      </c>
    </row>
    <row r="487" spans="1:7">
      <c r="A487" s="71" t="s">
        <v>195</v>
      </c>
      <c r="B487" s="71" t="s">
        <v>210</v>
      </c>
      <c r="C487" s="100">
        <v>1.3100000000000001E-2</v>
      </c>
      <c r="D487" s="101">
        <v>0.4</v>
      </c>
      <c r="G487" s="102">
        <v>254.32525951557093</v>
      </c>
    </row>
    <row r="488" spans="1:7">
      <c r="A488" s="71" t="s">
        <v>195</v>
      </c>
      <c r="B488" s="71" t="s">
        <v>210</v>
      </c>
      <c r="C488" s="100">
        <v>1.4199999999999999E-2</v>
      </c>
      <c r="D488" s="101">
        <v>0.4</v>
      </c>
      <c r="G488" s="102">
        <v>196.10027855153203</v>
      </c>
    </row>
    <row r="489" spans="1:7">
      <c r="A489" s="71" t="s">
        <v>195</v>
      </c>
      <c r="B489" s="71" t="s">
        <v>211</v>
      </c>
      <c r="C489" s="100">
        <v>1.6E-2</v>
      </c>
      <c r="D489" s="101">
        <v>2.2000000000000002</v>
      </c>
      <c r="G489" s="102">
        <v>304.51127819548873</v>
      </c>
    </row>
    <row r="490" spans="1:7">
      <c r="A490" s="71" t="s">
        <v>195</v>
      </c>
      <c r="B490" s="71" t="s">
        <v>210</v>
      </c>
      <c r="C490" s="100">
        <v>1.8600000000000002E-2</v>
      </c>
      <c r="D490" s="101">
        <v>3.7</v>
      </c>
      <c r="G490" s="102">
        <v>205.76671035386633</v>
      </c>
    </row>
    <row r="491" spans="1:7">
      <c r="A491" s="71" t="s">
        <v>195</v>
      </c>
      <c r="B491" s="71" t="s">
        <v>210</v>
      </c>
      <c r="C491" s="100">
        <v>2.1299999999999999E-2</v>
      </c>
      <c r="D491" s="101">
        <v>3</v>
      </c>
      <c r="G491" s="102">
        <v>177.54569190600523</v>
      </c>
    </row>
    <row r="492" spans="1:7">
      <c r="A492" s="71" t="s">
        <v>195</v>
      </c>
      <c r="B492" s="71" t="s">
        <v>210</v>
      </c>
      <c r="C492" s="100">
        <v>2.3899999999999998E-2</v>
      </c>
      <c r="D492" s="101">
        <v>4.9000000000000004</v>
      </c>
      <c r="G492" s="102">
        <v>99.121706398996238</v>
      </c>
    </row>
    <row r="493" spans="1:7">
      <c r="A493" s="71" t="s">
        <v>195</v>
      </c>
      <c r="B493" s="71" t="s">
        <v>210</v>
      </c>
      <c r="C493" s="100">
        <v>2.7800000000000002E-2</v>
      </c>
      <c r="D493" s="101">
        <v>3.7</v>
      </c>
      <c r="G493" s="102">
        <v>329.26829268292687</v>
      </c>
    </row>
    <row r="494" spans="1:7">
      <c r="A494" s="71" t="s">
        <v>195</v>
      </c>
      <c r="B494" s="71" t="s">
        <v>210</v>
      </c>
      <c r="C494" s="100">
        <v>3.2399999999999998E-2</v>
      </c>
      <c r="D494" s="101">
        <v>3.7</v>
      </c>
      <c r="G494" s="102">
        <v>264.18786692759295</v>
      </c>
    </row>
    <row r="495" spans="1:7">
      <c r="A495" s="71" t="s">
        <v>195</v>
      </c>
      <c r="B495" s="71" t="s">
        <v>210</v>
      </c>
      <c r="C495" s="100">
        <v>3.6700000000000003E-2</v>
      </c>
      <c r="D495" s="101">
        <v>2.5</v>
      </c>
      <c r="G495" s="102">
        <v>300</v>
      </c>
    </row>
    <row r="496" spans="1:7">
      <c r="A496" s="71" t="s">
        <v>195</v>
      </c>
      <c r="B496" s="71" t="s">
        <v>210</v>
      </c>
      <c r="C496" s="100">
        <v>4.0899999999999999E-2</v>
      </c>
      <c r="D496" s="101">
        <v>2.7</v>
      </c>
      <c r="G496" s="102">
        <v>295.95588235294116</v>
      </c>
    </row>
    <row r="497" spans="1:7">
      <c r="A497" s="71" t="s">
        <v>195</v>
      </c>
      <c r="B497" s="71" t="s">
        <v>210</v>
      </c>
      <c r="C497" s="100">
        <v>4.48E-2</v>
      </c>
      <c r="D497" s="101">
        <v>2.9</v>
      </c>
      <c r="G497" s="102">
        <v>305.28375733855182</v>
      </c>
    </row>
    <row r="498" spans="1:7">
      <c r="A498" s="71" t="s">
        <v>195</v>
      </c>
      <c r="B498" s="71" t="s">
        <v>210</v>
      </c>
      <c r="C498" s="100">
        <v>4.8700000000000007E-2</v>
      </c>
      <c r="D498" s="101">
        <v>3.4</v>
      </c>
      <c r="G498" s="102">
        <v>318.26086956521738</v>
      </c>
    </row>
    <row r="499" spans="1:7">
      <c r="A499" s="71" t="s">
        <v>195</v>
      </c>
      <c r="B499" s="71" t="s">
        <v>210</v>
      </c>
      <c r="C499" s="100">
        <v>5.2400000000000002E-2</v>
      </c>
      <c r="D499" s="101">
        <v>2.9</v>
      </c>
      <c r="G499" s="102">
        <v>273.18718381112984</v>
      </c>
    </row>
    <row r="500" spans="1:7">
      <c r="A500" s="71" t="s">
        <v>195</v>
      </c>
      <c r="B500" s="71" t="s">
        <v>210</v>
      </c>
      <c r="C500" s="100">
        <v>5.5700000000000006E-2</v>
      </c>
      <c r="D500" s="101">
        <v>3.9</v>
      </c>
      <c r="G500" s="102">
        <v>230.566534914361</v>
      </c>
    </row>
    <row r="501" spans="1:7">
      <c r="A501" s="71" t="s">
        <v>195</v>
      </c>
      <c r="B501" s="71" t="s">
        <v>210</v>
      </c>
      <c r="C501" s="100">
        <v>5.8900000000000001E-2</v>
      </c>
      <c r="D501" s="101">
        <v>3.4</v>
      </c>
      <c r="G501" s="102">
        <v>313.88012618296528</v>
      </c>
    </row>
    <row r="502" spans="1:7">
      <c r="A502" s="71" t="s">
        <v>195</v>
      </c>
      <c r="B502" s="71" t="s">
        <v>210</v>
      </c>
      <c r="C502" s="100">
        <v>6.2100000000000002E-2</v>
      </c>
      <c r="D502" s="101">
        <v>2.9</v>
      </c>
      <c r="G502" s="102">
        <v>297.75280898876406</v>
      </c>
    </row>
    <row r="503" spans="1:7">
      <c r="A503" s="71" t="s">
        <v>195</v>
      </c>
      <c r="B503" s="71" t="s">
        <v>210</v>
      </c>
      <c r="C503" s="100">
        <v>6.5400000000000014E-2</v>
      </c>
      <c r="D503" s="101">
        <v>3.4</v>
      </c>
      <c r="G503" s="102">
        <v>268.33333333333331</v>
      </c>
    </row>
    <row r="504" spans="1:7">
      <c r="A504" s="71" t="s">
        <v>195</v>
      </c>
      <c r="B504" s="71" t="s">
        <v>210</v>
      </c>
      <c r="C504" s="100">
        <v>6.8700000000000011E-2</v>
      </c>
      <c r="D504" s="101">
        <v>3</v>
      </c>
      <c r="G504" s="102">
        <v>244.08284023668639</v>
      </c>
    </row>
    <row r="505" spans="1:7">
      <c r="A505" s="71" t="s">
        <v>195</v>
      </c>
      <c r="B505" s="71" t="s">
        <v>210</v>
      </c>
      <c r="C505" s="100">
        <v>7.1800000000000003E-2</v>
      </c>
      <c r="D505" s="101">
        <v>2.8</v>
      </c>
      <c r="G505" s="102">
        <v>266.76384839650143</v>
      </c>
    </row>
    <row r="506" spans="1:7">
      <c r="A506" s="71" t="s">
        <v>195</v>
      </c>
      <c r="B506" s="71" t="s">
        <v>210</v>
      </c>
      <c r="C506" s="100">
        <v>7.3900000000000007E-2</v>
      </c>
      <c r="D506" s="101">
        <v>4.3</v>
      </c>
      <c r="G506" s="102">
        <v>218.12596006144395</v>
      </c>
    </row>
    <row r="507" spans="1:7">
      <c r="A507" s="71" t="s">
        <v>195</v>
      </c>
      <c r="B507" s="71" t="s">
        <v>210</v>
      </c>
      <c r="C507" s="100">
        <v>7.6100000000000001E-2</v>
      </c>
      <c r="D507" s="101">
        <v>4</v>
      </c>
      <c r="G507" s="102">
        <v>567.94425087108016</v>
      </c>
    </row>
    <row r="508" spans="1:7">
      <c r="A508" s="71" t="s">
        <v>195</v>
      </c>
      <c r="B508" s="71" t="s">
        <v>210</v>
      </c>
      <c r="C508" s="100">
        <v>7.959999999999999E-2</v>
      </c>
      <c r="D508" s="101">
        <v>2.2000000000000002</v>
      </c>
      <c r="G508" s="102">
        <v>839.74358974358972</v>
      </c>
    </row>
    <row r="509" spans="1:7">
      <c r="A509" s="71" t="s">
        <v>195</v>
      </c>
      <c r="B509" s="71" t="s">
        <v>210</v>
      </c>
      <c r="C509" s="100">
        <v>8.2799999999999999E-2</v>
      </c>
      <c r="D509" s="101">
        <v>1.3</v>
      </c>
      <c r="G509" s="102">
        <v>974.06340057636885</v>
      </c>
    </row>
    <row r="510" spans="1:7">
      <c r="A510" s="71" t="s">
        <v>195</v>
      </c>
      <c r="B510" s="71" t="s">
        <v>210</v>
      </c>
      <c r="C510" s="100">
        <v>8.5300000000000001E-2</v>
      </c>
      <c r="D510" s="101">
        <v>1.8</v>
      </c>
      <c r="G510" s="102">
        <v>1102.2364217252396</v>
      </c>
    </row>
    <row r="511" spans="1:7">
      <c r="A511" s="71" t="s">
        <v>195</v>
      </c>
      <c r="B511" s="71" t="s">
        <v>210</v>
      </c>
      <c r="C511" s="100">
        <v>8.7900000000000006E-2</v>
      </c>
      <c r="D511" s="101">
        <v>4.4000000000000004</v>
      </c>
      <c r="G511" s="102">
        <v>653.0612244897959</v>
      </c>
    </row>
    <row r="512" spans="1:7">
      <c r="A512" s="71" t="s">
        <v>195</v>
      </c>
      <c r="B512" s="71" t="s">
        <v>210</v>
      </c>
      <c r="C512" s="100">
        <v>9.0499999999999997E-2</v>
      </c>
      <c r="D512" s="101">
        <v>2.9</v>
      </c>
      <c r="G512" s="102">
        <v>657.40740740740739</v>
      </c>
    </row>
    <row r="513" spans="1:7">
      <c r="A513" s="71" t="s">
        <v>195</v>
      </c>
      <c r="B513" s="71" t="s">
        <v>210</v>
      </c>
      <c r="C513" s="100">
        <v>9.2999999999999999E-2</v>
      </c>
      <c r="D513" s="101">
        <v>2.4</v>
      </c>
      <c r="G513" s="102">
        <v>574.75083056478411</v>
      </c>
    </row>
    <row r="514" spans="1:7">
      <c r="A514" s="71" t="s">
        <v>195</v>
      </c>
      <c r="B514" s="71" t="s">
        <v>210</v>
      </c>
      <c r="C514" s="100">
        <v>9.5400000000000013E-2</v>
      </c>
      <c r="D514" s="101">
        <v>1.9</v>
      </c>
      <c r="G514" s="102">
        <v>653.29512893982803</v>
      </c>
    </row>
    <row r="515" spans="1:7">
      <c r="A515" s="71" t="s">
        <v>195</v>
      </c>
      <c r="B515" s="71" t="s">
        <v>210</v>
      </c>
      <c r="C515" s="100">
        <v>9.7500000000000003E-2</v>
      </c>
      <c r="D515" s="101">
        <v>0.9</v>
      </c>
      <c r="G515" s="102">
        <v>746.19289340101523</v>
      </c>
    </row>
    <row r="516" spans="1:7">
      <c r="A516" s="71" t="s">
        <v>195</v>
      </c>
      <c r="B516" s="71" t="s">
        <v>210</v>
      </c>
      <c r="C516" s="100">
        <v>9.9599999999999994E-2</v>
      </c>
      <c r="D516" s="101">
        <v>1.6</v>
      </c>
      <c r="G516" s="102">
        <v>767.50700280112051</v>
      </c>
    </row>
    <row r="517" spans="1:7">
      <c r="A517" s="71" t="s">
        <v>195</v>
      </c>
      <c r="B517" s="71" t="s">
        <v>210</v>
      </c>
      <c r="C517" s="100">
        <v>0.1017</v>
      </c>
      <c r="D517" s="101">
        <v>1.8</v>
      </c>
      <c r="G517" s="102">
        <v>834.68834688346885</v>
      </c>
    </row>
    <row r="518" spans="1:7">
      <c r="A518" s="71" t="s">
        <v>195</v>
      </c>
      <c r="B518" s="71" t="s">
        <v>210</v>
      </c>
      <c r="C518" s="100">
        <v>0.1038</v>
      </c>
      <c r="D518" s="101">
        <v>2.1</v>
      </c>
      <c r="G518" s="102">
        <v>879.31034482758628</v>
      </c>
    </row>
    <row r="519" spans="1:7">
      <c r="A519" s="71" t="s">
        <v>195</v>
      </c>
      <c r="B519" s="71" t="s">
        <v>210</v>
      </c>
      <c r="C519" s="100">
        <v>0.1065</v>
      </c>
      <c r="D519" s="101">
        <v>2.6</v>
      </c>
      <c r="G519" s="102">
        <v>908.45070422535218</v>
      </c>
    </row>
    <row r="520" spans="1:7">
      <c r="A520" s="71" t="s">
        <v>195</v>
      </c>
      <c r="B520" s="71" t="s">
        <v>210</v>
      </c>
      <c r="C520" s="100">
        <v>0.1095</v>
      </c>
      <c r="D520" s="101">
        <v>2.6</v>
      </c>
      <c r="G520" s="102">
        <v>875</v>
      </c>
    </row>
    <row r="521" spans="1:7">
      <c r="A521" s="71" t="s">
        <v>195</v>
      </c>
      <c r="B521" s="71" t="s">
        <v>210</v>
      </c>
      <c r="C521" s="100">
        <v>0.1123</v>
      </c>
      <c r="D521" s="101">
        <v>1.9</v>
      </c>
      <c r="G521" s="102">
        <v>1400</v>
      </c>
    </row>
    <row r="522" spans="1:7">
      <c r="A522" s="71" t="s">
        <v>195</v>
      </c>
      <c r="B522" s="71" t="s">
        <v>210</v>
      </c>
      <c r="C522" s="100">
        <v>0.11520000000000001</v>
      </c>
      <c r="D522" s="101">
        <v>0.7</v>
      </c>
      <c r="G522" s="102">
        <v>1946.843853820598</v>
      </c>
    </row>
    <row r="523" spans="1:7">
      <c r="A523" s="71" t="s">
        <v>195</v>
      </c>
      <c r="B523" s="71" t="s">
        <v>210</v>
      </c>
      <c r="C523" s="100">
        <v>0.11750000000000001</v>
      </c>
      <c r="D523" s="101">
        <v>0.4</v>
      </c>
      <c r="G523" s="102">
        <v>1876.6404199475066</v>
      </c>
    </row>
    <row r="524" spans="1:7">
      <c r="A524" s="71" t="s">
        <v>195</v>
      </c>
      <c r="B524" s="71" t="s">
        <v>210</v>
      </c>
      <c r="C524" s="100">
        <v>0.11950000000000001</v>
      </c>
      <c r="D524" s="101">
        <v>0.4</v>
      </c>
      <c r="G524" s="102">
        <v>1685.1851851851852</v>
      </c>
    </row>
    <row r="525" spans="1:7">
      <c r="A525" s="71" t="s">
        <v>195</v>
      </c>
      <c r="B525" s="71" t="s">
        <v>210</v>
      </c>
      <c r="C525" s="100">
        <v>0.1215</v>
      </c>
      <c r="D525" s="101">
        <v>0.4</v>
      </c>
      <c r="G525" s="102">
        <v>1383.6633663366335</v>
      </c>
    </row>
    <row r="526" spans="1:7">
      <c r="A526" s="71" t="s">
        <v>195</v>
      </c>
      <c r="B526" s="71" t="s">
        <v>210</v>
      </c>
      <c r="C526" s="100">
        <v>0.123</v>
      </c>
      <c r="D526" s="101">
        <v>0.4</v>
      </c>
      <c r="G526" s="102">
        <v>1004.6082949308756</v>
      </c>
    </row>
    <row r="527" spans="1:7">
      <c r="A527" s="71" t="s">
        <v>195</v>
      </c>
      <c r="B527" s="71" t="s">
        <v>210</v>
      </c>
      <c r="C527" s="100">
        <v>0.12479999999999999</v>
      </c>
      <c r="D527" s="101">
        <v>0.4</v>
      </c>
      <c r="G527" s="102">
        <v>1194.6107784431138</v>
      </c>
    </row>
    <row r="528" spans="1:7">
      <c r="A528" s="71" t="s">
        <v>195</v>
      </c>
      <c r="B528" s="71" t="s">
        <v>210</v>
      </c>
      <c r="C528" s="100">
        <v>0.12670000000000001</v>
      </c>
      <c r="D528" s="101">
        <v>0.4</v>
      </c>
      <c r="G528" s="102">
        <v>1267.9611650485435</v>
      </c>
    </row>
    <row r="529" spans="1:7">
      <c r="A529" s="71" t="s">
        <v>195</v>
      </c>
      <c r="B529" s="71" t="s">
        <v>210</v>
      </c>
      <c r="C529" s="100">
        <v>0.128</v>
      </c>
      <c r="D529" s="101">
        <v>0.4</v>
      </c>
      <c r="G529" s="102">
        <v>935.38913362701919</v>
      </c>
    </row>
    <row r="530" spans="1:7">
      <c r="A530" s="71" t="s">
        <v>195</v>
      </c>
      <c r="B530" s="71" t="s">
        <v>210</v>
      </c>
      <c r="C530" s="100">
        <v>0.12930000000000003</v>
      </c>
      <c r="D530" s="101">
        <v>0.4</v>
      </c>
      <c r="G530" s="102">
        <v>664.29840142095918</v>
      </c>
    </row>
    <row r="531" spans="1:7">
      <c r="A531" s="71" t="s">
        <v>195</v>
      </c>
      <c r="B531" s="71" t="s">
        <v>210</v>
      </c>
      <c r="C531" s="100">
        <v>0.13130000000000003</v>
      </c>
      <c r="D531" s="101">
        <v>2.4</v>
      </c>
      <c r="G531" s="102">
        <v>742.67100977198697</v>
      </c>
    </row>
    <row r="532" spans="1:7">
      <c r="A532" s="71" t="s">
        <v>195</v>
      </c>
      <c r="B532" s="71" t="s">
        <v>210</v>
      </c>
      <c r="C532" s="100">
        <v>0.13780000000000001</v>
      </c>
      <c r="D532" s="101">
        <v>4.0999999999999996</v>
      </c>
      <c r="G532" s="102">
        <v>301.28205128205133</v>
      </c>
    </row>
    <row r="533" spans="1:7">
      <c r="A533" s="71" t="s">
        <v>195</v>
      </c>
      <c r="B533" s="71" t="s">
        <v>210</v>
      </c>
      <c r="C533" s="100">
        <v>0.1421</v>
      </c>
      <c r="D533" s="101">
        <v>3.4</v>
      </c>
      <c r="G533" s="102">
        <v>578.80434782608688</v>
      </c>
    </row>
    <row r="534" spans="1:7">
      <c r="A534" s="71" t="s">
        <v>202</v>
      </c>
      <c r="B534" s="71" t="s">
        <v>214</v>
      </c>
      <c r="C534" s="107">
        <v>5.5000000000000002E-5</v>
      </c>
      <c r="D534" s="67">
        <v>7.5705882352941183</v>
      </c>
      <c r="E534" s="108">
        <v>0.56000000000000005</v>
      </c>
      <c r="F534" s="68">
        <v>263</v>
      </c>
      <c r="G534" s="109">
        <v>0</v>
      </c>
    </row>
    <row r="535" spans="1:7">
      <c r="A535" s="71" t="s">
        <v>202</v>
      </c>
      <c r="B535" s="71" t="s">
        <v>214</v>
      </c>
      <c r="C535" s="107">
        <v>4.4000000000000002E-4</v>
      </c>
      <c r="D535" s="67">
        <v>7.7823529411764705</v>
      </c>
      <c r="E535" s="108">
        <v>0.74</v>
      </c>
      <c r="F535" s="68">
        <v>277</v>
      </c>
      <c r="G535" s="109">
        <v>0</v>
      </c>
    </row>
    <row r="536" spans="1:7">
      <c r="A536" s="71" t="s">
        <v>202</v>
      </c>
      <c r="B536" s="71" t="s">
        <v>214</v>
      </c>
      <c r="C536" s="107">
        <v>6.6E-4</v>
      </c>
      <c r="D536" s="67">
        <v>7.9941176470588236</v>
      </c>
      <c r="E536" s="108">
        <v>0.9</v>
      </c>
      <c r="F536" s="68">
        <v>270</v>
      </c>
      <c r="G536" s="109">
        <v>0</v>
      </c>
    </row>
    <row r="537" spans="1:7">
      <c r="A537" s="71" t="s">
        <v>202</v>
      </c>
      <c r="B537" s="71" t="s">
        <v>214</v>
      </c>
      <c r="C537" s="107">
        <v>8.8000000000000003E-4</v>
      </c>
      <c r="D537" s="67">
        <v>7.4647058823529413</v>
      </c>
      <c r="E537" s="108">
        <v>1.26</v>
      </c>
      <c r="F537" s="68">
        <v>287</v>
      </c>
      <c r="G537" s="109">
        <v>0</v>
      </c>
    </row>
    <row r="538" spans="1:7">
      <c r="A538" s="71" t="s">
        <v>202</v>
      </c>
      <c r="B538" s="71" t="s">
        <v>214</v>
      </c>
      <c r="C538" s="107">
        <v>1.1000000000000001E-3</v>
      </c>
      <c r="D538" s="67">
        <v>7.7823529411764705</v>
      </c>
      <c r="E538" s="108">
        <v>0.7</v>
      </c>
      <c r="F538" s="68">
        <v>306</v>
      </c>
      <c r="G538" s="109">
        <v>0</v>
      </c>
    </row>
    <row r="539" spans="1:7">
      <c r="A539" s="71" t="s">
        <v>202</v>
      </c>
      <c r="B539" s="71" t="s">
        <v>214</v>
      </c>
      <c r="C539" s="107">
        <v>1.0153846153846155E-4</v>
      </c>
      <c r="D539" s="67">
        <v>6.9352941176470582</v>
      </c>
      <c r="E539" s="108">
        <v>0.86</v>
      </c>
      <c r="F539" s="68">
        <v>192</v>
      </c>
      <c r="G539" s="109">
        <v>0</v>
      </c>
    </row>
    <row r="540" spans="1:7">
      <c r="A540" s="71" t="s">
        <v>202</v>
      </c>
      <c r="B540" s="71" t="s">
        <v>214</v>
      </c>
      <c r="C540" s="107">
        <v>1.6246153846153849E-4</v>
      </c>
      <c r="D540" s="67">
        <v>2.6152941176470592</v>
      </c>
      <c r="E540" s="108">
        <v>2.85</v>
      </c>
      <c r="F540" s="68">
        <v>336</v>
      </c>
      <c r="G540" s="109">
        <v>215.69647058823529</v>
      </c>
    </row>
    <row r="541" spans="1:7">
      <c r="A541" s="71" t="s">
        <v>202</v>
      </c>
      <c r="B541" s="71" t="s">
        <v>214</v>
      </c>
      <c r="C541" s="107">
        <v>2.8430769230769232E-4</v>
      </c>
      <c r="D541" s="67">
        <v>6.9352941176470582</v>
      </c>
      <c r="E541" s="108">
        <v>0.48</v>
      </c>
      <c r="F541" s="68">
        <v>192</v>
      </c>
      <c r="G541" s="109">
        <v>0</v>
      </c>
    </row>
    <row r="542" spans="1:7">
      <c r="A542" s="71" t="s">
        <v>202</v>
      </c>
      <c r="B542" s="71" t="s">
        <v>214</v>
      </c>
      <c r="C542" s="107">
        <v>4.0615384615384618E-4</v>
      </c>
      <c r="D542" s="67">
        <v>2.4299999999999997</v>
      </c>
      <c r="E542" s="108">
        <v>2.15</v>
      </c>
      <c r="F542" s="68">
        <v>328</v>
      </c>
      <c r="G542" s="109">
        <v>216.22000000000003</v>
      </c>
    </row>
    <row r="543" spans="1:7">
      <c r="A543" s="71" t="s">
        <v>202</v>
      </c>
      <c r="B543" s="71" t="s">
        <v>214</v>
      </c>
      <c r="C543" s="107">
        <v>4.6707692307692314E-4</v>
      </c>
      <c r="D543" s="67">
        <v>6.3</v>
      </c>
      <c r="E543" s="108">
        <v>3.7</v>
      </c>
      <c r="F543" s="68">
        <v>931</v>
      </c>
      <c r="G543" s="109">
        <v>641.20000000000005</v>
      </c>
    </row>
    <row r="544" spans="1:7">
      <c r="A544" s="71" t="s">
        <v>202</v>
      </c>
      <c r="B544" s="71" t="s">
        <v>214</v>
      </c>
      <c r="C544" s="107">
        <v>6.0923076923076924E-4</v>
      </c>
      <c r="D544" s="67">
        <v>7.4647058823529413</v>
      </c>
      <c r="E544" s="108">
        <v>1.22</v>
      </c>
      <c r="F544" s="68">
        <v>357</v>
      </c>
      <c r="G544" s="109">
        <v>13.623529411764707</v>
      </c>
    </row>
    <row r="545" spans="1:7">
      <c r="A545" s="71" t="s">
        <v>202</v>
      </c>
      <c r="B545" s="71" t="s">
        <v>214</v>
      </c>
      <c r="C545" s="107">
        <v>8.1230769230769236E-4</v>
      </c>
      <c r="D545" s="67">
        <v>7.3058823529411772</v>
      </c>
      <c r="E545" s="108">
        <v>1.77</v>
      </c>
      <c r="F545" s="68">
        <v>396</v>
      </c>
      <c r="G545" s="109">
        <v>59.929411764705833</v>
      </c>
    </row>
    <row r="546" spans="1:7">
      <c r="A546" s="71" t="s">
        <v>202</v>
      </c>
      <c r="B546" s="71" t="s">
        <v>214</v>
      </c>
      <c r="C546" s="107">
        <v>1.0153846153846155E-3</v>
      </c>
      <c r="D546" s="67">
        <v>7.8352941176470594</v>
      </c>
      <c r="E546" s="108">
        <v>1.17</v>
      </c>
      <c r="F546" s="68">
        <v>372</v>
      </c>
      <c r="G546" s="109">
        <v>11.576470588235281</v>
      </c>
    </row>
    <row r="547" spans="1:7">
      <c r="A547" s="71" t="s">
        <v>202</v>
      </c>
      <c r="B547" s="71" t="s">
        <v>214</v>
      </c>
      <c r="C547" s="107">
        <v>1.2184615384615385E-3</v>
      </c>
      <c r="D547" s="67">
        <v>7.7823529411764705</v>
      </c>
      <c r="E547" s="108">
        <v>1.62</v>
      </c>
      <c r="F547" s="68">
        <v>401</v>
      </c>
      <c r="G547" s="109">
        <v>43.011764705882342</v>
      </c>
    </row>
    <row r="548" spans="1:7">
      <c r="A548" s="71" t="s">
        <v>202</v>
      </c>
      <c r="B548" s="71" t="s">
        <v>214</v>
      </c>
      <c r="C548" s="107">
        <v>1.6858823529411766E-3</v>
      </c>
      <c r="D548" s="67">
        <v>7.3588235294117652</v>
      </c>
      <c r="E548" s="108">
        <v>5.74</v>
      </c>
      <c r="F548" s="68">
        <v>894</v>
      </c>
      <c r="G548" s="109">
        <v>555.49411764705883</v>
      </c>
    </row>
    <row r="549" spans="1:7">
      <c r="A549" s="71" t="s">
        <v>202</v>
      </c>
      <c r="B549" s="71" t="s">
        <v>214</v>
      </c>
      <c r="C549" s="107">
        <v>2.4176470588235296E-3</v>
      </c>
      <c r="D549" s="67">
        <v>7.1470588235294121</v>
      </c>
      <c r="E549" s="108">
        <v>5.55</v>
      </c>
      <c r="F549" s="68">
        <v>486</v>
      </c>
      <c r="G549" s="109">
        <v>157.23529411764702</v>
      </c>
    </row>
    <row r="550" spans="1:7">
      <c r="A550" s="71" t="s">
        <v>202</v>
      </c>
      <c r="B550" s="71" t="s">
        <v>214</v>
      </c>
      <c r="C550" s="107">
        <v>3.1494117647058823E-3</v>
      </c>
      <c r="D550" s="67">
        <v>6.1941176470588228</v>
      </c>
      <c r="E550" s="108">
        <v>12.3</v>
      </c>
      <c r="F550" s="68">
        <v>317</v>
      </c>
      <c r="G550" s="109">
        <v>32.070588235294167</v>
      </c>
    </row>
    <row r="551" spans="1:7">
      <c r="A551" s="71" t="s">
        <v>202</v>
      </c>
      <c r="B551" s="71" t="s">
        <v>214</v>
      </c>
      <c r="C551" s="107">
        <v>3.8811764705882351E-3</v>
      </c>
      <c r="D551" s="67">
        <v>6.1941176470588228</v>
      </c>
      <c r="E551" s="108">
        <v>8.2200000000000006</v>
      </c>
      <c r="F551" s="68">
        <v>304</v>
      </c>
      <c r="G551" s="109">
        <v>19.070588235294167</v>
      </c>
    </row>
    <row r="552" spans="1:7">
      <c r="A552" s="71" t="s">
        <v>202</v>
      </c>
      <c r="B552" s="71" t="s">
        <v>214</v>
      </c>
      <c r="C552" s="107">
        <v>4.2470588235294119E-3</v>
      </c>
      <c r="D552" s="67">
        <v>6.5647058823529418</v>
      </c>
      <c r="E552" s="108">
        <v>2.67</v>
      </c>
      <c r="F552" s="110">
        <v>389</v>
      </c>
      <c r="G552" s="109">
        <v>87.023529411764684</v>
      </c>
    </row>
    <row r="553" spans="1:7">
      <c r="A553" s="71" t="s">
        <v>202</v>
      </c>
      <c r="B553" s="71" t="s">
        <v>214</v>
      </c>
      <c r="C553" s="107">
        <v>4.9788235294117647E-3</v>
      </c>
      <c r="D553" s="67">
        <v>7.2</v>
      </c>
      <c r="E553" s="108">
        <v>0.3</v>
      </c>
      <c r="F553" s="68">
        <v>297</v>
      </c>
      <c r="G553" s="109">
        <v>0</v>
      </c>
    </row>
    <row r="554" spans="1:7">
      <c r="A554" s="71" t="s">
        <v>202</v>
      </c>
      <c r="B554" s="71" t="s">
        <v>214</v>
      </c>
      <c r="C554" s="107">
        <v>4.7142857142857143E-5</v>
      </c>
      <c r="D554" s="67">
        <v>6.7235294117647051</v>
      </c>
      <c r="E554" s="108">
        <v>1.19</v>
      </c>
      <c r="F554" s="68">
        <v>276</v>
      </c>
      <c r="G554" s="109">
        <v>0</v>
      </c>
    </row>
    <row r="555" spans="1:7">
      <c r="A555" s="71" t="s">
        <v>202</v>
      </c>
      <c r="B555" s="71" t="s">
        <v>214</v>
      </c>
      <c r="C555" s="107">
        <v>1.414285714285714E-4</v>
      </c>
      <c r="D555" s="67">
        <v>8.1</v>
      </c>
      <c r="E555" s="108">
        <v>1.0900000000000001</v>
      </c>
      <c r="F555" s="68">
        <v>312</v>
      </c>
      <c r="G555" s="109">
        <v>0</v>
      </c>
    </row>
    <row r="556" spans="1:7">
      <c r="A556" s="71" t="s">
        <v>202</v>
      </c>
      <c r="B556" s="71" t="s">
        <v>214</v>
      </c>
      <c r="C556" s="107">
        <v>2.5457142857142855E-4</v>
      </c>
      <c r="D556" s="67">
        <v>7.7294117647058824</v>
      </c>
      <c r="E556" s="108">
        <v>0.81</v>
      </c>
      <c r="F556" s="68">
        <v>303</v>
      </c>
      <c r="G556" s="109">
        <v>0</v>
      </c>
    </row>
    <row r="557" spans="1:7">
      <c r="A557" s="71" t="s">
        <v>202</v>
      </c>
      <c r="B557" s="71" t="s">
        <v>214</v>
      </c>
      <c r="C557" s="107">
        <v>4.2428571428571434E-4</v>
      </c>
      <c r="D557" s="67">
        <v>6.5117647058823538</v>
      </c>
      <c r="E557" s="108">
        <v>1.1399999999999999</v>
      </c>
      <c r="F557" s="68">
        <v>385</v>
      </c>
      <c r="G557" s="109">
        <v>85.458823529411745</v>
      </c>
    </row>
    <row r="558" spans="1:7">
      <c r="A558" s="71" t="s">
        <v>202</v>
      </c>
      <c r="B558" s="71" t="s">
        <v>214</v>
      </c>
      <c r="C558" s="107">
        <v>5.657142857142856E-4</v>
      </c>
      <c r="D558" s="67">
        <v>8.2588235294117638</v>
      </c>
      <c r="E558" s="108">
        <v>1.06</v>
      </c>
      <c r="F558" s="68">
        <v>328</v>
      </c>
      <c r="G558" s="109">
        <v>0</v>
      </c>
    </row>
    <row r="559" spans="1:7">
      <c r="A559" s="71" t="s">
        <v>202</v>
      </c>
      <c r="B559" s="71" t="s">
        <v>214</v>
      </c>
      <c r="C559" s="107">
        <v>6.1285714285714285E-4</v>
      </c>
      <c r="D559" s="67">
        <v>7.041176470588236</v>
      </c>
      <c r="E559" s="108">
        <v>0.36</v>
      </c>
      <c r="F559" s="68">
        <v>243</v>
      </c>
      <c r="G559" s="109">
        <v>0</v>
      </c>
    </row>
    <row r="560" spans="1:7">
      <c r="A560" s="71" t="s">
        <v>202</v>
      </c>
      <c r="B560" s="71" t="s">
        <v>214</v>
      </c>
      <c r="C560" s="107">
        <v>8.0142857142857142E-4</v>
      </c>
      <c r="D560" s="67">
        <v>6.882352941176471</v>
      </c>
      <c r="E560" s="108">
        <v>0.8</v>
      </c>
      <c r="F560" s="68">
        <v>283</v>
      </c>
      <c r="G560" s="109">
        <v>0</v>
      </c>
    </row>
    <row r="561" spans="1:7">
      <c r="A561" s="71" t="s">
        <v>202</v>
      </c>
      <c r="B561" s="71" t="s">
        <v>214</v>
      </c>
      <c r="C561" s="107">
        <v>9.4285714285714285E-4</v>
      </c>
      <c r="D561" s="67">
        <v>7.4647058823529413</v>
      </c>
      <c r="E561" s="108">
        <v>0.97</v>
      </c>
      <c r="F561" s="68">
        <v>276</v>
      </c>
      <c r="G561" s="109">
        <v>0</v>
      </c>
    </row>
    <row r="562" spans="1:7">
      <c r="A562" s="71" t="s">
        <v>202</v>
      </c>
      <c r="B562" s="71" t="s">
        <v>214</v>
      </c>
      <c r="C562" s="107">
        <v>9.8057142857142852E-4</v>
      </c>
      <c r="D562" s="67">
        <v>7.5705882352941183</v>
      </c>
      <c r="E562" s="108">
        <v>1.47</v>
      </c>
      <c r="F562" s="68">
        <v>278</v>
      </c>
      <c r="G562" s="109">
        <v>0</v>
      </c>
    </row>
    <row r="563" spans="1:7">
      <c r="A563" s="71" t="s">
        <v>202</v>
      </c>
      <c r="B563" s="71" t="s">
        <v>214</v>
      </c>
      <c r="C563" s="107">
        <v>1.2351428571428572E-3</v>
      </c>
      <c r="D563" s="67">
        <v>6.882352941176471</v>
      </c>
      <c r="E563" s="108">
        <v>0.86</v>
      </c>
      <c r="F563" s="68">
        <v>269</v>
      </c>
      <c r="G563" s="109">
        <v>0</v>
      </c>
    </row>
    <row r="564" spans="1:7">
      <c r="A564" s="71" t="s">
        <v>202</v>
      </c>
      <c r="B564" s="71" t="s">
        <v>214</v>
      </c>
      <c r="C564" s="107">
        <v>1.32E-3</v>
      </c>
      <c r="D564" s="67">
        <v>6.458823529411764</v>
      </c>
      <c r="E564" s="108">
        <v>0.66</v>
      </c>
      <c r="F564" s="68">
        <v>232</v>
      </c>
      <c r="G564" s="109">
        <v>0</v>
      </c>
    </row>
    <row r="565" spans="1:7">
      <c r="A565" s="71" t="s">
        <v>202</v>
      </c>
      <c r="B565" s="71" t="s">
        <v>214</v>
      </c>
      <c r="C565" s="107">
        <v>1.5865714285714285E-3</v>
      </c>
      <c r="D565" s="67">
        <v>7.9941176470588236</v>
      </c>
      <c r="E565" s="108">
        <v>4.7699999999999996</v>
      </c>
      <c r="F565" s="68">
        <v>280</v>
      </c>
      <c r="G565" s="109">
        <v>0</v>
      </c>
    </row>
    <row r="566" spans="1:7">
      <c r="A566" s="71" t="s">
        <v>202</v>
      </c>
      <c r="B566" s="71" t="s">
        <v>214</v>
      </c>
      <c r="C566" s="107">
        <v>2.0308571428571428E-3</v>
      </c>
      <c r="D566" s="67">
        <v>7.5176470588235293</v>
      </c>
      <c r="E566" s="108">
        <v>0.71</v>
      </c>
      <c r="F566" s="68">
        <v>280</v>
      </c>
      <c r="G566" s="109">
        <v>0</v>
      </c>
    </row>
    <row r="567" spans="1:7">
      <c r="A567" s="71" t="s">
        <v>202</v>
      </c>
      <c r="B567" s="71" t="s">
        <v>214</v>
      </c>
      <c r="C567" s="107">
        <v>3.0971428571428569E-3</v>
      </c>
      <c r="D567" s="67">
        <v>7.6764705882352944</v>
      </c>
      <c r="E567" s="108">
        <v>0.94</v>
      </c>
      <c r="F567" s="68">
        <v>326</v>
      </c>
      <c r="G567" s="109">
        <v>0</v>
      </c>
    </row>
    <row r="568" spans="1:7">
      <c r="A568" s="71" t="s">
        <v>202</v>
      </c>
      <c r="B568" s="71" t="s">
        <v>214</v>
      </c>
      <c r="C568" s="107">
        <v>4.6965714285714284E-3</v>
      </c>
      <c r="D568" s="67">
        <v>6.617647058823529</v>
      </c>
      <c r="E568" s="108">
        <v>0.86</v>
      </c>
      <c r="F568" s="68">
        <v>238</v>
      </c>
      <c r="G568" s="109">
        <v>0</v>
      </c>
    </row>
    <row r="569" spans="1:7">
      <c r="A569" s="71" t="s">
        <v>202</v>
      </c>
      <c r="B569" s="71" t="s">
        <v>214</v>
      </c>
      <c r="C569" s="107">
        <v>6.6514285714285712E-3</v>
      </c>
      <c r="D569" s="67">
        <v>6.7764705882352949</v>
      </c>
      <c r="E569" s="108">
        <v>0.72</v>
      </c>
      <c r="F569" s="68">
        <v>276</v>
      </c>
      <c r="G569" s="109">
        <v>0</v>
      </c>
    </row>
    <row r="570" spans="1:7">
      <c r="A570" s="71" t="s">
        <v>202</v>
      </c>
      <c r="B570" s="71" t="s">
        <v>214</v>
      </c>
      <c r="C570" s="107">
        <v>8.4285714285714276E-3</v>
      </c>
      <c r="D570" s="67">
        <v>6.617647058823529</v>
      </c>
      <c r="E570" s="108">
        <v>0.46</v>
      </c>
      <c r="F570" s="68">
        <v>351</v>
      </c>
      <c r="G570" s="109">
        <v>46.58823529411768</v>
      </c>
    </row>
    <row r="571" spans="1:7">
      <c r="A571" s="71" t="s">
        <v>202</v>
      </c>
      <c r="B571" s="71" t="s">
        <v>214</v>
      </c>
      <c r="C571" s="107">
        <v>1.0205714285714287E-2</v>
      </c>
      <c r="D571" s="67">
        <v>6.5117647058823538</v>
      </c>
      <c r="E571" s="108">
        <v>0.91</v>
      </c>
      <c r="F571" s="68">
        <v>351</v>
      </c>
      <c r="G571" s="109">
        <v>51.458823529411745</v>
      </c>
    </row>
    <row r="572" spans="1:7">
      <c r="A572" s="71" t="s">
        <v>202</v>
      </c>
      <c r="B572" s="71" t="s">
        <v>214</v>
      </c>
      <c r="C572" s="107">
        <v>2.6400000000000005E-5</v>
      </c>
      <c r="D572" s="67">
        <v>6.1941176470588228</v>
      </c>
      <c r="E572" s="108">
        <v>1.27</v>
      </c>
      <c r="F572" s="68">
        <v>272</v>
      </c>
      <c r="G572" s="109">
        <v>0</v>
      </c>
    </row>
    <row r="573" spans="1:7">
      <c r="A573" s="71" t="s">
        <v>202</v>
      </c>
      <c r="B573" s="71" t="s">
        <v>214</v>
      </c>
      <c r="C573" s="107">
        <v>9.240000000000001E-5</v>
      </c>
      <c r="D573" s="67">
        <v>6.0882352941176467</v>
      </c>
      <c r="E573" s="108">
        <v>0.63</v>
      </c>
      <c r="F573" s="68">
        <v>276</v>
      </c>
      <c r="G573" s="109">
        <v>0</v>
      </c>
    </row>
    <row r="574" spans="1:7">
      <c r="A574" s="71" t="s">
        <v>202</v>
      </c>
      <c r="B574" s="71" t="s">
        <v>214</v>
      </c>
      <c r="C574" s="107">
        <v>2.2440000000000003E-4</v>
      </c>
      <c r="D574" s="67">
        <v>6.4058823529411759</v>
      </c>
      <c r="E574" s="108">
        <v>0.76</v>
      </c>
      <c r="F574" s="68">
        <v>254</v>
      </c>
      <c r="G574" s="109">
        <v>0</v>
      </c>
    </row>
    <row r="575" spans="1:7">
      <c r="A575" s="71" t="s">
        <v>202</v>
      </c>
      <c r="B575" s="71" t="s">
        <v>214</v>
      </c>
      <c r="C575" s="107">
        <v>3.5640000000000004E-4</v>
      </c>
      <c r="D575" s="67">
        <v>6.3</v>
      </c>
      <c r="E575" s="111">
        <v>0.71</v>
      </c>
      <c r="F575" s="68">
        <v>275</v>
      </c>
      <c r="G575" s="109">
        <v>0</v>
      </c>
    </row>
    <row r="576" spans="1:7">
      <c r="A576" s="71" t="s">
        <v>202</v>
      </c>
      <c r="B576" s="71" t="s">
        <v>214</v>
      </c>
      <c r="C576" s="107">
        <v>4.8840000000000005E-4</v>
      </c>
      <c r="D576" s="67">
        <v>6.7764705882352949</v>
      </c>
      <c r="E576" s="108">
        <v>0.4</v>
      </c>
      <c r="F576" s="68">
        <v>240</v>
      </c>
      <c r="G576" s="109">
        <v>0</v>
      </c>
    </row>
    <row r="577" spans="1:7">
      <c r="A577" s="71" t="s">
        <v>202</v>
      </c>
      <c r="B577" s="71" t="s">
        <v>214</v>
      </c>
      <c r="C577" s="107">
        <v>5.9400000000000002E-4</v>
      </c>
      <c r="D577" s="67">
        <v>6.1941176470588228</v>
      </c>
      <c r="E577" s="108">
        <v>0.28999999999999998</v>
      </c>
      <c r="F577" s="68">
        <v>257</v>
      </c>
      <c r="G577" s="109">
        <v>0</v>
      </c>
    </row>
    <row r="578" spans="1:7">
      <c r="A578" s="71" t="s">
        <v>202</v>
      </c>
      <c r="B578" s="71" t="s">
        <v>214</v>
      </c>
      <c r="C578" s="107">
        <v>8.3160000000000005E-4</v>
      </c>
      <c r="D578" s="67">
        <v>6.458823529411764</v>
      </c>
      <c r="E578" s="108">
        <v>0.37</v>
      </c>
      <c r="F578" s="68">
        <v>244</v>
      </c>
      <c r="G578" s="109">
        <v>0</v>
      </c>
    </row>
    <row r="579" spans="1:7">
      <c r="A579" s="71" t="s">
        <v>202</v>
      </c>
      <c r="B579" s="71" t="s">
        <v>214</v>
      </c>
      <c r="C579" s="107">
        <v>1.6500000000000001E-5</v>
      </c>
      <c r="D579" s="67">
        <v>7.4647058823529413</v>
      </c>
      <c r="E579" s="108">
        <v>1.45</v>
      </c>
      <c r="F579" s="68">
        <v>232</v>
      </c>
      <c r="G579" s="109">
        <v>0</v>
      </c>
    </row>
    <row r="580" spans="1:7">
      <c r="A580" s="71" t="s">
        <v>202</v>
      </c>
      <c r="B580" s="71" t="s">
        <v>214</v>
      </c>
      <c r="C580" s="107">
        <v>1.1549999999999999E-4</v>
      </c>
      <c r="D580" s="67">
        <v>6.617647058823529</v>
      </c>
      <c r="E580" s="108">
        <v>1.0900000000000001</v>
      </c>
      <c r="F580" s="68">
        <v>234</v>
      </c>
      <c r="G580" s="109">
        <v>0</v>
      </c>
    </row>
    <row r="581" spans="1:7">
      <c r="A581" s="71" t="s">
        <v>202</v>
      </c>
      <c r="B581" s="71" t="s">
        <v>214</v>
      </c>
      <c r="C581" s="107">
        <v>2.8875E-4</v>
      </c>
      <c r="D581" s="67">
        <v>7.5176470588235293</v>
      </c>
      <c r="E581" s="108">
        <v>0.85</v>
      </c>
      <c r="F581" s="68">
        <v>256</v>
      </c>
      <c r="G581" s="109">
        <v>0</v>
      </c>
    </row>
    <row r="582" spans="1:7">
      <c r="A582" s="71" t="s">
        <v>202</v>
      </c>
      <c r="B582" s="71" t="s">
        <v>214</v>
      </c>
      <c r="C582" s="107">
        <v>4.5375E-4</v>
      </c>
      <c r="D582" s="67">
        <v>7.8352941176470594</v>
      </c>
      <c r="E582" s="108">
        <v>0.67</v>
      </c>
      <c r="F582" s="68">
        <v>320</v>
      </c>
      <c r="G582" s="109">
        <v>0</v>
      </c>
    </row>
    <row r="583" spans="1:7">
      <c r="A583" s="71" t="s">
        <v>202</v>
      </c>
      <c r="B583" s="71" t="s">
        <v>214</v>
      </c>
      <c r="C583" s="107">
        <v>6.1875000000000005E-4</v>
      </c>
      <c r="D583" s="67">
        <v>8.2588235294117638</v>
      </c>
      <c r="E583" s="108">
        <v>0.01</v>
      </c>
      <c r="F583" s="68">
        <v>300</v>
      </c>
      <c r="G583" s="109">
        <v>0</v>
      </c>
    </row>
    <row r="584" spans="1:7">
      <c r="A584" s="71" t="s">
        <v>202</v>
      </c>
      <c r="B584" s="71" t="s">
        <v>214</v>
      </c>
      <c r="C584" s="107">
        <v>7.8374999999999994E-4</v>
      </c>
      <c r="D584" s="67">
        <v>7.2</v>
      </c>
      <c r="E584" s="108">
        <v>0.79</v>
      </c>
      <c r="F584" s="68">
        <v>307</v>
      </c>
      <c r="G584" s="109">
        <v>0</v>
      </c>
    </row>
    <row r="585" spans="1:7">
      <c r="A585" s="71" t="s">
        <v>202</v>
      </c>
      <c r="B585" s="71" t="s">
        <v>214</v>
      </c>
      <c r="C585" s="107">
        <v>9.4875000000000005E-4</v>
      </c>
      <c r="D585" s="67">
        <v>7.2</v>
      </c>
      <c r="E585" s="108">
        <v>1.32</v>
      </c>
      <c r="F585" s="68">
        <v>347</v>
      </c>
      <c r="G585" s="109">
        <v>15.800000000000011</v>
      </c>
    </row>
    <row r="586" spans="1:7">
      <c r="A586" s="71" t="s">
        <v>202</v>
      </c>
      <c r="B586" s="71" t="s">
        <v>214</v>
      </c>
      <c r="C586" s="107">
        <v>1.1054999999999999E-3</v>
      </c>
      <c r="D586" s="67">
        <v>7.4117647058823533</v>
      </c>
      <c r="E586" s="108">
        <v>1.02</v>
      </c>
      <c r="F586" s="68">
        <v>330</v>
      </c>
      <c r="G586" s="109">
        <v>0</v>
      </c>
    </row>
    <row r="587" spans="1:7">
      <c r="A587" s="71" t="s">
        <v>202</v>
      </c>
      <c r="B587" s="71" t="s">
        <v>214</v>
      </c>
      <c r="C587" s="107">
        <v>1.2704999999999999E-3</v>
      </c>
      <c r="D587" s="67">
        <v>7.7294117647058824</v>
      </c>
      <c r="E587" s="108">
        <v>1.51</v>
      </c>
      <c r="F587" s="68">
        <v>324</v>
      </c>
      <c r="G587" s="109">
        <v>0</v>
      </c>
    </row>
    <row r="588" spans="1:7">
      <c r="A588" s="71" t="s">
        <v>202</v>
      </c>
      <c r="B588" s="71" t="s">
        <v>214</v>
      </c>
      <c r="C588" s="107">
        <v>1.8037777777777781E-3</v>
      </c>
      <c r="D588" s="67">
        <v>7.6235294117647063</v>
      </c>
      <c r="E588" s="108">
        <v>1.78</v>
      </c>
      <c r="F588" s="68">
        <v>291</v>
      </c>
      <c r="G588" s="109">
        <v>0</v>
      </c>
    </row>
    <row r="589" spans="1:7">
      <c r="A589" s="71" t="s">
        <v>202</v>
      </c>
      <c r="B589" s="71" t="s">
        <v>214</v>
      </c>
      <c r="C589" s="107">
        <v>2.4948888888888889E-3</v>
      </c>
      <c r="D589" s="67">
        <v>6.9352941176470582</v>
      </c>
      <c r="E589" s="108">
        <v>2.5499999999999998</v>
      </c>
      <c r="F589" s="68">
        <v>213</v>
      </c>
      <c r="G589" s="109">
        <v>0</v>
      </c>
    </row>
    <row r="590" spans="1:7">
      <c r="A590" s="71" t="s">
        <v>202</v>
      </c>
      <c r="B590" s="71" t="s">
        <v>214</v>
      </c>
      <c r="C590" s="107">
        <v>3.186E-3</v>
      </c>
      <c r="D590" s="67">
        <v>6.670588235294117</v>
      </c>
      <c r="E590" s="108">
        <v>3.13</v>
      </c>
      <c r="F590" s="68">
        <v>263</v>
      </c>
      <c r="G590" s="109">
        <v>0</v>
      </c>
    </row>
    <row r="591" spans="1:7">
      <c r="A591" s="71" t="s">
        <v>202</v>
      </c>
      <c r="B591" s="71" t="s">
        <v>214</v>
      </c>
      <c r="C591" s="107">
        <v>4.2572222222222221E-3</v>
      </c>
      <c r="D591" s="67">
        <v>5.3470588235294114</v>
      </c>
      <c r="E591" s="108">
        <v>1.77</v>
      </c>
      <c r="F591" s="68">
        <v>351</v>
      </c>
      <c r="G591" s="109">
        <v>105.03529411764708</v>
      </c>
    </row>
    <row r="592" spans="1:7">
      <c r="A592" s="71" t="s">
        <v>202</v>
      </c>
      <c r="B592" s="71" t="s">
        <v>214</v>
      </c>
      <c r="C592" s="107">
        <v>4.9483333333333341E-3</v>
      </c>
      <c r="D592" s="67">
        <v>6.5117647058823538</v>
      </c>
      <c r="E592" s="108">
        <v>1.1399999999999999</v>
      </c>
      <c r="F592" s="68">
        <v>269</v>
      </c>
      <c r="G592" s="109">
        <v>0</v>
      </c>
    </row>
    <row r="593" spans="1:7">
      <c r="A593" s="71" t="s">
        <v>202</v>
      </c>
      <c r="B593" s="71" t="s">
        <v>214</v>
      </c>
      <c r="C593" s="107">
        <v>5.6394444444444443E-3</v>
      </c>
      <c r="D593" s="67">
        <v>4.5688235294117652</v>
      </c>
      <c r="E593" s="108">
        <v>0.51</v>
      </c>
      <c r="F593" s="68">
        <v>283</v>
      </c>
      <c r="G593" s="109">
        <v>72.834117647058804</v>
      </c>
    </row>
    <row r="594" spans="1:7">
      <c r="A594" s="71" t="s">
        <v>202</v>
      </c>
      <c r="B594" s="71" t="s">
        <v>214</v>
      </c>
      <c r="C594" s="107">
        <v>7.0216666666666665E-3</v>
      </c>
      <c r="D594" s="67">
        <v>5.9294117647058817</v>
      </c>
      <c r="E594" s="108">
        <v>0.45</v>
      </c>
      <c r="F594" s="68">
        <v>320</v>
      </c>
      <c r="G594" s="109">
        <v>47.247058823529414</v>
      </c>
    </row>
    <row r="595" spans="1:7">
      <c r="A595" s="71" t="s">
        <v>202</v>
      </c>
      <c r="B595" s="71" t="s">
        <v>214</v>
      </c>
      <c r="C595" s="107">
        <v>8.7494444444444468E-3</v>
      </c>
      <c r="D595" s="67">
        <v>7.4117647058823533</v>
      </c>
      <c r="E595" s="108">
        <v>0.42</v>
      </c>
      <c r="F595" s="68">
        <v>341</v>
      </c>
      <c r="G595" s="109">
        <v>5.8823529411768001E-2</v>
      </c>
    </row>
    <row r="596" spans="1:7">
      <c r="A596" s="71" t="s">
        <v>202</v>
      </c>
      <c r="B596" s="71" t="s">
        <v>214</v>
      </c>
      <c r="C596" s="107">
        <v>1.0822777777777777E-2</v>
      </c>
      <c r="D596" s="67">
        <v>6.1941176470588228</v>
      </c>
      <c r="E596" s="108">
        <v>0.63</v>
      </c>
      <c r="F596" s="68">
        <v>313</v>
      </c>
      <c r="G596" s="109">
        <v>28.070588235294167</v>
      </c>
    </row>
    <row r="597" spans="1:7">
      <c r="A597" s="71" t="s">
        <v>202</v>
      </c>
      <c r="B597" s="71" t="s">
        <v>214</v>
      </c>
      <c r="C597" s="107">
        <v>1.2896111111111112E-2</v>
      </c>
      <c r="D597" s="67">
        <v>7.041176470588236</v>
      </c>
      <c r="E597" s="111">
        <v>0.01</v>
      </c>
      <c r="F597" s="68">
        <v>347</v>
      </c>
      <c r="G597" s="109">
        <v>23.105882352941137</v>
      </c>
    </row>
    <row r="598" spans="1:7">
      <c r="A598" s="71" t="s">
        <v>202</v>
      </c>
      <c r="B598" s="71" t="s">
        <v>214</v>
      </c>
      <c r="C598" s="107">
        <v>1.4969444444444445E-2</v>
      </c>
      <c r="D598" s="67">
        <v>8.2058823529411757</v>
      </c>
      <c r="E598" s="108">
        <v>0.53</v>
      </c>
      <c r="F598" s="68">
        <v>421</v>
      </c>
      <c r="G598" s="109">
        <v>43.529411764705912</v>
      </c>
    </row>
    <row r="599" spans="1:7">
      <c r="A599" s="71" t="s">
        <v>202</v>
      </c>
      <c r="B599" s="71" t="s">
        <v>214</v>
      </c>
      <c r="C599" s="107">
        <v>1.7042777777777778E-2</v>
      </c>
      <c r="D599" s="67">
        <v>7.5176470588235293</v>
      </c>
      <c r="E599" s="108">
        <v>0.38</v>
      </c>
      <c r="F599" s="68">
        <v>382</v>
      </c>
      <c r="G599" s="109">
        <v>36.188235294117646</v>
      </c>
    </row>
    <row r="600" spans="1:7">
      <c r="A600" s="71" t="s">
        <v>202</v>
      </c>
      <c r="B600" s="71" t="s">
        <v>214</v>
      </c>
      <c r="C600" s="107">
        <v>1.9116111111111115E-2</v>
      </c>
      <c r="D600" s="67">
        <v>7.2529411764705882</v>
      </c>
      <c r="E600" s="108">
        <v>0.47</v>
      </c>
      <c r="F600" s="68">
        <v>372</v>
      </c>
      <c r="G600" s="109">
        <v>38.364705882352951</v>
      </c>
    </row>
    <row r="601" spans="1:7">
      <c r="A601" s="71" t="s">
        <v>202</v>
      </c>
      <c r="B601" s="71" t="s">
        <v>214</v>
      </c>
      <c r="C601" s="107">
        <v>2.1016666666666666E-2</v>
      </c>
      <c r="D601" s="67">
        <v>6.670588235294117</v>
      </c>
      <c r="E601" s="108">
        <v>0.65</v>
      </c>
      <c r="F601" s="68">
        <v>333</v>
      </c>
      <c r="G601" s="109">
        <v>26.15294117647062</v>
      </c>
    </row>
    <row r="602" spans="1:7">
      <c r="A602" s="71" t="s">
        <v>202</v>
      </c>
      <c r="B602" s="71" t="s">
        <v>214</v>
      </c>
      <c r="C602" s="107">
        <v>3.5200000000000002E-5</v>
      </c>
      <c r="D602" s="67">
        <v>6.458823529411764</v>
      </c>
      <c r="E602" s="108">
        <v>6.56</v>
      </c>
      <c r="F602" s="68">
        <v>432</v>
      </c>
      <c r="G602" s="109">
        <v>134.89411764705886</v>
      </c>
    </row>
    <row r="603" spans="1:7">
      <c r="A603" s="71" t="s">
        <v>202</v>
      </c>
      <c r="B603" s="71" t="s">
        <v>214</v>
      </c>
      <c r="C603" s="107">
        <v>2.6400000000000002E-4</v>
      </c>
      <c r="D603" s="67">
        <v>4.8123529411764707</v>
      </c>
      <c r="E603" s="108">
        <v>0.65</v>
      </c>
      <c r="F603" s="68">
        <v>136</v>
      </c>
      <c r="G603" s="109">
        <v>0</v>
      </c>
    </row>
    <row r="604" spans="1:7">
      <c r="A604" s="71" t="s">
        <v>202</v>
      </c>
      <c r="B604" s="71" t="s">
        <v>214</v>
      </c>
      <c r="C604" s="107">
        <v>4.4000000000000002E-4</v>
      </c>
      <c r="D604" s="67">
        <v>4.0605882352941176</v>
      </c>
      <c r="E604" s="108">
        <v>0.53</v>
      </c>
      <c r="F604" s="68">
        <v>92</v>
      </c>
      <c r="G604" s="109">
        <v>0</v>
      </c>
    </row>
    <row r="605" spans="1:7">
      <c r="A605" s="71" t="s">
        <v>202</v>
      </c>
      <c r="B605" s="71" t="s">
        <v>214</v>
      </c>
      <c r="C605" s="107">
        <v>7.9200000000000006E-4</v>
      </c>
      <c r="D605" s="67">
        <v>4.8811764705882359</v>
      </c>
      <c r="E605" s="108">
        <v>0.51</v>
      </c>
      <c r="F605" s="68">
        <v>268</v>
      </c>
      <c r="G605" s="109">
        <v>43.465882352941151</v>
      </c>
    </row>
    <row r="606" spans="1:7">
      <c r="A606" s="71" t="s">
        <v>202</v>
      </c>
      <c r="B606" s="71" t="s">
        <v>214</v>
      </c>
      <c r="C606" s="107">
        <v>1.1439999999999998E-3</v>
      </c>
      <c r="D606" s="67">
        <v>5.3999999999999995</v>
      </c>
      <c r="E606" s="108">
        <v>0.46</v>
      </c>
      <c r="F606" s="68">
        <v>267</v>
      </c>
      <c r="G606" s="109">
        <v>18.600000000000023</v>
      </c>
    </row>
    <row r="607" spans="1:7">
      <c r="A607" s="71" t="s">
        <v>202</v>
      </c>
      <c r="B607" s="71" t="s">
        <v>214</v>
      </c>
      <c r="C607" s="107">
        <v>1.6310000000000001E-3</v>
      </c>
      <c r="D607" s="67">
        <v>5.6647058823529406</v>
      </c>
      <c r="E607" s="108">
        <v>0.12</v>
      </c>
      <c r="F607" s="68">
        <v>285</v>
      </c>
      <c r="G607" s="109">
        <v>24.423529411764719</v>
      </c>
    </row>
    <row r="608" spans="1:7">
      <c r="A608" s="71" t="s">
        <v>202</v>
      </c>
      <c r="B608" s="71" t="s">
        <v>214</v>
      </c>
      <c r="C608" s="107">
        <v>2.2530000000000002E-3</v>
      </c>
      <c r="D608" s="67">
        <v>5.7705882352941176</v>
      </c>
      <c r="E608" s="108">
        <v>0.19</v>
      </c>
      <c r="F608" s="68">
        <v>308</v>
      </c>
      <c r="G608" s="109">
        <v>42.552941176470597</v>
      </c>
    </row>
    <row r="609" spans="1:7">
      <c r="A609" s="71" t="s">
        <v>202</v>
      </c>
      <c r="B609" s="71" t="s">
        <v>214</v>
      </c>
      <c r="C609" s="107">
        <v>2.875E-3</v>
      </c>
      <c r="D609" s="67">
        <v>6.0352941176470587</v>
      </c>
      <c r="E609" s="108">
        <v>0.19</v>
      </c>
      <c r="F609" s="68">
        <v>306</v>
      </c>
      <c r="G609" s="109">
        <v>28.376470588235293</v>
      </c>
    </row>
    <row r="610" spans="1:7">
      <c r="A610" s="71" t="s">
        <v>202</v>
      </c>
      <c r="B610" s="71" t="s">
        <v>214</v>
      </c>
      <c r="C610" s="107">
        <v>3.8079999999999998E-3</v>
      </c>
      <c r="D610" s="67">
        <v>5.3999999999999995</v>
      </c>
      <c r="E610" s="108">
        <v>0.38</v>
      </c>
      <c r="F610" s="68">
        <v>288</v>
      </c>
      <c r="G610" s="109">
        <v>39.600000000000023</v>
      </c>
    </row>
    <row r="611" spans="1:7">
      <c r="A611" s="71" t="s">
        <v>202</v>
      </c>
      <c r="B611" s="71" t="s">
        <v>214</v>
      </c>
      <c r="C611" s="107">
        <v>4.4299999999999999E-3</v>
      </c>
      <c r="D611" s="67">
        <v>5.8764705882352937</v>
      </c>
      <c r="E611" s="108">
        <v>0.46</v>
      </c>
      <c r="F611" s="68">
        <v>305</v>
      </c>
      <c r="G611" s="109">
        <v>34.682352941176475</v>
      </c>
    </row>
    <row r="612" spans="1:7">
      <c r="A612" s="71" t="s">
        <v>202</v>
      </c>
      <c r="B612" s="71" t="s">
        <v>214</v>
      </c>
      <c r="C612" s="107">
        <v>5.3630000000000006E-3</v>
      </c>
      <c r="D612" s="67">
        <v>5.5588235294117645</v>
      </c>
      <c r="E612" s="108">
        <v>0.34</v>
      </c>
      <c r="F612" s="68">
        <v>282</v>
      </c>
      <c r="G612" s="109">
        <v>26.29411764705884</v>
      </c>
    </row>
    <row r="613" spans="1:7">
      <c r="A613" s="71" t="s">
        <v>202</v>
      </c>
      <c r="B613" s="71" t="s">
        <v>214</v>
      </c>
      <c r="C613" s="107">
        <v>6.2960000000000004E-3</v>
      </c>
      <c r="D613" s="67">
        <v>5.6647058823529406</v>
      </c>
      <c r="E613" s="108">
        <v>0.01</v>
      </c>
      <c r="F613" s="68">
        <v>304</v>
      </c>
      <c r="G613" s="109">
        <v>43.423529411764719</v>
      </c>
    </row>
    <row r="614" spans="1:7">
      <c r="A614" s="71" t="s">
        <v>202</v>
      </c>
      <c r="B614" s="71" t="s">
        <v>214</v>
      </c>
      <c r="C614" s="107">
        <v>7.2290000000000002E-3</v>
      </c>
      <c r="D614" s="67">
        <v>5.5058823529411764</v>
      </c>
      <c r="E614" s="108">
        <v>0.09</v>
      </c>
      <c r="F614" s="68">
        <v>293</v>
      </c>
      <c r="G614" s="109">
        <v>39.729411764705873</v>
      </c>
    </row>
    <row r="615" spans="1:7">
      <c r="A615" s="71" t="s">
        <v>202</v>
      </c>
      <c r="B615" s="71" t="s">
        <v>214</v>
      </c>
      <c r="C615" s="107">
        <v>8.1620000000000009E-3</v>
      </c>
      <c r="D615" s="67">
        <v>5.7705882352941176</v>
      </c>
      <c r="E615" s="108">
        <v>0.26</v>
      </c>
      <c r="F615" s="68">
        <v>329</v>
      </c>
      <c r="G615" s="109">
        <v>63.552941176470597</v>
      </c>
    </row>
    <row r="616" spans="1:7">
      <c r="A616" s="71" t="s">
        <v>202</v>
      </c>
      <c r="B616" s="71" t="s">
        <v>214</v>
      </c>
      <c r="C616" s="107">
        <v>9.0950000000000007E-3</v>
      </c>
      <c r="D616" s="67">
        <v>5.9294117647058817</v>
      </c>
      <c r="E616" s="108">
        <v>0.04</v>
      </c>
      <c r="F616" s="68">
        <v>310</v>
      </c>
      <c r="G616" s="109">
        <v>37.247058823529414</v>
      </c>
    </row>
    <row r="617" spans="1:7">
      <c r="A617" s="71" t="s">
        <v>202</v>
      </c>
      <c r="B617" s="71" t="s">
        <v>214</v>
      </c>
      <c r="C617" s="107">
        <v>1.0028E-2</v>
      </c>
      <c r="D617" s="67">
        <v>5.4529411764705884</v>
      </c>
      <c r="E617" s="108">
        <v>0.01</v>
      </c>
      <c r="F617" s="68">
        <v>292</v>
      </c>
      <c r="G617" s="109">
        <v>41.164705882352933</v>
      </c>
    </row>
    <row r="618" spans="1:7">
      <c r="A618" s="71" t="s">
        <v>202</v>
      </c>
      <c r="B618" s="71" t="s">
        <v>214</v>
      </c>
      <c r="C618" s="107">
        <v>1.0961E-2</v>
      </c>
      <c r="D618" s="67">
        <v>5.7176470588235295</v>
      </c>
      <c r="E618" s="108">
        <v>0.67</v>
      </c>
      <c r="F618" s="68">
        <v>294</v>
      </c>
      <c r="G618" s="109">
        <v>30.988235294117658</v>
      </c>
    </row>
    <row r="619" spans="1:7">
      <c r="A619" s="71" t="s">
        <v>202</v>
      </c>
      <c r="B619" s="71" t="s">
        <v>214</v>
      </c>
      <c r="C619" s="107">
        <v>1.11787E-2</v>
      </c>
      <c r="D619" s="67">
        <v>5.6647058823529406</v>
      </c>
      <c r="E619" s="108">
        <v>0.61</v>
      </c>
      <c r="F619" s="68">
        <v>317</v>
      </c>
      <c r="G619" s="109">
        <v>56.423529411764719</v>
      </c>
    </row>
    <row r="620" spans="1:7">
      <c r="A620" s="71" t="s">
        <v>202</v>
      </c>
      <c r="B620" s="71" t="s">
        <v>214</v>
      </c>
      <c r="C620" s="107">
        <v>1.2982500000000001E-2</v>
      </c>
      <c r="D620" s="67">
        <v>6.2470588235294118</v>
      </c>
      <c r="E620" s="108">
        <v>0.62</v>
      </c>
      <c r="F620" s="68">
        <v>347</v>
      </c>
      <c r="G620" s="109">
        <v>59.635294117647049</v>
      </c>
    </row>
    <row r="621" spans="1:7">
      <c r="A621" s="71" t="s">
        <v>202</v>
      </c>
      <c r="B621" s="71" t="s">
        <v>214</v>
      </c>
      <c r="C621" s="107">
        <v>1.4848499999999999E-2</v>
      </c>
      <c r="D621" s="67">
        <v>6.4058823529411759</v>
      </c>
      <c r="E621" s="108">
        <v>0.67</v>
      </c>
      <c r="F621" s="68">
        <v>336</v>
      </c>
      <c r="G621" s="109">
        <v>41.329411764705924</v>
      </c>
    </row>
    <row r="622" spans="1:7">
      <c r="A622" s="71" t="s">
        <v>202</v>
      </c>
      <c r="B622" s="71" t="s">
        <v>214</v>
      </c>
      <c r="C622" s="107">
        <v>1.67145E-2</v>
      </c>
      <c r="D622" s="67">
        <v>5.8764705882352937</v>
      </c>
      <c r="E622" s="108">
        <v>0.21</v>
      </c>
      <c r="F622" s="68">
        <v>348</v>
      </c>
      <c r="G622" s="109">
        <v>77.682352941176475</v>
      </c>
    </row>
    <row r="623" spans="1:7">
      <c r="A623" s="71" t="s">
        <v>202</v>
      </c>
      <c r="B623" s="71" t="s">
        <v>214</v>
      </c>
      <c r="C623" s="107">
        <v>1.88293E-2</v>
      </c>
      <c r="D623" s="67">
        <v>5.6647058823529406</v>
      </c>
      <c r="E623" s="111">
        <v>0.44</v>
      </c>
      <c r="F623" s="68">
        <v>288</v>
      </c>
      <c r="G623" s="109">
        <v>27.423529411764719</v>
      </c>
    </row>
    <row r="624" spans="1:7">
      <c r="A624" s="71" t="s">
        <v>202</v>
      </c>
      <c r="B624" s="71" t="s">
        <v>214</v>
      </c>
      <c r="C624" s="107">
        <v>2.0446499999999999E-2</v>
      </c>
      <c r="D624" s="67">
        <v>6.1411764705882348</v>
      </c>
      <c r="E624" s="108">
        <v>0.88</v>
      </c>
      <c r="F624" s="68">
        <v>352</v>
      </c>
      <c r="G624" s="109">
        <v>69.505882352941171</v>
      </c>
    </row>
    <row r="625" spans="1:7">
      <c r="A625" s="71" t="s">
        <v>202</v>
      </c>
      <c r="B625" s="71" t="s">
        <v>214</v>
      </c>
      <c r="C625" s="107">
        <v>2.2312499999999999E-2</v>
      </c>
      <c r="D625" s="67">
        <v>5.3999999999999995</v>
      </c>
      <c r="E625" s="108">
        <v>0.62</v>
      </c>
      <c r="F625" s="68">
        <v>333</v>
      </c>
      <c r="G625" s="109">
        <v>84.600000000000023</v>
      </c>
    </row>
    <row r="626" spans="1:7">
      <c r="A626" s="71" t="s">
        <v>202</v>
      </c>
      <c r="B626" s="71" t="s">
        <v>214</v>
      </c>
      <c r="C626" s="107">
        <v>6.5498775510204072E-3</v>
      </c>
      <c r="D626" s="67">
        <v>6.1411764705882348</v>
      </c>
      <c r="E626" s="108">
        <v>0.2</v>
      </c>
      <c r="F626" s="68">
        <v>291</v>
      </c>
      <c r="G626" s="109">
        <v>8.5058823529411711</v>
      </c>
    </row>
    <row r="627" spans="1:7">
      <c r="A627" s="71" t="s">
        <v>202</v>
      </c>
      <c r="B627" s="71" t="s">
        <v>214</v>
      </c>
      <c r="C627" s="107">
        <v>6.7022040816326536E-3</v>
      </c>
      <c r="D627" s="67">
        <v>6.3529411764705879</v>
      </c>
      <c r="E627" s="108">
        <v>0.5</v>
      </c>
      <c r="F627" s="68">
        <v>314</v>
      </c>
      <c r="G627" s="109">
        <v>21.764705882352985</v>
      </c>
    </row>
    <row r="628" spans="1:7">
      <c r="A628" s="71" t="s">
        <v>202</v>
      </c>
      <c r="B628" s="71" t="s">
        <v>214</v>
      </c>
      <c r="C628" s="107">
        <v>6.9053061224489797E-3</v>
      </c>
      <c r="D628" s="67">
        <v>6.2470588235294118</v>
      </c>
      <c r="E628" s="108">
        <v>0.45</v>
      </c>
      <c r="F628" s="68">
        <v>347</v>
      </c>
      <c r="G628" s="109">
        <v>59.635294117647049</v>
      </c>
    </row>
    <row r="629" spans="1:7">
      <c r="A629" s="71" t="s">
        <v>202</v>
      </c>
      <c r="B629" s="71" t="s">
        <v>214</v>
      </c>
      <c r="C629" s="107">
        <v>7.2861224489795913E-3</v>
      </c>
      <c r="D629" s="67">
        <v>6.9882352941176462</v>
      </c>
      <c r="E629" s="108">
        <v>0.48</v>
      </c>
      <c r="F629" s="68">
        <v>371</v>
      </c>
      <c r="G629" s="109">
        <v>49.541176470588255</v>
      </c>
    </row>
    <row r="630" spans="1:7">
      <c r="A630" s="71" t="s">
        <v>202</v>
      </c>
      <c r="B630" s="71" t="s">
        <v>214</v>
      </c>
      <c r="C630" s="107">
        <v>7.6669387755102045E-3</v>
      </c>
      <c r="D630" s="67">
        <v>6.7764705882352949</v>
      </c>
      <c r="E630" s="108">
        <v>0.13</v>
      </c>
      <c r="F630" s="68">
        <v>391</v>
      </c>
      <c r="G630" s="109">
        <v>79.282352941176441</v>
      </c>
    </row>
    <row r="631" spans="1:7">
      <c r="A631" s="71" t="s">
        <v>202</v>
      </c>
      <c r="B631" s="71" t="s">
        <v>214</v>
      </c>
      <c r="C631" s="107">
        <v>8.1746938775510199E-3</v>
      </c>
      <c r="D631" s="67">
        <v>7.2</v>
      </c>
      <c r="E631" s="108">
        <v>0.37</v>
      </c>
      <c r="F631" s="68">
        <v>400</v>
      </c>
      <c r="G631" s="109">
        <v>68.800000000000011</v>
      </c>
    </row>
    <row r="632" spans="1:7">
      <c r="A632" s="71" t="s">
        <v>202</v>
      </c>
      <c r="B632" s="71" t="s">
        <v>214</v>
      </c>
      <c r="C632" s="107">
        <v>9.4440816326530602E-3</v>
      </c>
      <c r="D632" s="67">
        <v>7.6764705882352944</v>
      </c>
      <c r="E632" s="108">
        <v>0.41</v>
      </c>
      <c r="F632" s="68">
        <v>405</v>
      </c>
      <c r="G632" s="109">
        <v>51.882352941176464</v>
      </c>
    </row>
    <row r="633" spans="1:7">
      <c r="A633" s="71" t="s">
        <v>202</v>
      </c>
      <c r="B633" s="71" t="s">
        <v>214</v>
      </c>
      <c r="C633" s="107">
        <v>1.096734693877551E-2</v>
      </c>
      <c r="D633" s="67">
        <v>7.8882352941176475</v>
      </c>
      <c r="E633" s="108">
        <v>0.26</v>
      </c>
      <c r="F633" s="68">
        <v>440</v>
      </c>
      <c r="G633" s="109">
        <v>77.141176470588221</v>
      </c>
    </row>
    <row r="634" spans="1:7">
      <c r="A634" s="71" t="s">
        <v>202</v>
      </c>
      <c r="B634" s="71" t="s">
        <v>214</v>
      </c>
      <c r="C634" s="107">
        <v>1.2363673469387756E-2</v>
      </c>
      <c r="D634" s="67">
        <v>8.4176470588235297</v>
      </c>
      <c r="E634" s="108">
        <v>0.31</v>
      </c>
      <c r="F634" s="68">
        <v>456</v>
      </c>
      <c r="G634" s="109">
        <v>68.788235294117612</v>
      </c>
    </row>
    <row r="635" spans="1:7">
      <c r="A635" s="71" t="s">
        <v>202</v>
      </c>
      <c r="B635" s="71" t="s">
        <v>214</v>
      </c>
      <c r="C635" s="107">
        <v>1.376E-2</v>
      </c>
      <c r="D635" s="67">
        <v>7.9941176470588236</v>
      </c>
      <c r="E635" s="108">
        <v>0.22</v>
      </c>
      <c r="F635" s="68">
        <v>451</v>
      </c>
      <c r="G635" s="109">
        <v>83.270588235294099</v>
      </c>
    </row>
    <row r="636" spans="1:7">
      <c r="A636" s="71" t="s">
        <v>202</v>
      </c>
      <c r="B636" s="71" t="s">
        <v>214</v>
      </c>
      <c r="C636" s="107">
        <v>1.5283265306122449E-2</v>
      </c>
      <c r="D636" s="67">
        <v>8.2588235294117638</v>
      </c>
      <c r="E636" s="108">
        <v>0.33</v>
      </c>
      <c r="F636" s="68">
        <v>458</v>
      </c>
      <c r="G636" s="109">
        <v>78.094117647058852</v>
      </c>
    </row>
    <row r="637" spans="1:7">
      <c r="A637" s="71" t="s">
        <v>202</v>
      </c>
      <c r="B637" s="71" t="s">
        <v>214</v>
      </c>
      <c r="C637" s="107">
        <v>1.6806530612244897E-2</v>
      </c>
      <c r="D637" s="67">
        <v>8.1</v>
      </c>
      <c r="E637" s="108">
        <v>0.33</v>
      </c>
      <c r="F637" s="68">
        <v>467</v>
      </c>
      <c r="G637" s="109">
        <v>94.400000000000034</v>
      </c>
    </row>
    <row r="638" spans="1:7">
      <c r="A638" s="71" t="s">
        <v>202</v>
      </c>
      <c r="B638" s="71" t="s">
        <v>214</v>
      </c>
      <c r="C638" s="107">
        <v>1.8329795918367347E-2</v>
      </c>
      <c r="D638" s="67">
        <v>7.8352941176470594</v>
      </c>
      <c r="E638" s="108">
        <v>0.3</v>
      </c>
      <c r="F638" s="68">
        <v>447</v>
      </c>
      <c r="G638" s="109">
        <v>86.576470588235281</v>
      </c>
    </row>
    <row r="639" spans="1:7">
      <c r="A639" s="71" t="s">
        <v>202</v>
      </c>
      <c r="B639" s="71" t="s">
        <v>214</v>
      </c>
      <c r="C639" s="107">
        <v>1.9599183673469391E-2</v>
      </c>
      <c r="D639" s="67">
        <v>7.9941176470588236</v>
      </c>
      <c r="E639" s="108">
        <v>0.28999999999999998</v>
      </c>
      <c r="F639" s="68">
        <v>399</v>
      </c>
      <c r="G639" s="109">
        <v>31.270588235294099</v>
      </c>
    </row>
    <row r="640" spans="1:7">
      <c r="A640" s="71" t="s">
        <v>202</v>
      </c>
      <c r="B640" s="71" t="s">
        <v>215</v>
      </c>
      <c r="C640" s="107">
        <v>2.1122448979591837E-2</v>
      </c>
      <c r="D640" s="67">
        <v>7.9411764705882355</v>
      </c>
      <c r="E640" s="108">
        <v>0.15</v>
      </c>
      <c r="F640" s="68">
        <v>412</v>
      </c>
      <c r="G640" s="109">
        <v>46.70588235294116</v>
      </c>
    </row>
    <row r="641" spans="1:7">
      <c r="A641" s="71" t="s">
        <v>202</v>
      </c>
      <c r="B641" s="71" t="s">
        <v>214</v>
      </c>
      <c r="C641" s="107">
        <v>2.2899591836734692E-2</v>
      </c>
      <c r="D641" s="67">
        <v>8.1529411764705877</v>
      </c>
      <c r="E641" s="108">
        <v>0.33</v>
      </c>
      <c r="F641" s="68">
        <v>359</v>
      </c>
      <c r="G641" s="109">
        <v>0</v>
      </c>
    </row>
    <row r="642" spans="1:7">
      <c r="A642" s="71" t="s">
        <v>202</v>
      </c>
      <c r="B642" s="71" t="s">
        <v>214</v>
      </c>
      <c r="C642" s="107">
        <v>2.4168979591836736E-2</v>
      </c>
      <c r="D642" s="67">
        <v>7.4647058823529413</v>
      </c>
      <c r="E642" s="108">
        <v>0.28000000000000003</v>
      </c>
      <c r="F642" s="68">
        <v>395</v>
      </c>
      <c r="G642" s="109">
        <v>51.623529411764707</v>
      </c>
    </row>
    <row r="643" spans="1:7">
      <c r="A643" s="71" t="s">
        <v>202</v>
      </c>
      <c r="B643" s="71" t="s">
        <v>214</v>
      </c>
      <c r="C643" s="107">
        <v>2.5438367346938776E-2</v>
      </c>
      <c r="D643" s="67">
        <v>8.0470588235294116</v>
      </c>
      <c r="E643" s="108">
        <v>0.27</v>
      </c>
      <c r="F643" s="68">
        <v>397</v>
      </c>
      <c r="G643" s="109">
        <v>26.835294117647095</v>
      </c>
    </row>
    <row r="644" spans="1:7">
      <c r="A644" s="71" t="s">
        <v>202</v>
      </c>
      <c r="B644" s="71" t="s">
        <v>214</v>
      </c>
      <c r="C644" s="107">
        <v>2.6707755102040816E-2</v>
      </c>
      <c r="D644" s="67">
        <v>8.1</v>
      </c>
      <c r="E644" s="111">
        <v>0.3</v>
      </c>
      <c r="F644" s="68">
        <v>405</v>
      </c>
      <c r="G644" s="109">
        <v>32.400000000000034</v>
      </c>
    </row>
    <row r="645" spans="1:7">
      <c r="A645" s="71" t="s">
        <v>202</v>
      </c>
      <c r="B645" s="71" t="s">
        <v>214</v>
      </c>
      <c r="C645" s="107">
        <v>2.7596326530612243E-2</v>
      </c>
      <c r="D645" s="67">
        <v>7.6764705882352944</v>
      </c>
      <c r="E645" s="108">
        <v>0.22</v>
      </c>
      <c r="F645" s="68">
        <v>418</v>
      </c>
      <c r="G645" s="109">
        <v>64.882352941176464</v>
      </c>
    </row>
    <row r="646" spans="1:7">
      <c r="A646" s="71" t="s">
        <v>202</v>
      </c>
      <c r="B646" s="71" t="s">
        <v>214</v>
      </c>
      <c r="C646" s="107">
        <v>1.257142857142857E-4</v>
      </c>
      <c r="D646" s="67">
        <v>3.1923529411764706</v>
      </c>
      <c r="E646" s="108">
        <v>3.68</v>
      </c>
      <c r="F646" s="68">
        <v>275</v>
      </c>
      <c r="G646" s="109">
        <v>128.15176470588236</v>
      </c>
    </row>
    <row r="647" spans="1:7">
      <c r="A647" s="71" t="s">
        <v>202</v>
      </c>
      <c r="B647" s="71" t="s">
        <v>214</v>
      </c>
      <c r="C647" s="107">
        <v>2.5142857142857139E-4</v>
      </c>
      <c r="D647" s="67">
        <v>2.302941176470588</v>
      </c>
      <c r="E647" s="108">
        <v>5.36</v>
      </c>
      <c r="F647" s="68">
        <v>342</v>
      </c>
      <c r="G647" s="109">
        <v>236.06470588235294</v>
      </c>
    </row>
    <row r="648" spans="1:7">
      <c r="A648" s="71" t="s">
        <v>202</v>
      </c>
      <c r="B648" s="71" t="s">
        <v>214</v>
      </c>
      <c r="C648" s="107">
        <v>5.0285714285714278E-4</v>
      </c>
      <c r="D648" s="67">
        <v>7.5176470588235293</v>
      </c>
      <c r="E648" s="108">
        <v>1.7</v>
      </c>
      <c r="F648" s="68">
        <v>382</v>
      </c>
      <c r="G648" s="109">
        <v>36.188235294117646</v>
      </c>
    </row>
    <row r="649" spans="1:7">
      <c r="A649" s="71" t="s">
        <v>202</v>
      </c>
      <c r="B649" s="71" t="s">
        <v>214</v>
      </c>
      <c r="C649" s="107">
        <v>7.5428571428571428E-4</v>
      </c>
      <c r="D649" s="67">
        <v>6.1941176470588228</v>
      </c>
      <c r="E649" s="108">
        <v>3.09</v>
      </c>
      <c r="F649" s="68">
        <v>777</v>
      </c>
      <c r="G649" s="109">
        <v>492.07058823529417</v>
      </c>
    </row>
    <row r="650" spans="1:7">
      <c r="A650" s="71" t="s">
        <v>202</v>
      </c>
      <c r="B650" s="71" t="s">
        <v>214</v>
      </c>
      <c r="C650" s="107">
        <v>9.4285714285714285E-4</v>
      </c>
      <c r="D650" s="67">
        <v>5.7705882352941176</v>
      </c>
      <c r="E650" s="108">
        <v>6.88</v>
      </c>
      <c r="F650" s="68">
        <v>1594</v>
      </c>
      <c r="G650" s="109">
        <v>1328.5529411764705</v>
      </c>
    </row>
    <row r="651" spans="1:7">
      <c r="A651" s="71" t="s">
        <v>202</v>
      </c>
      <c r="B651" s="71" t="s">
        <v>214</v>
      </c>
      <c r="C651" s="107">
        <v>1.0057142857142856E-3</v>
      </c>
      <c r="D651" s="67">
        <v>7.7294117647058824</v>
      </c>
      <c r="E651" s="108">
        <v>1.2</v>
      </c>
      <c r="F651" s="68">
        <v>300</v>
      </c>
      <c r="G651" s="109">
        <v>0</v>
      </c>
    </row>
    <row r="652" spans="1:7">
      <c r="A652" s="71" t="s">
        <v>202</v>
      </c>
      <c r="B652" s="71" t="s">
        <v>214</v>
      </c>
      <c r="C652" s="107">
        <v>1.232E-3</v>
      </c>
      <c r="D652" s="67">
        <v>7.3588235294117652</v>
      </c>
      <c r="E652" s="108">
        <v>1.37</v>
      </c>
      <c r="F652" s="68">
        <v>352</v>
      </c>
      <c r="G652" s="109">
        <v>13.494117647058829</v>
      </c>
    </row>
    <row r="653" spans="1:7">
      <c r="A653" s="71" t="s">
        <v>202</v>
      </c>
      <c r="B653" s="71" t="s">
        <v>214</v>
      </c>
      <c r="C653" s="107">
        <v>1.5738775510204081E-3</v>
      </c>
      <c r="D653" s="67">
        <v>6.458823529411764</v>
      </c>
      <c r="E653" s="108">
        <v>7.94</v>
      </c>
      <c r="F653" s="68">
        <v>442</v>
      </c>
      <c r="G653" s="109">
        <v>144.89411764705886</v>
      </c>
    </row>
    <row r="654" spans="1:7">
      <c r="A654" s="71" t="s">
        <v>202</v>
      </c>
      <c r="B654" s="71" t="s">
        <v>214</v>
      </c>
      <c r="C654" s="107">
        <v>2.0816326530612248E-3</v>
      </c>
      <c r="D654" s="67">
        <v>6.5117647058823538</v>
      </c>
      <c r="E654" s="108">
        <v>10.28</v>
      </c>
      <c r="F654" s="68">
        <v>214</v>
      </c>
      <c r="G654" s="109">
        <v>0</v>
      </c>
    </row>
    <row r="655" spans="1:7">
      <c r="A655" s="71" t="s">
        <v>202</v>
      </c>
      <c r="B655" s="71" t="s">
        <v>214</v>
      </c>
      <c r="C655" s="107">
        <v>2.5893877551020406E-3</v>
      </c>
      <c r="D655" s="67">
        <v>6.7764705882352949</v>
      </c>
      <c r="E655" s="108">
        <v>2.2799999999999998</v>
      </c>
      <c r="F655" s="68">
        <v>358</v>
      </c>
      <c r="G655" s="109">
        <v>46.282352941176441</v>
      </c>
    </row>
    <row r="656" spans="1:7">
      <c r="A656" s="71" t="s">
        <v>202</v>
      </c>
      <c r="B656" s="71" t="s">
        <v>214</v>
      </c>
      <c r="C656" s="107">
        <v>3.0971428571428569E-3</v>
      </c>
      <c r="D656" s="67">
        <v>8.8941176470588239</v>
      </c>
      <c r="E656" s="108">
        <v>0.84</v>
      </c>
      <c r="F656" s="68">
        <v>392</v>
      </c>
      <c r="G656" s="109">
        <v>0</v>
      </c>
    </row>
    <row r="657" spans="1:7">
      <c r="A657" s="71" t="s">
        <v>202</v>
      </c>
      <c r="B657" s="71" t="s">
        <v>214</v>
      </c>
      <c r="C657" s="107">
        <v>3.6048979591836736E-3</v>
      </c>
      <c r="D657" s="67">
        <v>7.8882352941176475</v>
      </c>
      <c r="E657" s="108">
        <v>1.93</v>
      </c>
      <c r="F657" s="68">
        <v>304</v>
      </c>
      <c r="G657" s="109">
        <v>0</v>
      </c>
    </row>
    <row r="658" spans="1:7">
      <c r="A658" s="71" t="s">
        <v>202</v>
      </c>
      <c r="B658" s="71" t="s">
        <v>214</v>
      </c>
      <c r="C658" s="107">
        <v>4.1126530612244899E-3</v>
      </c>
      <c r="D658" s="67">
        <v>8.3647058823529417</v>
      </c>
      <c r="E658" s="108">
        <v>1.25</v>
      </c>
      <c r="F658" s="68">
        <v>362</v>
      </c>
      <c r="G658" s="109">
        <v>0</v>
      </c>
    </row>
    <row r="659" spans="1:7">
      <c r="A659" s="71" t="s">
        <v>202</v>
      </c>
      <c r="B659" s="71" t="s">
        <v>214</v>
      </c>
      <c r="C659" s="107">
        <v>4.6204081632653079E-3</v>
      </c>
      <c r="D659" s="67">
        <v>5.4529411764705884</v>
      </c>
      <c r="E659" s="108">
        <v>1.27</v>
      </c>
      <c r="F659" s="68">
        <v>264</v>
      </c>
      <c r="G659" s="109">
        <v>13.164705882352933</v>
      </c>
    </row>
    <row r="660" spans="1:7">
      <c r="A660" s="71" t="s">
        <v>202</v>
      </c>
      <c r="B660" s="71" t="s">
        <v>214</v>
      </c>
      <c r="C660" s="107">
        <v>5.1281632653061224E-3</v>
      </c>
      <c r="D660" s="67">
        <v>5.3999999999999995</v>
      </c>
      <c r="E660" s="108">
        <v>1.0900000000000001</v>
      </c>
      <c r="F660" s="68">
        <v>275</v>
      </c>
      <c r="G660" s="109">
        <v>26.600000000000023</v>
      </c>
    </row>
    <row r="661" spans="1:7">
      <c r="A661" s="71" t="s">
        <v>202</v>
      </c>
      <c r="B661" s="71" t="s">
        <v>214</v>
      </c>
      <c r="C661" s="107">
        <v>5.6359183673469386E-3</v>
      </c>
      <c r="D661" s="67">
        <v>5.5058823529411764</v>
      </c>
      <c r="E661" s="108">
        <v>0.33</v>
      </c>
      <c r="F661" s="68">
        <v>264</v>
      </c>
      <c r="G661" s="109">
        <v>10.729411764705873</v>
      </c>
    </row>
    <row r="662" spans="1:7">
      <c r="A662" s="71" t="s">
        <v>202</v>
      </c>
      <c r="B662" s="71" t="s">
        <v>214</v>
      </c>
      <c r="C662" s="107">
        <v>6.1436734693877549E-3</v>
      </c>
      <c r="D662" s="67">
        <v>8.5235294117647076</v>
      </c>
      <c r="E662" s="108">
        <v>0.53</v>
      </c>
      <c r="F662" s="68">
        <v>450</v>
      </c>
      <c r="G662" s="109">
        <v>57.917647058823434</v>
      </c>
    </row>
    <row r="663" spans="1:7">
      <c r="A663" s="71" t="s">
        <v>202</v>
      </c>
      <c r="B663" s="71" t="s">
        <v>214</v>
      </c>
      <c r="C663" s="107">
        <v>5.5000000000000002E-5</v>
      </c>
      <c r="D663" s="67">
        <v>6.617647058823529</v>
      </c>
      <c r="E663" s="108">
        <v>1.5</v>
      </c>
      <c r="F663" s="68">
        <v>264</v>
      </c>
      <c r="G663" s="109">
        <v>0</v>
      </c>
    </row>
    <row r="664" spans="1:7">
      <c r="A664" s="71" t="s">
        <v>202</v>
      </c>
      <c r="B664" s="71" t="s">
        <v>214</v>
      </c>
      <c r="C664" s="107">
        <v>1.65E-4</v>
      </c>
      <c r="D664" s="67">
        <v>5.9823529411764707</v>
      </c>
      <c r="E664" s="108">
        <v>1.74</v>
      </c>
      <c r="F664" s="68">
        <v>239</v>
      </c>
      <c r="G664" s="109">
        <v>0</v>
      </c>
    </row>
    <row r="665" spans="1:7">
      <c r="A665" s="71" t="s">
        <v>202</v>
      </c>
      <c r="B665" s="71" t="s">
        <v>214</v>
      </c>
      <c r="C665" s="107">
        <v>3.5199999999999999E-4</v>
      </c>
      <c r="D665" s="67">
        <v>5.7176470588235295</v>
      </c>
      <c r="E665" s="108">
        <v>1.63</v>
      </c>
      <c r="F665" s="68">
        <v>215</v>
      </c>
      <c r="G665" s="109">
        <v>0</v>
      </c>
    </row>
    <row r="666" spans="1:7">
      <c r="A666" s="71" t="s">
        <v>202</v>
      </c>
      <c r="B666" s="71" t="s">
        <v>214</v>
      </c>
      <c r="C666" s="107">
        <v>5.5000000000000003E-4</v>
      </c>
      <c r="D666" s="67">
        <v>7.7294117647058824</v>
      </c>
      <c r="E666" s="108">
        <v>1.1599999999999999</v>
      </c>
      <c r="F666" s="68">
        <v>418</v>
      </c>
      <c r="G666" s="109">
        <v>62.447058823529403</v>
      </c>
    </row>
    <row r="667" spans="1:7">
      <c r="A667" s="71" t="s">
        <v>202</v>
      </c>
      <c r="B667" s="71" t="s">
        <v>214</v>
      </c>
      <c r="C667" s="107">
        <v>7.7000000000000007E-4</v>
      </c>
      <c r="D667" s="67">
        <v>8.5235294117647076</v>
      </c>
      <c r="E667" s="108">
        <v>0.88</v>
      </c>
      <c r="F667" s="68">
        <v>395</v>
      </c>
      <c r="G667" s="109">
        <v>2.9176470588234338</v>
      </c>
    </row>
    <row r="668" spans="1:7">
      <c r="A668" s="71" t="s">
        <v>202</v>
      </c>
      <c r="B668" s="71" t="s">
        <v>214</v>
      </c>
      <c r="C668" s="107">
        <v>9.8999999999999999E-4</v>
      </c>
      <c r="D668" s="67">
        <v>7.7823529411764705</v>
      </c>
      <c r="E668" s="108">
        <v>1.66</v>
      </c>
      <c r="F668" s="68">
        <v>356</v>
      </c>
      <c r="G668" s="109">
        <v>0</v>
      </c>
    </row>
    <row r="669" spans="1:7">
      <c r="A669" s="71" t="s">
        <v>202</v>
      </c>
      <c r="B669" s="71" t="s">
        <v>214</v>
      </c>
      <c r="C669" s="107">
        <v>1.2099999999999999E-3</v>
      </c>
      <c r="D669" s="67">
        <v>8.3647058823529417</v>
      </c>
      <c r="E669" s="108">
        <v>1.92</v>
      </c>
      <c r="F669" s="68">
        <v>311</v>
      </c>
      <c r="G669" s="109">
        <v>0</v>
      </c>
    </row>
    <row r="670" spans="1:7">
      <c r="A670" s="71" t="s">
        <v>202</v>
      </c>
      <c r="B670" s="71" t="s">
        <v>214</v>
      </c>
      <c r="C670" s="107">
        <v>1.7984615384615385E-3</v>
      </c>
      <c r="D670" s="67">
        <v>7.7823529411764705</v>
      </c>
      <c r="E670" s="108">
        <v>4.1500000000000004</v>
      </c>
      <c r="F670" s="68">
        <v>336</v>
      </c>
      <c r="G670" s="109">
        <v>0</v>
      </c>
    </row>
    <row r="671" spans="1:7">
      <c r="A671" s="71" t="s">
        <v>202</v>
      </c>
      <c r="B671" s="71" t="s">
        <v>214</v>
      </c>
      <c r="C671" s="107">
        <v>2.7553846153846153E-3</v>
      </c>
      <c r="D671" s="67">
        <v>8.0470588235294116</v>
      </c>
      <c r="E671" s="108">
        <v>2.0499999999999998</v>
      </c>
      <c r="F671" s="68">
        <v>275</v>
      </c>
      <c r="G671" s="109">
        <v>0</v>
      </c>
    </row>
    <row r="672" spans="1:7">
      <c r="A672" s="71" t="s">
        <v>202</v>
      </c>
      <c r="B672" s="71" t="s">
        <v>214</v>
      </c>
      <c r="C672" s="107">
        <v>3.2338461538461544E-3</v>
      </c>
      <c r="D672" s="67">
        <v>6.829411764705883</v>
      </c>
      <c r="E672" s="108">
        <v>2</v>
      </c>
      <c r="F672" s="68">
        <v>319</v>
      </c>
      <c r="G672" s="109">
        <v>4.8470588235293803</v>
      </c>
    </row>
    <row r="673" spans="1:7">
      <c r="A673" s="71" t="s">
        <v>202</v>
      </c>
      <c r="B673" s="71" t="s">
        <v>214</v>
      </c>
      <c r="C673" s="107">
        <v>3.4730769230769229E-3</v>
      </c>
      <c r="D673" s="67">
        <v>7.9941176470588236</v>
      </c>
      <c r="E673" s="108">
        <v>1.1200000000000001</v>
      </c>
      <c r="F673" s="68">
        <v>257</v>
      </c>
      <c r="G673" s="109">
        <v>0</v>
      </c>
    </row>
    <row r="674" spans="1:7">
      <c r="A674" s="71" t="s">
        <v>202</v>
      </c>
      <c r="B674" s="71" t="s">
        <v>214</v>
      </c>
      <c r="C674" s="107">
        <v>4.4299999999999999E-3</v>
      </c>
      <c r="D674" s="67">
        <v>6.7764705882352949</v>
      </c>
      <c r="E674" s="108">
        <v>0.37</v>
      </c>
      <c r="F674" s="68">
        <v>283</v>
      </c>
      <c r="G674" s="109">
        <v>0</v>
      </c>
    </row>
    <row r="675" spans="1:7">
      <c r="A675" s="71" t="s">
        <v>202</v>
      </c>
      <c r="B675" s="71" t="s">
        <v>214</v>
      </c>
      <c r="C675" s="107">
        <v>5.1955384615384606E-3</v>
      </c>
      <c r="D675" s="67">
        <v>7.7294117647058824</v>
      </c>
      <c r="E675" s="108">
        <v>0.43</v>
      </c>
      <c r="F675" s="68">
        <v>356</v>
      </c>
      <c r="G675" s="109">
        <v>0.44705882352940307</v>
      </c>
    </row>
    <row r="676" spans="1:7">
      <c r="A676" s="71" t="s">
        <v>202</v>
      </c>
      <c r="B676" s="71" t="s">
        <v>214</v>
      </c>
      <c r="C676" s="107">
        <v>5.4826153846153853E-3</v>
      </c>
      <c r="D676" s="67">
        <v>7.2</v>
      </c>
      <c r="E676" s="108">
        <v>0.49</v>
      </c>
      <c r="F676" s="68">
        <v>313</v>
      </c>
      <c r="G676" s="109">
        <v>0</v>
      </c>
    </row>
    <row r="677" spans="1:7">
      <c r="A677" s="71" t="s">
        <v>202</v>
      </c>
      <c r="B677" s="71" t="s">
        <v>214</v>
      </c>
      <c r="C677" s="107">
        <v>5.9610769230769231E-3</v>
      </c>
      <c r="D677" s="67">
        <v>7.3588235294117652</v>
      </c>
      <c r="E677" s="108">
        <v>0.51</v>
      </c>
      <c r="F677" s="68">
        <v>341</v>
      </c>
      <c r="G677" s="109">
        <v>2.4941176470588289</v>
      </c>
    </row>
    <row r="678" spans="1:7">
      <c r="A678" s="71" t="s">
        <v>202</v>
      </c>
      <c r="B678" s="71" t="s">
        <v>214</v>
      </c>
      <c r="C678" s="107">
        <v>2.4905660377358492E-5</v>
      </c>
      <c r="D678" s="67">
        <v>7.0941176470588241</v>
      </c>
      <c r="E678" s="108">
        <v>1.37</v>
      </c>
      <c r="F678" s="68">
        <v>216</v>
      </c>
      <c r="G678" s="109">
        <v>0</v>
      </c>
    </row>
    <row r="679" spans="1:7">
      <c r="A679" s="71" t="s">
        <v>202</v>
      </c>
      <c r="B679" s="71" t="s">
        <v>214</v>
      </c>
      <c r="C679" s="107">
        <v>7.471698113207548E-5</v>
      </c>
      <c r="D679" s="67">
        <v>6.2470588235294118</v>
      </c>
      <c r="E679" s="108">
        <v>1.45</v>
      </c>
      <c r="F679" s="68">
        <v>226</v>
      </c>
      <c r="G679" s="109">
        <v>0</v>
      </c>
    </row>
    <row r="680" spans="1:7">
      <c r="A680" s="71" t="s">
        <v>202</v>
      </c>
      <c r="B680" s="71" t="s">
        <v>214</v>
      </c>
      <c r="C680" s="107">
        <v>1.5939622641509432E-4</v>
      </c>
      <c r="D680" s="67">
        <v>7.2</v>
      </c>
      <c r="E680" s="108">
        <v>1.04</v>
      </c>
      <c r="F680" s="68">
        <v>223</v>
      </c>
      <c r="G680" s="109">
        <v>0</v>
      </c>
    </row>
    <row r="681" spans="1:7">
      <c r="A681" s="71" t="s">
        <v>202</v>
      </c>
      <c r="B681" s="71" t="s">
        <v>214</v>
      </c>
      <c r="C681" s="107">
        <v>2.9388679245283023E-4</v>
      </c>
      <c r="D681" s="67">
        <v>6.5117647058823538</v>
      </c>
      <c r="E681" s="108">
        <v>1.03</v>
      </c>
      <c r="F681" s="68">
        <v>232</v>
      </c>
      <c r="G681" s="109">
        <v>0</v>
      </c>
    </row>
    <row r="682" spans="1:7">
      <c r="A682" s="71" t="s">
        <v>202</v>
      </c>
      <c r="B682" s="71" t="s">
        <v>214</v>
      </c>
      <c r="C682" s="107">
        <v>3.4369811320754721E-4</v>
      </c>
      <c r="D682" s="67">
        <v>5.6117647058823525</v>
      </c>
      <c r="E682" s="108">
        <v>1.5</v>
      </c>
      <c r="F682" s="68">
        <v>231</v>
      </c>
      <c r="G682" s="109">
        <v>0</v>
      </c>
    </row>
    <row r="683" spans="1:7">
      <c r="A683" s="71" t="s">
        <v>202</v>
      </c>
      <c r="B683" s="71" t="s">
        <v>214</v>
      </c>
      <c r="C683" s="107">
        <v>3.9849056603773588E-4</v>
      </c>
      <c r="D683" s="67">
        <v>6.9882352941176462</v>
      </c>
      <c r="E683" s="108">
        <v>1.1000000000000001</v>
      </c>
      <c r="F683" s="68">
        <v>262</v>
      </c>
      <c r="G683" s="109">
        <v>0</v>
      </c>
    </row>
    <row r="684" spans="1:7">
      <c r="A684" s="71" t="s">
        <v>202</v>
      </c>
      <c r="B684" s="71" t="s">
        <v>214</v>
      </c>
      <c r="C684" s="107">
        <v>4.9811320754716989E-4</v>
      </c>
      <c r="D684" s="67">
        <v>6.829411764705883</v>
      </c>
      <c r="E684" s="108">
        <v>1.36</v>
      </c>
      <c r="F684" s="68">
        <v>314</v>
      </c>
      <c r="G684" s="109">
        <v>0</v>
      </c>
    </row>
    <row r="685" spans="1:7">
      <c r="A685" s="71" t="s">
        <v>202</v>
      </c>
      <c r="B685" s="71" t="s">
        <v>214</v>
      </c>
      <c r="C685" s="107">
        <v>5.9773584905660384E-4</v>
      </c>
      <c r="D685" s="67">
        <v>6.9352941176470582</v>
      </c>
      <c r="E685" s="108">
        <v>0.78</v>
      </c>
      <c r="F685" s="68">
        <v>247</v>
      </c>
      <c r="G685" s="109">
        <v>0</v>
      </c>
    </row>
    <row r="686" spans="1:7">
      <c r="A686" s="71" t="s">
        <v>202</v>
      </c>
      <c r="B686" s="71" t="s">
        <v>214</v>
      </c>
      <c r="C686" s="107">
        <v>6.3758490566037727E-4</v>
      </c>
      <c r="D686" s="67">
        <v>5.8764705882352937</v>
      </c>
      <c r="E686" s="108">
        <v>0.69</v>
      </c>
      <c r="F686" s="68">
        <v>239</v>
      </c>
      <c r="G686" s="109">
        <v>0</v>
      </c>
    </row>
    <row r="687" spans="1:7">
      <c r="A687" s="71" t="s">
        <v>202</v>
      </c>
      <c r="B687" s="71" t="s">
        <v>214</v>
      </c>
      <c r="C687" s="107">
        <v>6.9735849056603769E-4</v>
      </c>
      <c r="D687" s="67">
        <v>6.617647058823529</v>
      </c>
      <c r="E687" s="108">
        <v>0.55000000000000004</v>
      </c>
      <c r="F687" s="68">
        <v>241</v>
      </c>
      <c r="G687" s="109">
        <v>0</v>
      </c>
    </row>
    <row r="688" spans="1:7">
      <c r="A688" s="71" t="s">
        <v>202</v>
      </c>
      <c r="B688" s="71" t="s">
        <v>214</v>
      </c>
      <c r="C688" s="107">
        <v>8.2188679245283011E-4</v>
      </c>
      <c r="D688" s="67">
        <v>6.9882352941176462</v>
      </c>
      <c r="E688" s="108">
        <v>1.02</v>
      </c>
      <c r="F688" s="68">
        <v>288</v>
      </c>
      <c r="G688" s="109">
        <v>0</v>
      </c>
    </row>
    <row r="689" spans="1:7">
      <c r="A689" s="71" t="s">
        <v>202</v>
      </c>
      <c r="B689" s="71" t="s">
        <v>214</v>
      </c>
      <c r="C689" s="107">
        <v>9.2150943396226417E-4</v>
      </c>
      <c r="D689" s="67">
        <v>7.3588235294117652</v>
      </c>
      <c r="E689" s="108">
        <v>1.08</v>
      </c>
      <c r="F689" s="68">
        <v>274</v>
      </c>
      <c r="G689" s="109">
        <v>0</v>
      </c>
    </row>
    <row r="690" spans="1:7">
      <c r="A690" s="71" t="s">
        <v>202</v>
      </c>
      <c r="B690" s="71" t="s">
        <v>214</v>
      </c>
      <c r="C690" s="107">
        <v>1.0211320754716982E-3</v>
      </c>
      <c r="D690" s="67">
        <v>6.882352941176471</v>
      </c>
      <c r="E690" s="108">
        <v>0.81</v>
      </c>
      <c r="F690" s="68">
        <v>269</v>
      </c>
      <c r="G690" s="109">
        <v>0</v>
      </c>
    </row>
    <row r="691" spans="1:7">
      <c r="A691" s="71" t="s">
        <v>202</v>
      </c>
      <c r="B691" s="71" t="s">
        <v>214</v>
      </c>
      <c r="C691" s="107">
        <v>1.1207547169811321E-3</v>
      </c>
      <c r="D691" s="67">
        <v>7.4117647058823533</v>
      </c>
      <c r="E691" s="108">
        <v>0.84</v>
      </c>
      <c r="F691" s="68">
        <v>298</v>
      </c>
      <c r="G691" s="109">
        <v>0</v>
      </c>
    </row>
    <row r="692" spans="1:7">
      <c r="A692" s="71" t="s">
        <v>202</v>
      </c>
      <c r="B692" s="71" t="s">
        <v>214</v>
      </c>
      <c r="C692" s="107">
        <v>1.2303396226415095E-3</v>
      </c>
      <c r="D692" s="67">
        <v>7.6235294117647063</v>
      </c>
      <c r="E692" s="108">
        <v>0.79</v>
      </c>
      <c r="F692" s="68">
        <v>285</v>
      </c>
      <c r="G692" s="109">
        <v>0</v>
      </c>
    </row>
    <row r="693" spans="1:7">
      <c r="A693" s="71" t="s">
        <v>202</v>
      </c>
      <c r="B693" s="71" t="s">
        <v>215</v>
      </c>
      <c r="C693" s="107">
        <v>1.32E-3</v>
      </c>
      <c r="D693" s="67">
        <v>7.6235294117647063</v>
      </c>
      <c r="E693" s="108">
        <v>1.03</v>
      </c>
      <c r="F693" s="68">
        <v>305</v>
      </c>
      <c r="G693" s="109">
        <v>0</v>
      </c>
    </row>
    <row r="694" spans="1:7">
      <c r="A694" s="71" t="s">
        <v>202</v>
      </c>
      <c r="B694" s="71" t="s">
        <v>214</v>
      </c>
      <c r="C694" s="107">
        <v>3.3846153846153848E-5</v>
      </c>
      <c r="D694" s="67">
        <v>6.4058823529411759</v>
      </c>
      <c r="E694" s="108">
        <v>1.25</v>
      </c>
      <c r="F694" s="68">
        <v>219</v>
      </c>
      <c r="G694" s="109">
        <v>0</v>
      </c>
    </row>
    <row r="695" spans="1:7">
      <c r="A695" s="71" t="s">
        <v>202</v>
      </c>
      <c r="B695" s="71" t="s">
        <v>214</v>
      </c>
      <c r="C695" s="107">
        <v>1.0153846153846155E-4</v>
      </c>
      <c r="D695" s="67">
        <v>6.7764705882352949</v>
      </c>
      <c r="E695" s="108">
        <v>1.29</v>
      </c>
      <c r="F695" s="68">
        <v>242</v>
      </c>
      <c r="G695" s="109">
        <v>0</v>
      </c>
    </row>
    <row r="696" spans="1:7">
      <c r="A696" s="71" t="s">
        <v>202</v>
      </c>
      <c r="B696" s="71" t="s">
        <v>214</v>
      </c>
      <c r="C696" s="107">
        <v>1.4892307692307693E-4</v>
      </c>
      <c r="D696" s="67">
        <v>6.4058823529411759</v>
      </c>
      <c r="E696" s="108">
        <v>2.72</v>
      </c>
      <c r="F696" s="68">
        <v>175</v>
      </c>
      <c r="G696" s="109">
        <v>0</v>
      </c>
    </row>
    <row r="697" spans="1:7">
      <c r="A697" s="71" t="s">
        <v>202</v>
      </c>
      <c r="B697" s="71" t="s">
        <v>214</v>
      </c>
      <c r="C697" s="107">
        <v>2.7076923076923079E-4</v>
      </c>
      <c r="D697" s="67">
        <v>6.2470588235294118</v>
      </c>
      <c r="E697" s="108">
        <v>2.5299999999999998</v>
      </c>
      <c r="F697" s="68">
        <v>188</v>
      </c>
      <c r="G697" s="109">
        <v>0</v>
      </c>
    </row>
    <row r="698" spans="1:7">
      <c r="A698" s="71" t="s">
        <v>202</v>
      </c>
      <c r="B698" s="71" t="s">
        <v>214</v>
      </c>
      <c r="C698" s="107">
        <v>4.0615384615384618E-4</v>
      </c>
      <c r="D698" s="67">
        <v>6.9352941176470582</v>
      </c>
      <c r="E698" s="108">
        <v>1.33</v>
      </c>
      <c r="F698" s="68">
        <v>267</v>
      </c>
      <c r="G698" s="109">
        <v>0</v>
      </c>
    </row>
    <row r="699" spans="1:7">
      <c r="A699" s="71" t="s">
        <v>202</v>
      </c>
      <c r="B699" s="71" t="s">
        <v>214</v>
      </c>
      <c r="C699" s="107">
        <v>5.4153846153846157E-4</v>
      </c>
      <c r="D699" s="67">
        <v>6.2470588235294118</v>
      </c>
      <c r="E699" s="108">
        <v>1.03</v>
      </c>
      <c r="F699" s="68">
        <v>235</v>
      </c>
      <c r="G699" s="109">
        <v>0</v>
      </c>
    </row>
    <row r="700" spans="1:7">
      <c r="A700" s="71" t="s">
        <v>202</v>
      </c>
      <c r="B700" s="71" t="s">
        <v>214</v>
      </c>
      <c r="C700" s="107">
        <v>6.7692307692307702E-4</v>
      </c>
      <c r="D700" s="67">
        <v>6.882352941176471</v>
      </c>
      <c r="E700" s="108">
        <v>0.77</v>
      </c>
      <c r="F700" s="68">
        <v>238</v>
      </c>
      <c r="G700" s="109">
        <v>0</v>
      </c>
    </row>
    <row r="701" spans="1:7">
      <c r="A701" s="71" t="s">
        <v>202</v>
      </c>
      <c r="B701" s="71" t="s">
        <v>214</v>
      </c>
      <c r="C701" s="107">
        <v>8.1230769230769236E-4</v>
      </c>
      <c r="D701" s="67">
        <v>6.458823529411764</v>
      </c>
      <c r="E701" s="108">
        <v>0.78</v>
      </c>
      <c r="F701" s="68">
        <v>269</v>
      </c>
      <c r="G701" s="109">
        <v>0</v>
      </c>
    </row>
    <row r="702" spans="1:7">
      <c r="A702" s="71" t="s">
        <v>202</v>
      </c>
      <c r="B702" s="71" t="s">
        <v>214</v>
      </c>
      <c r="C702" s="107">
        <v>9.476923076923077E-4</v>
      </c>
      <c r="D702" s="67">
        <v>6.7235294117647051</v>
      </c>
      <c r="E702" s="108">
        <v>0.66</v>
      </c>
      <c r="F702" s="68">
        <v>274</v>
      </c>
      <c r="G702" s="109">
        <v>0</v>
      </c>
    </row>
    <row r="703" spans="1:7">
      <c r="A703" s="71" t="s">
        <v>202</v>
      </c>
      <c r="B703" s="71" t="s">
        <v>214</v>
      </c>
      <c r="C703" s="107">
        <v>1.0830769230769231E-3</v>
      </c>
      <c r="D703" s="67">
        <v>6.882352941176471</v>
      </c>
      <c r="E703" s="108">
        <v>0.69</v>
      </c>
      <c r="F703" s="68">
        <v>272</v>
      </c>
      <c r="G703" s="109">
        <v>0</v>
      </c>
    </row>
    <row r="704" spans="1:7">
      <c r="A704" s="71" t="s">
        <v>202</v>
      </c>
      <c r="B704" s="71" t="s">
        <v>214</v>
      </c>
      <c r="C704" s="107">
        <v>1.2184615384615385E-3</v>
      </c>
      <c r="D704" s="67">
        <v>7.3058823529411772</v>
      </c>
      <c r="E704" s="108">
        <v>0.56000000000000005</v>
      </c>
      <c r="F704" s="68">
        <v>304</v>
      </c>
      <c r="G704" s="109">
        <v>0</v>
      </c>
    </row>
    <row r="705" spans="1:7">
      <c r="A705" s="71" t="s">
        <v>202</v>
      </c>
      <c r="B705" s="71" t="s">
        <v>214</v>
      </c>
      <c r="C705" s="107">
        <v>1.32E-3</v>
      </c>
      <c r="D705" s="67">
        <v>6.9882352941176462</v>
      </c>
      <c r="E705" s="108">
        <v>0.63</v>
      </c>
      <c r="F705" s="68">
        <v>315</v>
      </c>
      <c r="G705" s="109">
        <v>0</v>
      </c>
    </row>
    <row r="706" spans="1:7">
      <c r="A706" s="71" t="s">
        <v>203</v>
      </c>
      <c r="B706" s="71" t="s">
        <v>211</v>
      </c>
      <c r="C706" s="112">
        <v>1.06002</v>
      </c>
      <c r="D706" s="113">
        <v>6.0617647058823527</v>
      </c>
      <c r="E706" s="114">
        <v>0.34</v>
      </c>
      <c r="F706" s="115">
        <v>201.84</v>
      </c>
      <c r="G706" s="115">
        <v>0</v>
      </c>
    </row>
    <row r="707" spans="1:7">
      <c r="A707" s="71" t="s">
        <v>203</v>
      </c>
      <c r="B707" s="71" t="s">
        <v>210</v>
      </c>
      <c r="C707" s="112">
        <v>1.97E-3</v>
      </c>
      <c r="D707" s="113">
        <v>5.3999999999999995</v>
      </c>
      <c r="E707" s="114">
        <v>0.64</v>
      </c>
      <c r="F707" s="115">
        <v>463.34</v>
      </c>
      <c r="G707" s="115">
        <v>247.34</v>
      </c>
    </row>
    <row r="708" spans="1:7">
      <c r="A708" s="71" t="s">
        <v>203</v>
      </c>
      <c r="B708" s="71" t="s">
        <v>210</v>
      </c>
      <c r="C708" s="112">
        <v>9.0200000000000002E-3</v>
      </c>
      <c r="D708" s="113">
        <v>5.9823529411764707</v>
      </c>
      <c r="E708" s="114">
        <v>0.69</v>
      </c>
      <c r="F708" s="115">
        <v>545.88</v>
      </c>
      <c r="G708" s="115">
        <v>306.58588235294116</v>
      </c>
    </row>
    <row r="709" spans="1:7">
      <c r="A709" s="71" t="s">
        <v>203</v>
      </c>
      <c r="B709" s="71" t="s">
        <v>210</v>
      </c>
      <c r="C709" s="112">
        <v>3.4950000000000002E-2</v>
      </c>
      <c r="D709" s="113">
        <v>7.2370588235294111</v>
      </c>
      <c r="E709" s="114">
        <v>0.28999999999999998</v>
      </c>
      <c r="F709" s="115">
        <v>559.38</v>
      </c>
      <c r="G709" s="115">
        <v>269.89764705882357</v>
      </c>
    </row>
    <row r="710" spans="1:7">
      <c r="A710" s="71" t="s">
        <v>203</v>
      </c>
      <c r="B710" s="71" t="s">
        <v>210</v>
      </c>
      <c r="C710" s="112">
        <v>4.9850000000000005E-2</v>
      </c>
      <c r="D710" s="113">
        <v>7.8723529411764694</v>
      </c>
      <c r="E710" s="114">
        <v>0.3</v>
      </c>
      <c r="F710" s="115">
        <v>586.58000000000004</v>
      </c>
      <c r="G710" s="115">
        <v>271.68588235294123</v>
      </c>
    </row>
    <row r="711" spans="1:7">
      <c r="A711" s="71" t="s">
        <v>203</v>
      </c>
      <c r="B711" s="71" t="s">
        <v>210</v>
      </c>
      <c r="C711" s="112">
        <v>0.11806999999999999</v>
      </c>
      <c r="D711" s="113">
        <v>5.5958823529411763</v>
      </c>
      <c r="E711" s="114">
        <v>0.28000000000000003</v>
      </c>
      <c r="F711" s="115">
        <v>502.81</v>
      </c>
      <c r="G711" s="115">
        <v>278.97470588235296</v>
      </c>
    </row>
    <row r="712" spans="1:7">
      <c r="A712" s="71" t="s">
        <v>203</v>
      </c>
      <c r="B712" s="71" t="s">
        <v>210</v>
      </c>
      <c r="C712" s="112">
        <v>0.12373000000000001</v>
      </c>
      <c r="D712" s="113">
        <v>5.7123529411764702</v>
      </c>
      <c r="E712" s="114">
        <v>0.38</v>
      </c>
      <c r="F712" s="115">
        <v>383.8</v>
      </c>
      <c r="G712" s="115">
        <v>155.30588235294121</v>
      </c>
    </row>
    <row r="713" spans="1:7">
      <c r="A713" s="71" t="s">
        <v>203</v>
      </c>
      <c r="B713" s="71" t="s">
        <v>210</v>
      </c>
      <c r="C713" s="112">
        <v>0.13133</v>
      </c>
      <c r="D713" s="113">
        <v>7.8988235294117644</v>
      </c>
      <c r="E713" s="114">
        <v>0.33</v>
      </c>
      <c r="F713" s="115">
        <v>479.86</v>
      </c>
      <c r="G713" s="115">
        <v>163.90705882352944</v>
      </c>
    </row>
    <row r="714" spans="1:7">
      <c r="A714" s="71" t="s">
        <v>203</v>
      </c>
      <c r="B714" s="71" t="s">
        <v>210</v>
      </c>
      <c r="C714" s="112">
        <v>0.32732</v>
      </c>
      <c r="D714" s="113">
        <v>6.7341176470588238</v>
      </c>
      <c r="E714" s="114">
        <v>0.25</v>
      </c>
      <c r="F714" s="115">
        <v>432.19</v>
      </c>
      <c r="G714" s="115">
        <v>162.82529411764705</v>
      </c>
    </row>
    <row r="715" spans="1:7">
      <c r="A715" s="71" t="s">
        <v>203</v>
      </c>
      <c r="B715" s="71" t="s">
        <v>210</v>
      </c>
      <c r="C715" s="112">
        <v>0.34762999999999999</v>
      </c>
      <c r="D715" s="113">
        <v>8.3488235294117636</v>
      </c>
      <c r="E715" s="114">
        <v>0.28999999999999998</v>
      </c>
      <c r="F715" s="115">
        <v>365.37</v>
      </c>
      <c r="G715" s="115">
        <v>31.417058823529487</v>
      </c>
    </row>
    <row r="716" spans="1:7">
      <c r="A716" s="71" t="s">
        <v>203</v>
      </c>
      <c r="B716" s="71" t="s">
        <v>210</v>
      </c>
      <c r="C716" s="112">
        <v>0.39597000000000004</v>
      </c>
      <c r="D716" s="113">
        <v>6.3370588235294116</v>
      </c>
      <c r="E716" s="114">
        <v>0.19</v>
      </c>
      <c r="F716" s="115">
        <v>532.53</v>
      </c>
      <c r="G716" s="115">
        <v>279.04764705882349</v>
      </c>
    </row>
    <row r="717" spans="1:7">
      <c r="A717" s="71" t="s">
        <v>203</v>
      </c>
      <c r="B717" s="71" t="s">
        <v>210</v>
      </c>
      <c r="C717" s="112">
        <v>0.40567000000000003</v>
      </c>
      <c r="D717" s="113">
        <v>5.5217647058823536</v>
      </c>
      <c r="E717" s="114">
        <v>0.4</v>
      </c>
      <c r="F717" s="115">
        <v>433.71</v>
      </c>
      <c r="G717" s="115">
        <v>212.83941176470583</v>
      </c>
    </row>
    <row r="718" spans="1:7">
      <c r="A718" s="71" t="s">
        <v>203</v>
      </c>
      <c r="B718" s="71" t="s">
        <v>210</v>
      </c>
      <c r="C718" s="112">
        <v>0.41723000000000005</v>
      </c>
      <c r="D718" s="113">
        <v>6.0564705882352943</v>
      </c>
      <c r="E718" s="114">
        <v>0.65</v>
      </c>
      <c r="F718" s="115">
        <v>428.3</v>
      </c>
      <c r="G718" s="115">
        <v>186.04117647058825</v>
      </c>
    </row>
    <row r="719" spans="1:7">
      <c r="A719" s="71" t="s">
        <v>203</v>
      </c>
      <c r="B719" s="71" t="s">
        <v>210</v>
      </c>
      <c r="C719" s="112">
        <v>0.79074</v>
      </c>
      <c r="D719" s="113">
        <v>5.9876470588235291</v>
      </c>
      <c r="E719" s="114">
        <v>0.36</v>
      </c>
      <c r="F719" s="115">
        <v>416.3</v>
      </c>
      <c r="G719" s="115">
        <v>176.79411764705884</v>
      </c>
    </row>
    <row r="720" spans="1:7">
      <c r="A720" s="71" t="s">
        <v>203</v>
      </c>
      <c r="B720" s="71" t="s">
        <v>210</v>
      </c>
      <c r="C720" s="112">
        <v>0.79454000000000002</v>
      </c>
      <c r="D720" s="113">
        <v>6.6864705882352951</v>
      </c>
      <c r="E720" s="114">
        <v>0.27</v>
      </c>
      <c r="F720" s="115">
        <v>396.63</v>
      </c>
      <c r="G720" s="115">
        <v>129.17117647058819</v>
      </c>
    </row>
    <row r="721" spans="1:7">
      <c r="A721" s="71" t="s">
        <v>203</v>
      </c>
      <c r="B721" s="71" t="s">
        <v>210</v>
      </c>
      <c r="C721" s="112">
        <v>0.85798000000000008</v>
      </c>
      <c r="D721" s="113">
        <v>7.2211764705882358</v>
      </c>
      <c r="E721" s="114">
        <v>0.21</v>
      </c>
      <c r="F721" s="115">
        <v>589.16</v>
      </c>
      <c r="G721" s="115">
        <v>300.31294117647053</v>
      </c>
    </row>
    <row r="722" spans="1:7">
      <c r="A722" s="71" t="s">
        <v>203</v>
      </c>
      <c r="B722" s="71" t="s">
        <v>210</v>
      </c>
      <c r="C722" s="112">
        <v>0.87362000000000006</v>
      </c>
      <c r="D722" s="113">
        <v>5.9770588235294113</v>
      </c>
      <c r="E722" s="114">
        <v>0.45</v>
      </c>
      <c r="F722" s="115">
        <v>432.41</v>
      </c>
      <c r="G722" s="115">
        <v>193.32764705882357</v>
      </c>
    </row>
    <row r="723" spans="1:7">
      <c r="A723" s="71" t="s">
        <v>203</v>
      </c>
      <c r="B723" s="71" t="s">
        <v>210</v>
      </c>
      <c r="C723" s="112">
        <v>0.94188000000000005</v>
      </c>
      <c r="D723" s="113">
        <v>5.6752941176470584</v>
      </c>
      <c r="E723" s="114">
        <v>0.28000000000000003</v>
      </c>
      <c r="F723" s="115">
        <v>400.83</v>
      </c>
      <c r="G723" s="115">
        <v>173.81823529411764</v>
      </c>
    </row>
    <row r="724" spans="1:7">
      <c r="A724" s="71" t="s">
        <v>203</v>
      </c>
      <c r="B724" s="71" t="s">
        <v>210</v>
      </c>
      <c r="C724" s="112">
        <v>0.95500000000000007</v>
      </c>
      <c r="D724" s="113">
        <v>7.3535294117647068</v>
      </c>
      <c r="E724" s="114">
        <v>0.12</v>
      </c>
      <c r="F724" s="115">
        <v>258.25</v>
      </c>
      <c r="G724" s="115">
        <v>0</v>
      </c>
    </row>
    <row r="725" spans="1:7">
      <c r="A725" s="71" t="s">
        <v>203</v>
      </c>
      <c r="B725" s="71" t="s">
        <v>210</v>
      </c>
      <c r="C725" s="112">
        <v>1.0187900000000001</v>
      </c>
      <c r="D725" s="113">
        <v>7.3217647058823534</v>
      </c>
      <c r="E725" s="114">
        <v>0.21</v>
      </c>
      <c r="F725" s="115">
        <v>346.82</v>
      </c>
      <c r="G725" s="115">
        <v>53.949411764705872</v>
      </c>
    </row>
    <row r="726" spans="1:7">
      <c r="A726" s="71" t="s">
        <v>203</v>
      </c>
      <c r="B726" s="71" t="s">
        <v>210</v>
      </c>
      <c r="C726" s="112">
        <v>0.16591</v>
      </c>
      <c r="D726" s="113">
        <v>7.7558823529411764</v>
      </c>
      <c r="E726" s="114">
        <v>0.3</v>
      </c>
      <c r="F726" s="115">
        <v>466.01</v>
      </c>
      <c r="G726" s="115">
        <v>155.77470588235292</v>
      </c>
    </row>
    <row r="727" spans="1:7">
      <c r="A727" s="71" t="s">
        <v>203</v>
      </c>
      <c r="B727" s="71" t="s">
        <v>210</v>
      </c>
      <c r="C727" s="112">
        <v>0.24831999999999999</v>
      </c>
      <c r="D727" s="113">
        <v>8.0894117647058827</v>
      </c>
      <c r="E727" s="114">
        <v>0.22</v>
      </c>
      <c r="F727" s="115">
        <v>432.8</v>
      </c>
      <c r="G727" s="115">
        <v>109.22352941176467</v>
      </c>
    </row>
    <row r="728" spans="1:7">
      <c r="A728" s="71" t="s">
        <v>203</v>
      </c>
      <c r="B728" s="71" t="s">
        <v>210</v>
      </c>
      <c r="C728" s="112">
        <v>0.52098</v>
      </c>
      <c r="D728" s="113">
        <v>4.9023529411764706</v>
      </c>
      <c r="E728" s="114">
        <v>0.46</v>
      </c>
      <c r="F728" s="115">
        <v>467.75</v>
      </c>
      <c r="G728" s="115">
        <v>271.65588235294115</v>
      </c>
    </row>
    <row r="729" spans="1:7">
      <c r="A729" s="71" t="s">
        <v>203</v>
      </c>
      <c r="B729" s="71" t="s">
        <v>210</v>
      </c>
      <c r="C729" s="112">
        <v>0.60354999999999992</v>
      </c>
      <c r="D729" s="113">
        <v>6.7235294117647051</v>
      </c>
      <c r="E729" s="114">
        <v>0.22</v>
      </c>
      <c r="F729" s="115">
        <v>627.25</v>
      </c>
      <c r="G729" s="115">
        <v>358.30882352941182</v>
      </c>
    </row>
    <row r="730" spans="1:7">
      <c r="A730" s="71" t="s">
        <v>203</v>
      </c>
      <c r="B730" s="71" t="s">
        <v>210</v>
      </c>
      <c r="C730" s="112">
        <v>0.67692999999999992</v>
      </c>
      <c r="D730" s="113">
        <v>8.0576470588235285</v>
      </c>
      <c r="E730" s="114">
        <v>0.28000000000000003</v>
      </c>
      <c r="F730" s="115">
        <v>453.98</v>
      </c>
      <c r="G730" s="115">
        <v>131.67411764705889</v>
      </c>
    </row>
    <row r="731" spans="1:7">
      <c r="A731" s="71" t="s">
        <v>203</v>
      </c>
      <c r="B731" s="71" t="s">
        <v>210</v>
      </c>
      <c r="C731" s="112">
        <v>0.70386000000000004</v>
      </c>
      <c r="D731" s="113">
        <v>6.1623529411764713</v>
      </c>
      <c r="E731" s="114">
        <v>0.27</v>
      </c>
      <c r="F731" s="115">
        <v>389.91</v>
      </c>
      <c r="G731" s="115">
        <v>143.41588235294117</v>
      </c>
    </row>
    <row r="732" spans="1:7">
      <c r="A732" s="71" t="s">
        <v>203</v>
      </c>
      <c r="B732" s="71" t="s">
        <v>210</v>
      </c>
      <c r="C732" s="112">
        <v>0.82622000000000007</v>
      </c>
      <c r="D732" s="113">
        <v>6.0511764705882358</v>
      </c>
      <c r="E732" s="114">
        <v>0.13</v>
      </c>
      <c r="F732" s="115">
        <v>333.1</v>
      </c>
      <c r="G732" s="115">
        <v>91.052941176470597</v>
      </c>
    </row>
    <row r="733" spans="1:7">
      <c r="A733" s="71" t="s">
        <v>203</v>
      </c>
      <c r="B733" s="71" t="s">
        <v>210</v>
      </c>
      <c r="C733" s="112">
        <v>0.83428000000000002</v>
      </c>
      <c r="D733" s="113">
        <v>6.3794117647058828</v>
      </c>
      <c r="E733" s="114">
        <v>0.24</v>
      </c>
      <c r="F733" s="115">
        <v>262.57</v>
      </c>
      <c r="G733" s="115">
        <v>7.393529411764689</v>
      </c>
    </row>
    <row r="734" spans="1:7">
      <c r="A734" s="71" t="s">
        <v>203</v>
      </c>
      <c r="B734" s="71" t="s">
        <v>211</v>
      </c>
      <c r="C734" s="112">
        <v>0.84992000000000001</v>
      </c>
      <c r="D734" s="113">
        <v>5.2888235294117649</v>
      </c>
      <c r="E734" s="114">
        <v>0.23</v>
      </c>
      <c r="F734" s="115">
        <v>415.44</v>
      </c>
      <c r="G734" s="115">
        <v>203.8870588235294</v>
      </c>
    </row>
    <row r="735" spans="1:7">
      <c r="A735" s="71" t="s">
        <v>203</v>
      </c>
      <c r="B735" s="71" t="s">
        <v>210</v>
      </c>
      <c r="C735" s="112">
        <v>0.88950000000000007</v>
      </c>
      <c r="D735" s="113">
        <v>8.1105882352941165</v>
      </c>
      <c r="E735" s="114">
        <v>0.23</v>
      </c>
      <c r="F735" s="115">
        <v>366.74</v>
      </c>
      <c r="G735" s="115">
        <v>42.316470588235347</v>
      </c>
    </row>
    <row r="736" spans="1:7">
      <c r="A736" s="71" t="s">
        <v>203</v>
      </c>
      <c r="B736" s="71" t="s">
        <v>210</v>
      </c>
      <c r="C736" s="112">
        <v>0.90561999999999998</v>
      </c>
      <c r="D736" s="113">
        <v>7.8988235294117644</v>
      </c>
      <c r="E736" s="114">
        <v>0.4</v>
      </c>
      <c r="F736" s="115">
        <v>462.02</v>
      </c>
      <c r="G736" s="115">
        <v>146.06705882352941</v>
      </c>
    </row>
    <row r="737" spans="1:7">
      <c r="A737" s="71" t="s">
        <v>203</v>
      </c>
      <c r="B737" s="71" t="s">
        <v>210</v>
      </c>
      <c r="C737" s="112">
        <v>0.91747000000000001</v>
      </c>
      <c r="D737" s="113">
        <v>7.5070588235294125</v>
      </c>
      <c r="E737" s="114">
        <v>0.12</v>
      </c>
      <c r="F737" s="115">
        <v>182.85</v>
      </c>
      <c r="G737" s="115">
        <v>0</v>
      </c>
    </row>
    <row r="738" spans="1:7">
      <c r="A738" s="71" t="s">
        <v>203</v>
      </c>
      <c r="B738" s="71" t="s">
        <v>210</v>
      </c>
      <c r="C738" s="112">
        <v>0.92648000000000008</v>
      </c>
      <c r="D738" s="113">
        <v>6.802941176470588</v>
      </c>
      <c r="E738" s="114">
        <v>0.14000000000000001</v>
      </c>
      <c r="F738" s="115">
        <v>416.29</v>
      </c>
      <c r="G738" s="115">
        <v>144.17235294117648</v>
      </c>
    </row>
    <row r="739" spans="1:7">
      <c r="A739" s="71" t="s">
        <v>203</v>
      </c>
      <c r="B739" s="71" t="s">
        <v>210</v>
      </c>
      <c r="C739" s="112">
        <v>0.97128000000000003</v>
      </c>
      <c r="D739" s="113">
        <v>6.3794117647058828</v>
      </c>
      <c r="E739" s="114">
        <v>0.2</v>
      </c>
      <c r="F739" s="115">
        <v>357.33</v>
      </c>
      <c r="G739" s="115">
        <v>102.15352941176468</v>
      </c>
    </row>
    <row r="740" spans="1:7">
      <c r="A740" s="71" t="s">
        <v>203</v>
      </c>
      <c r="B740" s="71" t="s">
        <v>210</v>
      </c>
      <c r="C740" s="112">
        <v>0.98186000000000007</v>
      </c>
      <c r="D740" s="113">
        <v>7.9041176470588237</v>
      </c>
      <c r="E740" s="114">
        <v>0.19</v>
      </c>
      <c r="F740" s="115">
        <v>447</v>
      </c>
      <c r="G740" s="115">
        <v>130.83529411764704</v>
      </c>
    </row>
    <row r="741" spans="1:7">
      <c r="A741" s="71" t="s">
        <v>203</v>
      </c>
      <c r="B741" s="71" t="s">
        <v>210</v>
      </c>
      <c r="C741" s="112">
        <v>1.00552</v>
      </c>
      <c r="D741" s="113">
        <v>7.5652941176470589</v>
      </c>
      <c r="E741" s="114">
        <v>0.2</v>
      </c>
      <c r="F741" s="115">
        <v>301.11</v>
      </c>
      <c r="G741" s="115">
        <v>0</v>
      </c>
    </row>
    <row r="742" spans="1:7">
      <c r="A742" s="71" t="s">
        <v>203</v>
      </c>
      <c r="B742" s="71" t="s">
        <v>210</v>
      </c>
      <c r="C742" s="112">
        <v>1.0840000000000001</v>
      </c>
      <c r="D742" s="113">
        <v>6.84</v>
      </c>
      <c r="E742" s="114">
        <v>0.17</v>
      </c>
      <c r="F742" s="115">
        <v>235.68</v>
      </c>
      <c r="G742" s="115">
        <v>0</v>
      </c>
    </row>
    <row r="743" spans="1:7">
      <c r="A743" s="71" t="s">
        <v>203</v>
      </c>
      <c r="B743" s="71" t="s">
        <v>210</v>
      </c>
      <c r="C743" s="112">
        <v>1.1099400000000001</v>
      </c>
      <c r="D743" s="113">
        <v>7.6182352941176479</v>
      </c>
      <c r="E743" s="114">
        <v>0.28000000000000003</v>
      </c>
      <c r="F743" s="116">
        <v>227.63499999999999</v>
      </c>
      <c r="G743" s="115">
        <v>0</v>
      </c>
    </row>
    <row r="744" spans="1:7">
      <c r="A744" s="71" t="s">
        <v>203</v>
      </c>
      <c r="B744" s="71" t="s">
        <v>210</v>
      </c>
      <c r="C744" s="112">
        <v>1.1225799999999999</v>
      </c>
      <c r="D744" s="113">
        <v>7.8247058823529416</v>
      </c>
      <c r="E744" s="114">
        <v>0.21</v>
      </c>
      <c r="F744" s="115">
        <v>219.59</v>
      </c>
      <c r="G744" s="115">
        <v>0</v>
      </c>
    </row>
    <row r="745" spans="1:7">
      <c r="A745" s="71" t="s">
        <v>203</v>
      </c>
      <c r="B745" s="71" t="s">
        <v>210</v>
      </c>
      <c r="C745" s="112">
        <v>7.8120000000000009E-2</v>
      </c>
      <c r="D745" s="113">
        <v>5.3152941176470589</v>
      </c>
      <c r="E745" s="114">
        <v>0.23</v>
      </c>
      <c r="F745" s="115">
        <v>558.1</v>
      </c>
      <c r="G745" s="115">
        <v>345.48823529411766</v>
      </c>
    </row>
    <row r="746" spans="1:7">
      <c r="A746" s="71" t="s">
        <v>203</v>
      </c>
      <c r="B746" s="71" t="s">
        <v>210</v>
      </c>
      <c r="C746" s="112">
        <v>9.1319999999999998E-2</v>
      </c>
      <c r="D746" s="113">
        <v>7.3429411764705872</v>
      </c>
      <c r="E746" s="114">
        <v>0.36</v>
      </c>
      <c r="F746" s="115">
        <v>442.37</v>
      </c>
      <c r="G746" s="115">
        <v>148.6523529411765</v>
      </c>
    </row>
    <row r="747" spans="1:7">
      <c r="A747" s="71" t="s">
        <v>203</v>
      </c>
      <c r="B747" s="71" t="s">
        <v>210</v>
      </c>
      <c r="C747" s="112">
        <v>0.10452</v>
      </c>
      <c r="D747" s="113">
        <v>5.94</v>
      </c>
      <c r="E747" s="114">
        <v>0.27</v>
      </c>
      <c r="F747" s="115">
        <v>468.6</v>
      </c>
      <c r="G747" s="115">
        <v>231</v>
      </c>
    </row>
    <row r="748" spans="1:7">
      <c r="A748" s="71" t="s">
        <v>203</v>
      </c>
      <c r="B748" s="71" t="s">
        <v>210</v>
      </c>
      <c r="C748" s="112">
        <v>0.18625999999999998</v>
      </c>
      <c r="D748" s="113">
        <v>7.3747058823529414</v>
      </c>
      <c r="E748" s="114">
        <v>0.2</v>
      </c>
      <c r="F748" s="115">
        <v>351.55</v>
      </c>
      <c r="G748" s="115">
        <v>56.561764705882354</v>
      </c>
    </row>
    <row r="749" spans="1:7">
      <c r="A749" s="71" t="s">
        <v>203</v>
      </c>
      <c r="B749" s="71" t="s">
        <v>210</v>
      </c>
      <c r="C749" s="112">
        <v>0.21116000000000001</v>
      </c>
      <c r="D749" s="113">
        <v>6.1676470588235297</v>
      </c>
      <c r="E749" s="114">
        <v>0.3</v>
      </c>
      <c r="F749" s="115">
        <v>443.74</v>
      </c>
      <c r="G749" s="115">
        <v>197.03411764705882</v>
      </c>
    </row>
    <row r="750" spans="1:7">
      <c r="A750" s="71" t="s">
        <v>203</v>
      </c>
      <c r="B750" s="71" t="s">
        <v>210</v>
      </c>
      <c r="C750" s="112">
        <v>0.22540000000000002</v>
      </c>
      <c r="D750" s="113">
        <v>7.6129411764705894</v>
      </c>
      <c r="E750" s="114">
        <v>0.26</v>
      </c>
      <c r="F750" s="115">
        <v>256.43</v>
      </c>
      <c r="G750" s="115">
        <v>0</v>
      </c>
    </row>
    <row r="751" spans="1:7">
      <c r="A751" s="71" t="s">
        <v>203</v>
      </c>
      <c r="B751" s="71" t="s">
        <v>210</v>
      </c>
      <c r="C751" s="112">
        <v>0.23713999999999999</v>
      </c>
      <c r="D751" s="113">
        <v>5.8605882352941174</v>
      </c>
      <c r="E751" s="114">
        <v>0.27</v>
      </c>
      <c r="F751" s="115">
        <v>386.56</v>
      </c>
      <c r="G751" s="115">
        <v>152.13647058823531</v>
      </c>
    </row>
    <row r="752" spans="1:7">
      <c r="A752" s="71" t="s">
        <v>203</v>
      </c>
      <c r="B752" s="71" t="s">
        <v>210</v>
      </c>
      <c r="C752" s="112">
        <v>0.29185000000000005</v>
      </c>
      <c r="D752" s="113">
        <v>7.0729411764705876</v>
      </c>
      <c r="E752" s="114">
        <v>0.2</v>
      </c>
      <c r="F752" s="115">
        <v>339.88</v>
      </c>
      <c r="G752" s="115">
        <v>56.962352941176505</v>
      </c>
    </row>
    <row r="753" spans="1:7">
      <c r="A753" s="71" t="s">
        <v>203</v>
      </c>
      <c r="B753" s="71" t="s">
        <v>210</v>
      </c>
      <c r="C753" s="112">
        <v>0.30469000000000002</v>
      </c>
      <c r="D753" s="113">
        <v>6.2523529411764711</v>
      </c>
      <c r="E753" s="114">
        <v>0.22</v>
      </c>
      <c r="F753" s="115">
        <v>311.86</v>
      </c>
      <c r="G753" s="115">
        <v>61.765882352941162</v>
      </c>
    </row>
    <row r="754" spans="1:7">
      <c r="A754" s="71" t="s">
        <v>203</v>
      </c>
      <c r="B754" s="71" t="s">
        <v>210</v>
      </c>
      <c r="C754" s="112">
        <v>0.31178</v>
      </c>
      <c r="D754" s="113">
        <v>6.5117647058823538</v>
      </c>
      <c r="E754" s="114">
        <v>0.24</v>
      </c>
      <c r="F754" s="116">
        <v>372.02499999999998</v>
      </c>
      <c r="G754" s="115">
        <v>111.55441176470583</v>
      </c>
    </row>
    <row r="755" spans="1:7">
      <c r="A755" s="71" t="s">
        <v>203</v>
      </c>
      <c r="B755" s="71" t="s">
        <v>210</v>
      </c>
      <c r="C755" s="112">
        <v>0.36248000000000002</v>
      </c>
      <c r="D755" s="113">
        <v>6.57</v>
      </c>
      <c r="E755" s="114">
        <v>0.32</v>
      </c>
      <c r="F755" s="115">
        <v>386.72</v>
      </c>
      <c r="G755" s="115">
        <v>123.92000000000002</v>
      </c>
    </row>
    <row r="756" spans="1:7">
      <c r="A756" s="71" t="s">
        <v>203</v>
      </c>
      <c r="B756" s="71" t="s">
        <v>210</v>
      </c>
      <c r="C756" s="112">
        <v>0.3679</v>
      </c>
      <c r="D756" s="113">
        <v>6.9776470588235293</v>
      </c>
      <c r="E756" s="114">
        <v>0.27</v>
      </c>
      <c r="F756" s="115">
        <v>359.19</v>
      </c>
      <c r="G756" s="115">
        <v>80.084117647058804</v>
      </c>
    </row>
    <row r="757" spans="1:7">
      <c r="A757" s="71" t="s">
        <v>203</v>
      </c>
      <c r="B757" s="71" t="s">
        <v>210</v>
      </c>
      <c r="C757" s="112">
        <v>0.37754000000000004</v>
      </c>
      <c r="D757" s="113">
        <v>5.58</v>
      </c>
      <c r="E757" s="114">
        <v>0.31</v>
      </c>
      <c r="F757" s="115">
        <v>287.8</v>
      </c>
      <c r="G757" s="115">
        <v>64.600000000000023</v>
      </c>
    </row>
    <row r="758" spans="1:7">
      <c r="A758" s="71" t="s">
        <v>203</v>
      </c>
      <c r="B758" s="71" t="s">
        <v>210</v>
      </c>
      <c r="C758" s="112">
        <v>0.43557999999999997</v>
      </c>
      <c r="D758" s="113">
        <v>7.9252941176470584</v>
      </c>
      <c r="E758" s="114">
        <v>0.2</v>
      </c>
      <c r="F758" s="115">
        <v>384.86</v>
      </c>
      <c r="G758" s="115">
        <v>67.848235294117671</v>
      </c>
    </row>
    <row r="759" spans="1:7">
      <c r="A759" s="71" t="s">
        <v>203</v>
      </c>
      <c r="B759" s="71" t="s">
        <v>210</v>
      </c>
      <c r="C759" s="112">
        <v>0.45950000000000002</v>
      </c>
      <c r="D759" s="113">
        <v>6.8558823529411761</v>
      </c>
      <c r="E759" s="114">
        <v>0.21</v>
      </c>
      <c r="F759" s="115">
        <v>272.83</v>
      </c>
      <c r="G759" s="115">
        <v>0</v>
      </c>
    </row>
    <row r="760" spans="1:7">
      <c r="A760" s="71" t="s">
        <v>203</v>
      </c>
      <c r="B760" s="71" t="s">
        <v>210</v>
      </c>
      <c r="C760" s="112">
        <v>0.46601999999999999</v>
      </c>
      <c r="D760" s="113">
        <v>4.4894117647058822</v>
      </c>
      <c r="E760" s="114">
        <v>0.3</v>
      </c>
      <c r="F760" s="115">
        <v>364.03</v>
      </c>
      <c r="G760" s="115">
        <v>184.45352941176469</v>
      </c>
    </row>
    <row r="761" spans="1:7">
      <c r="A761" s="71" t="s">
        <v>203</v>
      </c>
      <c r="B761" s="71" t="s">
        <v>210</v>
      </c>
      <c r="C761" s="112">
        <v>0.48946000000000001</v>
      </c>
      <c r="D761" s="113">
        <v>6.0511764705882358</v>
      </c>
      <c r="E761" s="114">
        <v>0.35</v>
      </c>
      <c r="F761" s="115">
        <v>397.76</v>
      </c>
      <c r="G761" s="115">
        <v>155.71294117647057</v>
      </c>
    </row>
    <row r="762" spans="1:7">
      <c r="A762" s="71" t="s">
        <v>203</v>
      </c>
      <c r="B762" s="71" t="s">
        <v>210</v>
      </c>
      <c r="C762" s="112">
        <v>0.54792999999999992</v>
      </c>
      <c r="D762" s="113">
        <v>6.8505882352941176</v>
      </c>
      <c r="E762" s="114">
        <v>0.28999999999999998</v>
      </c>
      <c r="F762" s="115">
        <v>289.54000000000002</v>
      </c>
      <c r="G762" s="115">
        <v>15.516470588235336</v>
      </c>
    </row>
    <row r="763" spans="1:7">
      <c r="A763" s="71" t="s">
        <v>203</v>
      </c>
      <c r="B763" s="71" t="s">
        <v>210</v>
      </c>
      <c r="C763" s="112">
        <v>0.55598999999999998</v>
      </c>
      <c r="D763" s="113">
        <v>6.2311764705882347</v>
      </c>
      <c r="E763" s="114">
        <v>0.36</v>
      </c>
      <c r="F763" s="115">
        <v>358.08</v>
      </c>
      <c r="G763" s="115">
        <v>108.8329411764706</v>
      </c>
    </row>
    <row r="764" spans="1:7">
      <c r="A764" s="71" t="s">
        <v>203</v>
      </c>
      <c r="B764" s="71" t="s">
        <v>210</v>
      </c>
      <c r="C764" s="112">
        <v>0.57162999999999997</v>
      </c>
      <c r="D764" s="113">
        <v>6.4058823529411759</v>
      </c>
      <c r="E764" s="114">
        <v>0.22</v>
      </c>
      <c r="F764" s="115">
        <v>386.67</v>
      </c>
      <c r="G764" s="115">
        <v>130.434705882353</v>
      </c>
    </row>
    <row r="765" spans="1:7">
      <c r="A765" s="71" t="s">
        <v>203</v>
      </c>
      <c r="B765" s="71" t="s">
        <v>210</v>
      </c>
      <c r="C765" s="112">
        <v>0.57965</v>
      </c>
      <c r="D765" s="113">
        <v>6.6229411764705874</v>
      </c>
      <c r="E765" s="114">
        <v>0.24</v>
      </c>
      <c r="F765" s="115">
        <v>429.62</v>
      </c>
      <c r="G765" s="115">
        <v>164.70235294117651</v>
      </c>
    </row>
    <row r="766" spans="1:7">
      <c r="A766" s="71" t="s">
        <v>203</v>
      </c>
      <c r="B766" s="71" t="s">
        <v>210</v>
      </c>
      <c r="C766" s="112">
        <v>0.58720000000000006</v>
      </c>
      <c r="D766" s="113">
        <v>7.0729411764705876</v>
      </c>
      <c r="E766" s="114">
        <v>0.21</v>
      </c>
      <c r="F766" s="115">
        <v>304</v>
      </c>
      <c r="G766" s="115">
        <v>21.082352941176509</v>
      </c>
    </row>
    <row r="767" spans="1:7">
      <c r="A767" s="71" t="s">
        <v>203</v>
      </c>
      <c r="B767" s="71" t="s">
        <v>210</v>
      </c>
      <c r="C767" s="112">
        <v>0.61672000000000005</v>
      </c>
      <c r="D767" s="113">
        <v>6.8611764705882354</v>
      </c>
      <c r="E767" s="114">
        <v>0.37</v>
      </c>
      <c r="F767" s="115">
        <v>576.29999999999995</v>
      </c>
      <c r="G767" s="115">
        <v>301.85294117647055</v>
      </c>
    </row>
    <row r="768" spans="1:7">
      <c r="A768" s="71" t="s">
        <v>203</v>
      </c>
      <c r="B768" s="71" t="s">
        <v>210</v>
      </c>
      <c r="C768" s="112">
        <v>0.63988999999999996</v>
      </c>
      <c r="D768" s="113">
        <v>8.4917647058823533</v>
      </c>
      <c r="E768" s="114">
        <v>0.24</v>
      </c>
      <c r="F768" s="115">
        <v>359.68</v>
      </c>
      <c r="G768" s="115">
        <v>20.009411764705874</v>
      </c>
    </row>
    <row r="769" spans="1:7">
      <c r="A769" s="71" t="s">
        <v>203</v>
      </c>
      <c r="B769" s="71" t="s">
        <v>210</v>
      </c>
      <c r="C769" s="112">
        <v>0.72148000000000001</v>
      </c>
      <c r="D769" s="113">
        <v>8.1370588235294115</v>
      </c>
      <c r="E769" s="114">
        <v>0.33</v>
      </c>
      <c r="F769" s="115">
        <v>398.93</v>
      </c>
      <c r="G769" s="115">
        <v>73.44764705882352</v>
      </c>
    </row>
    <row r="770" spans="1:7">
      <c r="A770" s="71" t="s">
        <v>203</v>
      </c>
      <c r="B770" s="71" t="s">
        <v>210</v>
      </c>
      <c r="C770" s="112">
        <v>0.76315999999999995</v>
      </c>
      <c r="D770" s="113">
        <v>7.9888235294117651</v>
      </c>
      <c r="E770" s="114">
        <v>0.15</v>
      </c>
      <c r="F770" s="115">
        <v>431.16</v>
      </c>
      <c r="G770" s="115">
        <v>111.60705882352943</v>
      </c>
    </row>
    <row r="771" spans="1:7">
      <c r="A771" s="71" t="s">
        <v>204</v>
      </c>
      <c r="B771" s="71" t="s">
        <v>210</v>
      </c>
      <c r="C771" s="117">
        <v>8.6E-3</v>
      </c>
      <c r="D771" s="118">
        <v>4.6279000000000003</v>
      </c>
      <c r="F771" s="119">
        <v>1841</v>
      </c>
      <c r="G771" s="89">
        <v>1540.1865</v>
      </c>
    </row>
    <row r="772" spans="1:7">
      <c r="A772" s="71" t="s">
        <v>204</v>
      </c>
      <c r="B772" s="71" t="s">
        <v>210</v>
      </c>
      <c r="C772" s="120">
        <v>8.9732000000000006E-3</v>
      </c>
      <c r="D772" s="118">
        <v>4.4813000000000001</v>
      </c>
      <c r="F772" s="119">
        <v>1652</v>
      </c>
      <c r="G772" s="89">
        <v>1360.7155</v>
      </c>
    </row>
    <row r="773" spans="1:7">
      <c r="A773" s="71" t="s">
        <v>204</v>
      </c>
      <c r="B773" s="71" t="s">
        <v>210</v>
      </c>
      <c r="C773" s="120">
        <v>9.865500000000001E-3</v>
      </c>
      <c r="D773" s="118">
        <v>4.2727000000000004</v>
      </c>
      <c r="F773" s="119">
        <v>1477</v>
      </c>
      <c r="G773" s="89">
        <v>1199.2745</v>
      </c>
    </row>
    <row r="774" spans="1:7">
      <c r="A774" s="71" t="s">
        <v>204</v>
      </c>
      <c r="B774" s="71" t="s">
        <v>210</v>
      </c>
      <c r="C774" s="120">
        <v>1.0460000000000001E-2</v>
      </c>
      <c r="D774" s="118">
        <v>4.3164999999999996</v>
      </c>
      <c r="F774" s="119">
        <v>1548</v>
      </c>
      <c r="G774" s="89">
        <v>1267.4275</v>
      </c>
    </row>
    <row r="775" spans="1:7">
      <c r="A775" s="71" t="s">
        <v>204</v>
      </c>
      <c r="B775" s="71" t="s">
        <v>210</v>
      </c>
      <c r="C775" s="120">
        <v>1.1055000000000001E-2</v>
      </c>
      <c r="D775" s="118">
        <v>4.2247000000000003</v>
      </c>
      <c r="F775" s="121">
        <v>1345</v>
      </c>
      <c r="G775" s="89">
        <v>1070.3944999999999</v>
      </c>
    </row>
    <row r="776" spans="1:7">
      <c r="A776" s="71" t="s">
        <v>204</v>
      </c>
      <c r="B776" s="71" t="s">
        <v>210</v>
      </c>
      <c r="C776" s="120">
        <v>1.1353E-2</v>
      </c>
      <c r="D776" s="118">
        <v>4.2922000000000002</v>
      </c>
      <c r="F776" s="119">
        <v>1359</v>
      </c>
      <c r="G776" s="89">
        <v>1080.0070000000001</v>
      </c>
    </row>
    <row r="777" spans="1:7">
      <c r="A777" s="71" t="s">
        <v>204</v>
      </c>
      <c r="B777" s="71" t="s">
        <v>210</v>
      </c>
      <c r="C777" s="120">
        <v>1.1612000000000001E-2</v>
      </c>
      <c r="D777" s="118">
        <v>4.5183</v>
      </c>
      <c r="F777" s="119">
        <v>1359</v>
      </c>
      <c r="G777" s="89">
        <v>1065.3105</v>
      </c>
    </row>
    <row r="778" spans="1:7">
      <c r="A778" s="71" t="s">
        <v>204</v>
      </c>
      <c r="B778" s="71" t="s">
        <v>211</v>
      </c>
      <c r="C778" s="120">
        <v>1.2105000000000001E-2</v>
      </c>
      <c r="D778" s="118">
        <v>4.7583000000000002</v>
      </c>
      <c r="F778" s="119">
        <v>1452</v>
      </c>
      <c r="G778" s="89">
        <v>1142.7104999999999</v>
      </c>
    </row>
    <row r="779" spans="1:7">
      <c r="A779" s="71" t="s">
        <v>204</v>
      </c>
      <c r="B779" s="71" t="s">
        <v>210</v>
      </c>
      <c r="C779" s="120">
        <v>1.2844E-2</v>
      </c>
      <c r="D779" s="118">
        <v>4.5865999999999998</v>
      </c>
      <c r="F779" s="119">
        <v>959</v>
      </c>
      <c r="G779" s="89">
        <v>660.87100000000009</v>
      </c>
    </row>
    <row r="780" spans="1:7">
      <c r="A780" s="71" t="s">
        <v>204</v>
      </c>
      <c r="B780" s="71" t="s">
        <v>210</v>
      </c>
      <c r="C780" s="120">
        <v>1.3091E-2</v>
      </c>
      <c r="D780" s="118">
        <v>3.6177000000000001</v>
      </c>
      <c r="F780" s="119">
        <v>983</v>
      </c>
      <c r="G780" s="89">
        <v>747.84950000000003</v>
      </c>
    </row>
    <row r="781" spans="1:7">
      <c r="A781" s="71" t="s">
        <v>204</v>
      </c>
      <c r="B781" s="71" t="s">
        <v>210</v>
      </c>
      <c r="C781" s="120">
        <v>1.3461000000000001E-2</v>
      </c>
      <c r="D781" s="118">
        <v>3.6640000000000001</v>
      </c>
      <c r="F781" s="119">
        <v>962</v>
      </c>
      <c r="G781" s="89">
        <v>723.84</v>
      </c>
    </row>
    <row r="782" spans="1:7">
      <c r="A782" s="71" t="s">
        <v>204</v>
      </c>
      <c r="B782" s="71" t="s">
        <v>210</v>
      </c>
      <c r="C782" s="120">
        <v>1.3707E-2</v>
      </c>
      <c r="D782" s="118">
        <v>3.9036</v>
      </c>
      <c r="F782" s="119">
        <v>1019</v>
      </c>
      <c r="G782" s="89">
        <v>765.26599999999996</v>
      </c>
    </row>
    <row r="783" spans="1:7">
      <c r="A783" s="71" t="s">
        <v>204</v>
      </c>
      <c r="B783" s="71" t="s">
        <v>210</v>
      </c>
      <c r="C783" s="120">
        <v>1.4077000000000001E-2</v>
      </c>
      <c r="D783" s="118">
        <v>4.4630999999999998</v>
      </c>
      <c r="F783" s="119">
        <v>1011</v>
      </c>
      <c r="G783" s="89">
        <v>720.89850000000001</v>
      </c>
    </row>
    <row r="784" spans="1:7">
      <c r="A784" s="71" t="s">
        <v>204</v>
      </c>
      <c r="B784" s="71" t="s">
        <v>210</v>
      </c>
      <c r="C784" s="120">
        <v>1.4324E-2</v>
      </c>
      <c r="D784" s="118">
        <v>5.2149000000000001</v>
      </c>
      <c r="F784" s="119">
        <v>1100</v>
      </c>
      <c r="G784" s="89">
        <v>761.03150000000005</v>
      </c>
    </row>
    <row r="785" spans="1:7">
      <c r="A785" s="71" t="s">
        <v>204</v>
      </c>
      <c r="B785" s="71" t="s">
        <v>210</v>
      </c>
      <c r="C785" s="120">
        <v>1.4692999999999999E-2</v>
      </c>
      <c r="D785" s="118">
        <v>5.2416999999999998</v>
      </c>
      <c r="F785" s="119">
        <v>1245</v>
      </c>
      <c r="G785" s="89">
        <v>904.28950000000009</v>
      </c>
    </row>
    <row r="786" spans="1:7">
      <c r="A786" s="71" t="s">
        <v>204</v>
      </c>
      <c r="B786" s="71" t="s">
        <v>210</v>
      </c>
      <c r="C786" s="120">
        <v>1.4964E-2</v>
      </c>
      <c r="D786" s="118">
        <v>7.4667000000000003</v>
      </c>
      <c r="F786" s="119">
        <v>1205</v>
      </c>
      <c r="G786" s="89">
        <v>719.66449999999998</v>
      </c>
    </row>
    <row r="787" spans="1:7">
      <c r="A787" s="71" t="s">
        <v>204</v>
      </c>
      <c r="B787" s="71" t="s">
        <v>210</v>
      </c>
      <c r="C787" s="120">
        <v>1.5404000000000001E-2</v>
      </c>
      <c r="D787" s="118">
        <v>7.6102999999999996</v>
      </c>
      <c r="F787" s="119">
        <v>1208</v>
      </c>
      <c r="G787" s="89">
        <v>713.33050000000003</v>
      </c>
    </row>
    <row r="788" spans="1:7">
      <c r="A788" s="71" t="s">
        <v>204</v>
      </c>
      <c r="B788" s="71" t="s">
        <v>210</v>
      </c>
      <c r="C788" s="120">
        <v>1.5698E-2</v>
      </c>
      <c r="D788" s="118">
        <v>7.5400999999999998</v>
      </c>
      <c r="F788" s="119">
        <v>1101</v>
      </c>
      <c r="G788" s="89">
        <v>610.89350000000002</v>
      </c>
    </row>
    <row r="789" spans="1:7">
      <c r="A789" s="71" t="s">
        <v>204</v>
      </c>
      <c r="B789" s="71" t="s">
        <v>210</v>
      </c>
      <c r="C789" s="120">
        <v>1.6138000000000003E-2</v>
      </c>
      <c r="D789" s="118">
        <v>7.2347999999999999</v>
      </c>
      <c r="F789" s="119">
        <v>1104</v>
      </c>
      <c r="G789" s="89">
        <v>633.73800000000006</v>
      </c>
    </row>
    <row r="790" spans="1:7">
      <c r="A790" s="71" t="s">
        <v>204</v>
      </c>
      <c r="B790" s="71" t="s">
        <v>210</v>
      </c>
      <c r="C790" s="120">
        <v>1.6431000000000001E-2</v>
      </c>
      <c r="D790" s="118">
        <v>7.4946999999999999</v>
      </c>
      <c r="F790" s="119">
        <v>1077</v>
      </c>
      <c r="G790" s="89">
        <v>589.84449999999993</v>
      </c>
    </row>
    <row r="791" spans="1:7">
      <c r="A791" s="71" t="s">
        <v>204</v>
      </c>
      <c r="B791" s="71" t="s">
        <v>211</v>
      </c>
      <c r="C791" s="120">
        <v>1.6872000000000002E-2</v>
      </c>
      <c r="D791" s="118">
        <v>7.6955</v>
      </c>
      <c r="F791" s="119">
        <v>1028</v>
      </c>
      <c r="G791" s="89">
        <v>527.79250000000002</v>
      </c>
    </row>
    <row r="792" spans="1:7">
      <c r="A792" s="71" t="s">
        <v>204</v>
      </c>
      <c r="B792" s="71" t="s">
        <v>210</v>
      </c>
      <c r="C792" s="120">
        <v>1.7458999999999999E-2</v>
      </c>
      <c r="D792" s="118">
        <v>7.5151000000000003</v>
      </c>
      <c r="F792" s="119">
        <v>1037</v>
      </c>
      <c r="G792" s="89">
        <v>548.5184999999999</v>
      </c>
    </row>
    <row r="793" spans="1:7">
      <c r="A793" s="71" t="s">
        <v>204</v>
      </c>
      <c r="B793" s="71" t="s">
        <v>210</v>
      </c>
      <c r="C793" s="120">
        <v>1.7606000000000004E-2</v>
      </c>
      <c r="D793" s="118">
        <v>7.7117000000000004</v>
      </c>
      <c r="F793" s="119">
        <v>1051</v>
      </c>
      <c r="G793" s="89">
        <v>549.73949999999991</v>
      </c>
    </row>
    <row r="794" spans="1:7">
      <c r="A794" s="71" t="s">
        <v>204</v>
      </c>
      <c r="B794" s="71" t="s">
        <v>210</v>
      </c>
      <c r="C794" s="120">
        <v>1.7899000000000002E-2</v>
      </c>
      <c r="D794" s="118">
        <v>7.4790999999999999</v>
      </c>
      <c r="F794" s="119">
        <v>1031</v>
      </c>
      <c r="G794" s="89">
        <v>544.85850000000005</v>
      </c>
    </row>
    <row r="795" spans="1:7">
      <c r="A795" s="71" t="s">
        <v>204</v>
      </c>
      <c r="B795" s="71" t="s">
        <v>210</v>
      </c>
      <c r="C795" s="120">
        <v>1.8339999999999999E-2</v>
      </c>
      <c r="D795" s="118">
        <v>7.5319000000000003</v>
      </c>
      <c r="F795" s="119">
        <v>1003</v>
      </c>
      <c r="G795" s="89">
        <v>513.42650000000003</v>
      </c>
    </row>
    <row r="796" spans="1:7">
      <c r="A796" s="71" t="s">
        <v>204</v>
      </c>
      <c r="B796" s="71" t="s">
        <v>210</v>
      </c>
      <c r="C796" s="120">
        <v>1.8851384617700501E-2</v>
      </c>
      <c r="D796" s="118">
        <v>7.2111999999999998</v>
      </c>
      <c r="F796" s="119">
        <v>1013</v>
      </c>
      <c r="G796" s="89">
        <v>544.27199999999993</v>
      </c>
    </row>
    <row r="797" spans="1:7">
      <c r="A797" s="71" t="s">
        <v>204</v>
      </c>
      <c r="B797" s="71" t="s">
        <v>210</v>
      </c>
      <c r="C797" s="120">
        <v>1.9560824808524502E-2</v>
      </c>
      <c r="D797" s="118">
        <v>7.2675000000000001</v>
      </c>
      <c r="F797" s="119">
        <v>1057</v>
      </c>
      <c r="G797" s="89">
        <v>584.61249999999995</v>
      </c>
    </row>
    <row r="798" spans="1:7">
      <c r="A798" s="71" t="s">
        <v>204</v>
      </c>
      <c r="B798" s="71" t="s">
        <v>210</v>
      </c>
      <c r="C798" s="120">
        <v>2.0033784935740498E-2</v>
      </c>
      <c r="D798" s="118">
        <v>7.2266000000000004</v>
      </c>
      <c r="F798" s="119">
        <v>1050</v>
      </c>
      <c r="G798" s="89">
        <v>580.27099999999996</v>
      </c>
    </row>
    <row r="799" spans="1:7">
      <c r="A799" s="71" t="s">
        <v>204</v>
      </c>
      <c r="B799" s="71" t="s">
        <v>210</v>
      </c>
      <c r="C799" s="120">
        <v>2.0743225126564509E-2</v>
      </c>
      <c r="D799" s="118">
        <v>7.4406999999999996</v>
      </c>
      <c r="F799" s="119">
        <v>1059</v>
      </c>
      <c r="G799" s="89">
        <v>575.35450000000003</v>
      </c>
    </row>
    <row r="800" spans="1:7">
      <c r="A800" s="71" t="s">
        <v>204</v>
      </c>
      <c r="B800" s="71" t="s">
        <v>210</v>
      </c>
      <c r="C800" s="120">
        <v>2.1216185277372009E-2</v>
      </c>
      <c r="D800" s="118">
        <v>6.9459999999999997</v>
      </c>
      <c r="F800" s="119">
        <v>1008</v>
      </c>
      <c r="G800" s="89">
        <v>556.51</v>
      </c>
    </row>
    <row r="801" spans="1:7">
      <c r="A801" s="71" t="s">
        <v>204</v>
      </c>
      <c r="B801" s="71" t="s">
        <v>210</v>
      </c>
      <c r="C801" s="120">
        <v>2.192562546819601E-2</v>
      </c>
      <c r="D801" s="118">
        <v>7.2981999999999996</v>
      </c>
      <c r="F801" s="119">
        <v>1040</v>
      </c>
      <c r="G801" s="89">
        <v>565.61699999999996</v>
      </c>
    </row>
    <row r="802" spans="1:7">
      <c r="A802" s="71" t="s">
        <v>204</v>
      </c>
      <c r="B802" s="71" t="s">
        <v>210</v>
      </c>
      <c r="C802" s="120">
        <v>2.2398585595412013E-2</v>
      </c>
      <c r="D802" s="118">
        <v>7.3550000000000004</v>
      </c>
      <c r="F802" s="119">
        <v>1043</v>
      </c>
      <c r="G802" s="89">
        <v>564.92499999999995</v>
      </c>
    </row>
    <row r="803" spans="1:7">
      <c r="A803" s="71" t="s">
        <v>204</v>
      </c>
      <c r="B803" s="71" t="s">
        <v>210</v>
      </c>
      <c r="C803" s="120">
        <v>2.3108025786236025E-2</v>
      </c>
      <c r="D803" s="118">
        <v>7.4135</v>
      </c>
      <c r="F803" s="119">
        <v>1048</v>
      </c>
      <c r="G803" s="89">
        <v>566.12249999999995</v>
      </c>
    </row>
    <row r="804" spans="1:7">
      <c r="A804" s="71" t="s">
        <v>204</v>
      </c>
      <c r="B804" s="71" t="s">
        <v>210</v>
      </c>
      <c r="C804" s="120">
        <v>2.3580985937043521E-2</v>
      </c>
      <c r="D804" s="118">
        <v>7.3807999999999998</v>
      </c>
      <c r="F804" s="119">
        <v>1030</v>
      </c>
      <c r="G804" s="89">
        <v>550.24800000000005</v>
      </c>
    </row>
    <row r="805" spans="1:7">
      <c r="A805" s="71" t="s">
        <v>204</v>
      </c>
      <c r="B805" s="71" t="s">
        <v>210</v>
      </c>
      <c r="C805" s="120">
        <v>2.4290426127867519E-2</v>
      </c>
      <c r="D805" s="118">
        <v>7.2675000000000001</v>
      </c>
      <c r="F805" s="119">
        <v>1072</v>
      </c>
      <c r="G805" s="89">
        <v>599.61249999999995</v>
      </c>
    </row>
    <row r="806" spans="1:7">
      <c r="A806" s="71" t="s">
        <v>204</v>
      </c>
      <c r="B806" s="71" t="s">
        <v>210</v>
      </c>
      <c r="C806" s="120">
        <v>2.4763386255083519E-2</v>
      </c>
      <c r="D806" s="118">
        <v>7.4364999999999997</v>
      </c>
      <c r="F806" s="119">
        <v>1074</v>
      </c>
      <c r="G806" s="89">
        <v>590.62750000000005</v>
      </c>
    </row>
    <row r="807" spans="1:7">
      <c r="A807" s="71" t="s">
        <v>204</v>
      </c>
      <c r="B807" s="71" t="s">
        <v>210</v>
      </c>
      <c r="C807" s="120">
        <v>2.5472826445907527E-2</v>
      </c>
      <c r="D807" s="118">
        <v>7.2977999999999996</v>
      </c>
      <c r="F807" s="119">
        <v>1154</v>
      </c>
      <c r="G807" s="89">
        <v>679.64300000000003</v>
      </c>
    </row>
    <row r="808" spans="1:7">
      <c r="A808" s="71" t="s">
        <v>204</v>
      </c>
      <c r="B808" s="71" t="s">
        <v>210</v>
      </c>
      <c r="C808" s="120">
        <v>2.594578659671502E-2</v>
      </c>
      <c r="D808" s="118">
        <v>7.1635</v>
      </c>
      <c r="F808" s="119">
        <v>1062</v>
      </c>
      <c r="G808" s="89">
        <v>596.37249999999995</v>
      </c>
    </row>
    <row r="809" spans="1:7">
      <c r="A809" s="71" t="s">
        <v>204</v>
      </c>
      <c r="B809" s="71" t="s">
        <v>210</v>
      </c>
      <c r="C809" s="120">
        <v>2.6655226787539024E-2</v>
      </c>
      <c r="D809" s="118">
        <v>7.3815999999999997</v>
      </c>
      <c r="F809" s="119">
        <v>1101</v>
      </c>
      <c r="G809" s="89">
        <v>621.19600000000003</v>
      </c>
    </row>
    <row r="810" spans="1:7">
      <c r="A810" s="71" t="s">
        <v>204</v>
      </c>
      <c r="B810" s="71" t="s">
        <v>210</v>
      </c>
      <c r="C810" s="120">
        <v>2.7128186914755027E-2</v>
      </c>
      <c r="D810" s="118">
        <v>7.0461999999999998</v>
      </c>
      <c r="F810" s="119">
        <v>1037</v>
      </c>
      <c r="G810" s="89">
        <v>578.99700000000007</v>
      </c>
    </row>
    <row r="811" spans="1:7">
      <c r="A811" s="71" t="s">
        <v>204</v>
      </c>
      <c r="B811" s="71" t="s">
        <v>210</v>
      </c>
      <c r="C811" s="120">
        <v>2.7837627105579028E-2</v>
      </c>
      <c r="D811" s="118">
        <v>7.4996</v>
      </c>
      <c r="F811" s="119">
        <v>1071</v>
      </c>
      <c r="G811" s="89">
        <v>583.52600000000007</v>
      </c>
    </row>
    <row r="812" spans="1:7">
      <c r="A812" s="71" t="s">
        <v>204</v>
      </c>
      <c r="B812" s="71" t="s">
        <v>210</v>
      </c>
      <c r="C812" s="120">
        <v>2.8310587256386532E-2</v>
      </c>
      <c r="D812" s="118">
        <v>7.5885999999999996</v>
      </c>
      <c r="F812" s="119">
        <v>1018</v>
      </c>
      <c r="G812" s="89">
        <v>524.74099999999999</v>
      </c>
    </row>
    <row r="813" spans="1:7">
      <c r="A813" s="71" t="s">
        <v>204</v>
      </c>
      <c r="B813" s="71" t="s">
        <v>210</v>
      </c>
      <c r="C813" s="120">
        <v>3.1384828106882035E-2</v>
      </c>
      <c r="D813" s="118">
        <v>7.3830999999999998</v>
      </c>
      <c r="F813" s="119">
        <v>995</v>
      </c>
      <c r="G813" s="89">
        <v>515.09850000000006</v>
      </c>
    </row>
    <row r="814" spans="1:7">
      <c r="A814" s="71" t="s">
        <v>204</v>
      </c>
      <c r="B814" s="71" t="s">
        <v>210</v>
      </c>
      <c r="C814" s="120">
        <v>3.1857788234098044E-2</v>
      </c>
      <c r="D814" s="118">
        <v>7.4558999999999997</v>
      </c>
      <c r="F814" s="119">
        <v>930</v>
      </c>
      <c r="G814" s="89">
        <v>445.36650000000003</v>
      </c>
    </row>
    <row r="815" spans="1:7">
      <c r="A815" s="71" t="s">
        <v>204</v>
      </c>
      <c r="B815" s="71" t="s">
        <v>210</v>
      </c>
      <c r="C815" s="120">
        <v>3.2567228424922046E-2</v>
      </c>
      <c r="D815" s="118">
        <v>7.4730999999999996</v>
      </c>
      <c r="F815" s="119">
        <v>957</v>
      </c>
      <c r="G815" s="89">
        <v>471.24850000000004</v>
      </c>
    </row>
    <row r="816" spans="1:7">
      <c r="A816" s="71" t="s">
        <v>204</v>
      </c>
      <c r="B816" s="71" t="s">
        <v>210</v>
      </c>
      <c r="C816" s="120">
        <v>3.374962876655354E-2</v>
      </c>
      <c r="D816" s="118">
        <v>7.2594000000000003</v>
      </c>
      <c r="F816" s="119">
        <v>1039</v>
      </c>
      <c r="G816" s="89">
        <v>567.1389999999999</v>
      </c>
    </row>
    <row r="817" spans="1:7">
      <c r="A817" s="71" t="s">
        <v>204</v>
      </c>
      <c r="B817" s="71" t="s">
        <v>210</v>
      </c>
      <c r="C817" s="120">
        <v>3.422258889376955E-2</v>
      </c>
      <c r="D817" s="118">
        <v>7.4649999999999999</v>
      </c>
      <c r="F817" s="119">
        <v>1065</v>
      </c>
      <c r="G817" s="89">
        <v>579.77500000000009</v>
      </c>
    </row>
    <row r="818" spans="1:7">
      <c r="A818" s="71" t="s">
        <v>204</v>
      </c>
      <c r="B818" s="71" t="s">
        <v>210</v>
      </c>
      <c r="C818" s="120">
        <v>3.4932029084593537E-2</v>
      </c>
      <c r="D818" s="118">
        <v>7.5343999999999998</v>
      </c>
      <c r="F818" s="119">
        <v>1091</v>
      </c>
      <c r="G818" s="89">
        <v>601.26400000000001</v>
      </c>
    </row>
    <row r="819" spans="1:7">
      <c r="A819" s="71" t="s">
        <v>204</v>
      </c>
      <c r="B819" s="71" t="s">
        <v>211</v>
      </c>
      <c r="C819" s="120">
        <v>3.5739000000000007E-2</v>
      </c>
      <c r="D819" s="118">
        <v>7.117</v>
      </c>
      <c r="F819" s="119">
        <v>1138</v>
      </c>
      <c r="G819" s="89">
        <v>675.39499999999998</v>
      </c>
    </row>
    <row r="820" spans="1:7">
      <c r="A820" s="71" t="s">
        <v>204</v>
      </c>
      <c r="B820" s="71" t="s">
        <v>210</v>
      </c>
      <c r="C820" s="120">
        <v>3.6875999999999999E-2</v>
      </c>
      <c r="D820" s="118">
        <v>7.3856000000000002</v>
      </c>
      <c r="F820" s="119">
        <v>1072</v>
      </c>
      <c r="G820" s="89">
        <v>591.93599999999992</v>
      </c>
    </row>
    <row r="821" spans="1:7">
      <c r="A821" s="71" t="s">
        <v>204</v>
      </c>
      <c r="B821" s="71" t="s">
        <v>210</v>
      </c>
      <c r="C821" s="120">
        <v>3.8499000000000005E-2</v>
      </c>
      <c r="D821" s="118">
        <v>7.2577999999999996</v>
      </c>
      <c r="F821" s="119">
        <v>1136</v>
      </c>
      <c r="G821" s="89">
        <v>664.24300000000005</v>
      </c>
    </row>
    <row r="822" spans="1:7">
      <c r="A822" s="71" t="s">
        <v>204</v>
      </c>
      <c r="B822" s="71" t="s">
        <v>210</v>
      </c>
      <c r="C822" s="120">
        <v>3.9798E-2</v>
      </c>
      <c r="D822" s="118">
        <v>7.1665999999999999</v>
      </c>
      <c r="F822" s="119">
        <v>1236</v>
      </c>
      <c r="G822" s="89">
        <v>770.17100000000005</v>
      </c>
    </row>
    <row r="823" spans="1:7">
      <c r="A823" s="71" t="s">
        <v>204</v>
      </c>
      <c r="B823" s="71" t="s">
        <v>210</v>
      </c>
      <c r="C823" s="120">
        <v>4.3319000000000003E-2</v>
      </c>
      <c r="D823" s="118">
        <v>6.9880000000000004</v>
      </c>
      <c r="F823" s="119">
        <v>1295</v>
      </c>
      <c r="G823" s="89">
        <v>840.78</v>
      </c>
    </row>
    <row r="824" spans="1:7">
      <c r="A824" s="71" t="s">
        <v>204</v>
      </c>
      <c r="B824" s="71" t="s">
        <v>210</v>
      </c>
      <c r="C824" s="120">
        <v>5.0451999999999997E-2</v>
      </c>
      <c r="D824" s="118">
        <v>6.8570000000000002</v>
      </c>
      <c r="F824" s="119">
        <v>924</v>
      </c>
      <c r="G824" s="89">
        <v>478.29499999999996</v>
      </c>
    </row>
    <row r="825" spans="1:7">
      <c r="A825" s="71" t="s">
        <v>204</v>
      </c>
      <c r="B825" s="71" t="s">
        <v>210</v>
      </c>
      <c r="C825" s="120">
        <v>5.1915999999999997E-2</v>
      </c>
      <c r="D825" s="118">
        <v>6.5449000000000002</v>
      </c>
      <c r="F825" s="119">
        <v>1288</v>
      </c>
      <c r="G825" s="89">
        <v>862.58150000000001</v>
      </c>
    </row>
    <row r="826" spans="1:7">
      <c r="A826" s="71" t="s">
        <v>204</v>
      </c>
      <c r="B826" s="71" t="s">
        <v>210</v>
      </c>
      <c r="C826" s="120">
        <v>5.5143000000000005E-2</v>
      </c>
      <c r="D826" s="118">
        <v>6.9482999999999997</v>
      </c>
      <c r="F826" s="119">
        <v>1214</v>
      </c>
      <c r="G826" s="89">
        <v>762.3605</v>
      </c>
    </row>
    <row r="827" spans="1:7">
      <c r="A827" s="71" t="s">
        <v>204</v>
      </c>
      <c r="B827" s="71" t="s">
        <v>210</v>
      </c>
      <c r="C827" s="120">
        <v>5.8369999999999998E-2</v>
      </c>
      <c r="D827" s="118">
        <v>5.9305000000000003</v>
      </c>
      <c r="F827" s="119">
        <v>1189</v>
      </c>
      <c r="G827" s="89">
        <v>803.51749999999993</v>
      </c>
    </row>
    <row r="828" spans="1:7">
      <c r="A828" s="71" t="s">
        <v>204</v>
      </c>
      <c r="B828" s="71" t="s">
        <v>210</v>
      </c>
      <c r="C828" s="120">
        <v>6.1348E-2</v>
      </c>
      <c r="D828" s="118">
        <v>6.5647000000000002</v>
      </c>
      <c r="F828" s="119">
        <v>1233</v>
      </c>
      <c r="G828" s="89">
        <v>806.29449999999997</v>
      </c>
    </row>
    <row r="829" spans="1:7">
      <c r="A829" s="71" t="s">
        <v>204</v>
      </c>
      <c r="B829" s="71" t="s">
        <v>210</v>
      </c>
      <c r="C829" s="120">
        <v>6.2881999999999993E-2</v>
      </c>
      <c r="D829" s="118">
        <v>7.4657</v>
      </c>
      <c r="F829" s="119">
        <v>1128</v>
      </c>
      <c r="G829" s="89">
        <v>642.72949999999992</v>
      </c>
    </row>
    <row r="830" spans="1:7">
      <c r="A830" s="71" t="s">
        <v>204</v>
      </c>
      <c r="B830" s="71" t="s">
        <v>210</v>
      </c>
      <c r="C830" s="120">
        <v>6.364800000000001E-2</v>
      </c>
      <c r="D830" s="118">
        <v>6.9210000000000003</v>
      </c>
      <c r="F830" s="119">
        <v>1152</v>
      </c>
      <c r="G830" s="89">
        <v>702.13499999999999</v>
      </c>
    </row>
    <row r="831" spans="1:7">
      <c r="A831" s="71" t="s">
        <v>204</v>
      </c>
      <c r="B831" s="71" t="s">
        <v>210</v>
      </c>
      <c r="C831" s="120">
        <v>6.4108999999999985E-2</v>
      </c>
      <c r="D831" s="118">
        <v>7.3186</v>
      </c>
      <c r="F831" s="119">
        <v>1027</v>
      </c>
      <c r="G831" s="89">
        <v>551.29099999999994</v>
      </c>
    </row>
    <row r="832" spans="1:7">
      <c r="A832" s="71" t="s">
        <v>204</v>
      </c>
      <c r="B832" s="71" t="s">
        <v>210</v>
      </c>
      <c r="C832" s="120">
        <v>6.5156999999999993E-2</v>
      </c>
      <c r="D832" s="118">
        <v>7.2918000000000003</v>
      </c>
      <c r="F832" s="119">
        <v>918</v>
      </c>
      <c r="G832" s="89">
        <v>444.03299999999996</v>
      </c>
    </row>
    <row r="833" spans="1:7">
      <c r="A833" s="71" t="s">
        <v>204</v>
      </c>
      <c r="B833" s="71" t="s">
        <v>210</v>
      </c>
      <c r="C833" s="120">
        <v>6.6751000000000005E-2</v>
      </c>
      <c r="D833" s="118">
        <v>7.3220000000000001</v>
      </c>
      <c r="F833" s="119">
        <v>938</v>
      </c>
      <c r="G833" s="89">
        <v>462.07</v>
      </c>
    </row>
    <row r="834" spans="1:7">
      <c r="A834" s="71" t="s">
        <v>204</v>
      </c>
      <c r="B834" s="71" t="s">
        <v>210</v>
      </c>
      <c r="C834" s="120">
        <v>6.7016999999999993E-2</v>
      </c>
      <c r="D834" s="118">
        <v>6.6250999999999998</v>
      </c>
      <c r="F834" s="119">
        <v>912</v>
      </c>
      <c r="G834" s="89">
        <v>481.36850000000004</v>
      </c>
    </row>
    <row r="835" spans="1:7">
      <c r="A835" s="71" t="s">
        <v>204</v>
      </c>
      <c r="B835" s="71" t="s">
        <v>210</v>
      </c>
      <c r="C835" s="120">
        <v>6.8346000000000004E-2</v>
      </c>
      <c r="D835" s="118">
        <v>6.3673000000000002</v>
      </c>
      <c r="F835" s="119">
        <v>1048</v>
      </c>
      <c r="G835" s="89">
        <v>634.12549999999999</v>
      </c>
    </row>
    <row r="836" spans="1:7">
      <c r="A836" s="71" t="s">
        <v>204</v>
      </c>
      <c r="B836" s="71" t="s">
        <v>210</v>
      </c>
      <c r="C836" s="120">
        <v>6.9675000000000001E-2</v>
      </c>
      <c r="D836" s="118">
        <v>5.6303999999999998</v>
      </c>
      <c r="F836" s="119">
        <v>944</v>
      </c>
      <c r="G836" s="89">
        <v>578.024</v>
      </c>
    </row>
    <row r="837" spans="1:7">
      <c r="A837" s="71" t="s">
        <v>204</v>
      </c>
      <c r="B837" s="71" t="s">
        <v>210</v>
      </c>
      <c r="C837" s="120">
        <v>7.3662999999999992E-2</v>
      </c>
      <c r="D837" s="118">
        <v>5.4223999999999997</v>
      </c>
      <c r="F837" s="119">
        <v>1174</v>
      </c>
      <c r="G837" s="89">
        <v>821.5440000000001</v>
      </c>
    </row>
    <row r="838" spans="1:7">
      <c r="A838" s="71" t="s">
        <v>204</v>
      </c>
      <c r="B838" s="71" t="s">
        <v>210</v>
      </c>
      <c r="C838" s="120">
        <v>7.6321E-2</v>
      </c>
      <c r="D838" s="118">
        <v>6.7595999999999998</v>
      </c>
      <c r="F838" s="119">
        <v>1203</v>
      </c>
      <c r="G838" s="89">
        <v>763.62599999999998</v>
      </c>
    </row>
    <row r="839" spans="1:7">
      <c r="A839" s="71" t="s">
        <v>204</v>
      </c>
      <c r="B839" s="71" t="s">
        <v>210</v>
      </c>
      <c r="C839" s="120">
        <v>7.7650000000000011E-2</v>
      </c>
      <c r="D839" s="118">
        <v>6.0589000000000004</v>
      </c>
      <c r="F839" s="119">
        <v>1393</v>
      </c>
      <c r="G839" s="89">
        <v>999.17149999999992</v>
      </c>
    </row>
    <row r="840" spans="1:7">
      <c r="A840" s="71" t="s">
        <v>204</v>
      </c>
      <c r="B840" s="71" t="s">
        <v>210</v>
      </c>
      <c r="C840" s="120">
        <v>8.1117000000000009E-2</v>
      </c>
      <c r="D840" s="118">
        <v>6.1054000000000004</v>
      </c>
      <c r="F840" s="119">
        <v>1235</v>
      </c>
      <c r="G840" s="89">
        <v>838.149</v>
      </c>
    </row>
    <row r="841" spans="1:7">
      <c r="A841" s="71" t="s">
        <v>204</v>
      </c>
      <c r="B841" s="71" t="s">
        <v>210</v>
      </c>
      <c r="C841" s="120">
        <v>8.2427000000000014E-2</v>
      </c>
      <c r="D841" s="118">
        <v>6.6947000000000001</v>
      </c>
      <c r="F841" s="119">
        <v>1362</v>
      </c>
      <c r="G841" s="89">
        <v>926.84449999999993</v>
      </c>
    </row>
    <row r="842" spans="1:7">
      <c r="A842" s="71" t="s">
        <v>204</v>
      </c>
      <c r="B842" s="71" t="s">
        <v>210</v>
      </c>
      <c r="C842" s="120">
        <v>9.1166999999999998E-2</v>
      </c>
      <c r="D842" s="118">
        <v>3.9777999999999998</v>
      </c>
      <c r="F842" s="119">
        <v>1044</v>
      </c>
      <c r="G842" s="89">
        <v>785.44299999999998</v>
      </c>
    </row>
    <row r="843" spans="1:7">
      <c r="A843" s="71" t="s">
        <v>204</v>
      </c>
      <c r="B843" s="71" t="s">
        <v>210</v>
      </c>
      <c r="C843" s="120">
        <v>9.6868999999999997E-2</v>
      </c>
      <c r="D843" s="118">
        <v>3.8243999999999998</v>
      </c>
      <c r="F843" s="119">
        <v>1047</v>
      </c>
      <c r="G843" s="89">
        <v>798.41399999999999</v>
      </c>
    </row>
    <row r="844" spans="1:7">
      <c r="A844" s="71" t="s">
        <v>204</v>
      </c>
      <c r="B844" s="71" t="s">
        <v>210</v>
      </c>
      <c r="C844" s="120">
        <v>0.10137</v>
      </c>
      <c r="D844" s="118">
        <v>3.8365</v>
      </c>
      <c r="F844" s="119">
        <v>1130</v>
      </c>
      <c r="G844" s="89">
        <v>880.62750000000005</v>
      </c>
    </row>
    <row r="845" spans="1:7">
      <c r="A845" s="71" t="s">
        <v>204</v>
      </c>
      <c r="B845" s="71" t="s">
        <v>210</v>
      </c>
      <c r="C845" s="120">
        <v>0.1031</v>
      </c>
      <c r="D845" s="118">
        <v>6.0998999999999999</v>
      </c>
      <c r="F845" s="119">
        <v>1232</v>
      </c>
      <c r="G845" s="89">
        <v>835.50649999999996</v>
      </c>
    </row>
    <row r="846" spans="1:7">
      <c r="A846" s="71" t="s">
        <v>204</v>
      </c>
      <c r="B846" s="71" t="s">
        <v>210</v>
      </c>
      <c r="C846" s="120">
        <v>0.10790999999999999</v>
      </c>
      <c r="D846" s="118">
        <v>6.7964000000000002</v>
      </c>
      <c r="F846" s="119">
        <v>1246</v>
      </c>
      <c r="G846" s="89">
        <v>804.23399999999992</v>
      </c>
    </row>
    <row r="847" spans="1:7">
      <c r="A847" s="71" t="s">
        <v>204</v>
      </c>
      <c r="B847" s="71" t="s">
        <v>210</v>
      </c>
      <c r="C847" s="120">
        <v>0.10987999999999999</v>
      </c>
      <c r="D847" s="118">
        <v>7.1938000000000004</v>
      </c>
      <c r="F847" s="119">
        <v>1134</v>
      </c>
      <c r="G847" s="89">
        <v>666.40300000000002</v>
      </c>
    </row>
    <row r="848" spans="1:7">
      <c r="A848" s="71" t="s">
        <v>204</v>
      </c>
      <c r="B848" s="71" t="s">
        <v>210</v>
      </c>
      <c r="C848" s="120">
        <v>0.11225</v>
      </c>
      <c r="D848" s="118">
        <v>6.6371000000000002</v>
      </c>
      <c r="F848" s="119">
        <v>1163</v>
      </c>
      <c r="G848" s="89">
        <v>731.58850000000007</v>
      </c>
    </row>
    <row r="849" spans="1:7">
      <c r="A849" s="71" t="s">
        <v>204</v>
      </c>
      <c r="B849" s="71" t="s">
        <v>210</v>
      </c>
      <c r="C849" s="120">
        <v>0.11595999999999999</v>
      </c>
      <c r="D849" s="118">
        <v>5.8650000000000002</v>
      </c>
      <c r="F849" s="119">
        <v>1335</v>
      </c>
      <c r="G849" s="89">
        <v>953.77499999999998</v>
      </c>
    </row>
    <row r="850" spans="1:7">
      <c r="A850" s="71" t="s">
        <v>204</v>
      </c>
      <c r="B850" s="71" t="s">
        <v>210</v>
      </c>
      <c r="C850" s="120">
        <v>0.12021</v>
      </c>
      <c r="D850" s="118">
        <v>5.2813999999999997</v>
      </c>
      <c r="F850" s="119">
        <v>1558</v>
      </c>
      <c r="G850" s="89">
        <v>1214.7090000000001</v>
      </c>
    </row>
    <row r="851" spans="1:7">
      <c r="A851" s="71" t="s">
        <v>204</v>
      </c>
      <c r="B851" s="71" t="s">
        <v>210</v>
      </c>
      <c r="C851" s="120">
        <v>0.12340000000000001</v>
      </c>
      <c r="D851" s="118">
        <v>5.1402000000000001</v>
      </c>
      <c r="F851" s="119">
        <v>1579</v>
      </c>
      <c r="G851" s="89">
        <v>1244.8869999999999</v>
      </c>
    </row>
    <row r="852" spans="1:7">
      <c r="A852" s="71" t="s">
        <v>204</v>
      </c>
      <c r="B852" s="71" t="s">
        <v>210</v>
      </c>
      <c r="C852" s="120">
        <v>0.12548000000000001</v>
      </c>
      <c r="D852" s="118">
        <v>4.45</v>
      </c>
      <c r="F852" s="119">
        <v>1826</v>
      </c>
      <c r="G852" s="89">
        <v>1536.75</v>
      </c>
    </row>
    <row r="853" spans="1:7">
      <c r="A853" s="71" t="s">
        <v>204</v>
      </c>
      <c r="B853" s="71" t="s">
        <v>210</v>
      </c>
      <c r="C853" s="120">
        <v>0.12744</v>
      </c>
      <c r="D853" s="118">
        <v>4.9398999999999997</v>
      </c>
      <c r="F853" s="119">
        <v>1965</v>
      </c>
      <c r="G853" s="89">
        <v>1643.9065000000001</v>
      </c>
    </row>
    <row r="854" spans="1:7">
      <c r="A854" s="71" t="s">
        <v>204</v>
      </c>
      <c r="B854" s="71" t="s">
        <v>210</v>
      </c>
      <c r="C854" s="120">
        <v>0.12811000000000003</v>
      </c>
      <c r="D854" s="118">
        <v>5.3333000000000004</v>
      </c>
      <c r="F854" s="119">
        <v>1890</v>
      </c>
      <c r="G854" s="89">
        <v>1543.3354999999999</v>
      </c>
    </row>
    <row r="855" spans="1:7">
      <c r="A855" s="71" t="s">
        <v>204</v>
      </c>
      <c r="B855" s="71" t="s">
        <v>210</v>
      </c>
      <c r="C855" s="120">
        <v>0.12918000000000002</v>
      </c>
      <c r="D855" s="118">
        <v>5.2659000000000002</v>
      </c>
      <c r="F855" s="119">
        <v>1747</v>
      </c>
      <c r="G855" s="89">
        <v>1404.7165</v>
      </c>
    </row>
    <row r="856" spans="1:7">
      <c r="A856" s="71" t="s">
        <v>204</v>
      </c>
      <c r="B856" s="71" t="s">
        <v>210</v>
      </c>
      <c r="C856" s="120">
        <v>0.13061</v>
      </c>
      <c r="D856" s="118">
        <v>5.6585999999999999</v>
      </c>
      <c r="F856" s="119">
        <v>1539</v>
      </c>
      <c r="G856" s="89">
        <v>1171.191</v>
      </c>
    </row>
    <row r="857" spans="1:7">
      <c r="A857" s="71" t="s">
        <v>204</v>
      </c>
      <c r="B857" s="71" t="s">
        <v>210</v>
      </c>
      <c r="C857" s="120">
        <v>0.13240000000000002</v>
      </c>
      <c r="D857" s="118">
        <v>6.1425000000000001</v>
      </c>
      <c r="F857" s="119">
        <v>1437</v>
      </c>
      <c r="G857" s="89">
        <v>1037.7375</v>
      </c>
    </row>
    <row r="858" spans="1:7">
      <c r="A858" s="71" t="s">
        <v>204</v>
      </c>
      <c r="B858" s="71" t="s">
        <v>210</v>
      </c>
      <c r="C858" s="120">
        <v>0.13311000000000001</v>
      </c>
      <c r="D858" s="118">
        <v>6.1516999999999999</v>
      </c>
      <c r="F858" s="119">
        <v>1350</v>
      </c>
      <c r="G858" s="89">
        <v>950.1395</v>
      </c>
    </row>
    <row r="859" spans="1:7">
      <c r="A859" s="71" t="s">
        <v>204</v>
      </c>
      <c r="B859" s="71" t="s">
        <v>210</v>
      </c>
      <c r="C859" s="120">
        <v>0.13347000000000001</v>
      </c>
      <c r="D859" s="118">
        <v>6.0702999999999996</v>
      </c>
      <c r="F859" s="119">
        <v>1350</v>
      </c>
      <c r="G859" s="89">
        <v>955.43050000000005</v>
      </c>
    </row>
    <row r="860" spans="1:7">
      <c r="A860" s="71" t="s">
        <v>204</v>
      </c>
      <c r="B860" s="71" t="s">
        <v>210</v>
      </c>
      <c r="C860" s="120">
        <v>0.13383</v>
      </c>
      <c r="D860" s="118">
        <v>6.2462999999999997</v>
      </c>
      <c r="F860" s="119">
        <v>1567</v>
      </c>
      <c r="G860" s="89">
        <v>1160.9904999999999</v>
      </c>
    </row>
    <row r="861" spans="1:7">
      <c r="A861" s="71" t="s">
        <v>204</v>
      </c>
      <c r="B861" s="71" t="s">
        <v>210</v>
      </c>
      <c r="C861" s="120">
        <v>0.13419</v>
      </c>
      <c r="D861" s="118">
        <v>6.4066999999999998</v>
      </c>
      <c r="F861" s="119">
        <v>1538</v>
      </c>
      <c r="G861" s="89">
        <v>1121.5645</v>
      </c>
    </row>
    <row r="862" spans="1:7">
      <c r="A862" s="71" t="s">
        <v>204</v>
      </c>
      <c r="B862" s="71" t="s">
        <v>210</v>
      </c>
      <c r="C862" s="120">
        <v>0.13490000000000002</v>
      </c>
      <c r="D862" s="118">
        <v>6.1459000000000001</v>
      </c>
      <c r="F862" s="119">
        <v>1556</v>
      </c>
      <c r="G862" s="89">
        <v>1156.5165</v>
      </c>
    </row>
    <row r="863" spans="1:7">
      <c r="A863" s="71" t="s">
        <v>204</v>
      </c>
      <c r="B863" s="71" t="s">
        <v>210</v>
      </c>
      <c r="C863" s="120">
        <v>0.13593000000000002</v>
      </c>
      <c r="D863" s="118">
        <v>6.2092999999999998</v>
      </c>
      <c r="F863" s="119">
        <v>1551</v>
      </c>
      <c r="G863" s="89">
        <v>1147.3955000000001</v>
      </c>
    </row>
    <row r="864" spans="1:7">
      <c r="A864" s="71" t="s">
        <v>204</v>
      </c>
      <c r="B864" s="71" t="s">
        <v>210</v>
      </c>
      <c r="C864" s="120">
        <v>0.13772999999999999</v>
      </c>
      <c r="D864" s="118">
        <v>5.2556000000000003</v>
      </c>
      <c r="F864" s="119">
        <v>1089</v>
      </c>
      <c r="G864" s="89">
        <v>747.38599999999997</v>
      </c>
    </row>
    <row r="865" spans="1:7">
      <c r="A865" s="71" t="s">
        <v>204</v>
      </c>
      <c r="B865" s="71" t="s">
        <v>210</v>
      </c>
      <c r="C865" s="120">
        <v>0.13913999999999999</v>
      </c>
      <c r="D865" s="118">
        <v>6.2577999999999996</v>
      </c>
      <c r="F865" s="119">
        <v>1038</v>
      </c>
      <c r="G865" s="89">
        <v>631.24300000000005</v>
      </c>
    </row>
    <row r="866" spans="1:7">
      <c r="A866" s="71" t="s">
        <v>204</v>
      </c>
      <c r="B866" s="71" t="s">
        <v>210</v>
      </c>
      <c r="C866" s="120">
        <v>0.13961000000000001</v>
      </c>
      <c r="D866" s="118">
        <v>6.5970000000000004</v>
      </c>
      <c r="F866" s="119">
        <v>845</v>
      </c>
      <c r="G866" s="89">
        <v>416.19499999999999</v>
      </c>
    </row>
    <row r="867" spans="1:7">
      <c r="A867" s="71" t="s">
        <v>204</v>
      </c>
      <c r="B867" s="71" t="s">
        <v>210</v>
      </c>
      <c r="C867" s="120">
        <v>0.14008000000000001</v>
      </c>
      <c r="D867" s="118">
        <v>7.5242000000000004</v>
      </c>
      <c r="F867" s="119">
        <v>913</v>
      </c>
      <c r="G867" s="89">
        <v>423.92699999999996</v>
      </c>
    </row>
    <row r="868" spans="1:7">
      <c r="A868" s="71" t="s">
        <v>204</v>
      </c>
      <c r="B868" s="71" t="s">
        <v>210</v>
      </c>
      <c r="C868" s="120">
        <v>0.14044000000000001</v>
      </c>
      <c r="D868" s="118">
        <v>7.2145000000000001</v>
      </c>
      <c r="F868" s="119">
        <v>994</v>
      </c>
      <c r="G868" s="89">
        <v>525.0575</v>
      </c>
    </row>
    <row r="869" spans="1:7">
      <c r="A869" s="71" t="s">
        <v>204</v>
      </c>
      <c r="B869" s="71" t="s">
        <v>210</v>
      </c>
      <c r="C869" s="120">
        <v>0.14093</v>
      </c>
      <c r="D869" s="118">
        <v>7.9593999999999996</v>
      </c>
      <c r="F869" s="119">
        <v>1020</v>
      </c>
      <c r="G869" s="89">
        <v>502.63900000000001</v>
      </c>
    </row>
    <row r="870" spans="1:7">
      <c r="A870" s="71" t="s">
        <v>204</v>
      </c>
      <c r="B870" s="71" t="s">
        <v>210</v>
      </c>
      <c r="C870" s="120">
        <v>0.14116999999999999</v>
      </c>
      <c r="D870" s="118">
        <v>6.508</v>
      </c>
      <c r="F870" s="119">
        <v>1155</v>
      </c>
      <c r="G870" s="89">
        <v>731.98</v>
      </c>
    </row>
    <row r="871" spans="1:7">
      <c r="A871" s="71" t="s">
        <v>204</v>
      </c>
      <c r="B871" s="71" t="s">
        <v>210</v>
      </c>
      <c r="C871" s="120">
        <v>0.14141999999999999</v>
      </c>
      <c r="D871" s="118">
        <v>7.0058999999999996</v>
      </c>
      <c r="F871" s="119">
        <v>1054</v>
      </c>
      <c r="G871" s="89">
        <v>598.61650000000009</v>
      </c>
    </row>
    <row r="872" spans="1:7">
      <c r="A872" s="71" t="s">
        <v>204</v>
      </c>
      <c r="B872" s="71" t="s">
        <v>210</v>
      </c>
      <c r="C872" s="120">
        <v>0.14238999999999999</v>
      </c>
      <c r="D872" s="118">
        <v>7.444</v>
      </c>
      <c r="F872" s="119">
        <v>1040</v>
      </c>
      <c r="G872" s="89">
        <v>556.14</v>
      </c>
    </row>
    <row r="873" spans="1:7">
      <c r="A873" s="71" t="s">
        <v>204</v>
      </c>
      <c r="B873" s="71" t="s">
        <v>210</v>
      </c>
      <c r="C873" s="120">
        <v>0.14483000000000001</v>
      </c>
      <c r="D873" s="118">
        <v>7.2725</v>
      </c>
      <c r="F873" s="119">
        <v>1093</v>
      </c>
      <c r="G873" s="89">
        <v>620.28750000000002</v>
      </c>
    </row>
    <row r="874" spans="1:7">
      <c r="A874" s="71" t="s">
        <v>204</v>
      </c>
      <c r="B874" s="71" t="s">
        <v>210</v>
      </c>
      <c r="C874" s="120">
        <v>0.14849000000000001</v>
      </c>
      <c r="D874" s="118">
        <v>6.9218000000000002</v>
      </c>
      <c r="F874" s="119">
        <v>890</v>
      </c>
      <c r="G874" s="89">
        <v>440.08299999999997</v>
      </c>
    </row>
    <row r="875" spans="1:7">
      <c r="A875" s="71" t="s">
        <v>204</v>
      </c>
      <c r="B875" s="71" t="s">
        <v>210</v>
      </c>
      <c r="C875" s="120">
        <v>0.14971000000000001</v>
      </c>
      <c r="D875" s="118">
        <v>7.3659999999999997</v>
      </c>
      <c r="F875" s="119">
        <v>1008</v>
      </c>
      <c r="G875" s="89">
        <v>529.21</v>
      </c>
    </row>
    <row r="876" spans="1:7">
      <c r="A876" s="71" t="s">
        <v>200</v>
      </c>
      <c r="B876" s="71" t="s">
        <v>211</v>
      </c>
      <c r="C876" s="99">
        <v>4.5000000000000005E-3</v>
      </c>
      <c r="D876" s="93">
        <v>7.0000000000000007E-2</v>
      </c>
      <c r="E876" s="75"/>
      <c r="F876" s="131">
        <v>1294</v>
      </c>
      <c r="G876" s="89">
        <v>1289.45</v>
      </c>
    </row>
    <row r="877" spans="1:7">
      <c r="A877" s="71" t="s">
        <v>200</v>
      </c>
      <c r="B877" s="71" t="s">
        <v>210</v>
      </c>
      <c r="C877" s="99">
        <v>1.3300000000000001E-2</v>
      </c>
      <c r="D877" s="93">
        <v>7.3800000000000004E-2</v>
      </c>
      <c r="E877" s="75"/>
      <c r="F877" s="131">
        <v>1101</v>
      </c>
      <c r="G877" s="89">
        <v>1096.203</v>
      </c>
    </row>
    <row r="878" spans="1:7">
      <c r="A878" s="71" t="s">
        <v>200</v>
      </c>
      <c r="B878" s="71" t="s">
        <v>210</v>
      </c>
      <c r="C878" s="99">
        <v>1.83E-2</v>
      </c>
      <c r="D878" s="93">
        <v>6.7000000000000004E-2</v>
      </c>
      <c r="E878" s="75"/>
      <c r="F878" s="131">
        <v>1222</v>
      </c>
      <c r="G878" s="89">
        <v>1217.645</v>
      </c>
    </row>
    <row r="879" spans="1:7">
      <c r="A879" s="71" t="s">
        <v>200</v>
      </c>
      <c r="B879" s="71" t="s">
        <v>210</v>
      </c>
      <c r="C879" s="99">
        <v>2.2800000000000001E-2</v>
      </c>
      <c r="D879" s="93">
        <v>7.3300000000000004E-2</v>
      </c>
      <c r="E879" s="75"/>
      <c r="F879" s="131">
        <v>1261</v>
      </c>
      <c r="G879" s="89">
        <v>1256.2355</v>
      </c>
    </row>
    <row r="880" spans="1:7">
      <c r="A880" s="71" t="s">
        <v>200</v>
      </c>
      <c r="B880" s="71" t="s">
        <v>210</v>
      </c>
      <c r="C880" s="99">
        <v>2.7300000000000001E-2</v>
      </c>
      <c r="D880" s="93">
        <v>8.3000000000000004E-2</v>
      </c>
      <c r="E880" s="75"/>
      <c r="F880" s="131">
        <v>1361</v>
      </c>
      <c r="G880" s="89">
        <v>1355.605</v>
      </c>
    </row>
    <row r="881" spans="1:7">
      <c r="A881" s="71" t="s">
        <v>200</v>
      </c>
      <c r="B881" s="71" t="s">
        <v>210</v>
      </c>
      <c r="C881" s="99">
        <v>3.1800000000000002E-2</v>
      </c>
      <c r="D881" s="93">
        <v>8.0100000000000005E-2</v>
      </c>
      <c r="E881" s="75"/>
      <c r="F881" s="131">
        <v>1319</v>
      </c>
      <c r="G881" s="89">
        <v>1313.7935</v>
      </c>
    </row>
    <row r="882" spans="1:7">
      <c r="A882" s="71" t="s">
        <v>200</v>
      </c>
      <c r="B882" s="71" t="s">
        <v>210</v>
      </c>
      <c r="C882" s="99">
        <v>3.6299999999999999E-2</v>
      </c>
      <c r="D882" s="93">
        <v>6.9099999999999995E-2</v>
      </c>
      <c r="E882" s="75"/>
      <c r="F882" s="131">
        <v>1210</v>
      </c>
      <c r="G882" s="89">
        <v>1205.5084999999999</v>
      </c>
    </row>
    <row r="883" spans="1:7">
      <c r="A883" s="71" t="s">
        <v>200</v>
      </c>
      <c r="B883" s="71" t="s">
        <v>210</v>
      </c>
      <c r="C883" s="99">
        <v>4.0799999999999996E-2</v>
      </c>
      <c r="D883" s="93">
        <v>7.4200000000000002E-2</v>
      </c>
      <c r="E883" s="75"/>
      <c r="F883" s="131">
        <v>1189</v>
      </c>
      <c r="G883" s="89">
        <v>1184.1769999999999</v>
      </c>
    </row>
    <row r="884" spans="1:7">
      <c r="A884" s="71" t="s">
        <v>200</v>
      </c>
      <c r="B884" s="71" t="s">
        <v>210</v>
      </c>
      <c r="C884" s="99">
        <v>4.53E-2</v>
      </c>
      <c r="D884" s="93">
        <v>7.46E-2</v>
      </c>
      <c r="E884" s="75"/>
      <c r="F884" s="131">
        <v>1154</v>
      </c>
      <c r="G884" s="89">
        <v>1149.1510000000001</v>
      </c>
    </row>
    <row r="885" spans="1:7">
      <c r="A885" s="71" t="s">
        <v>200</v>
      </c>
      <c r="B885" s="71" t="s">
        <v>210</v>
      </c>
      <c r="C885" s="99">
        <v>4.9799999999999997E-2</v>
      </c>
      <c r="D885" s="93">
        <v>7.6300000000000007E-2</v>
      </c>
      <c r="E885" s="75"/>
      <c r="F885" s="131">
        <v>1284</v>
      </c>
      <c r="G885" s="89">
        <v>1279.0405000000001</v>
      </c>
    </row>
    <row r="886" spans="1:7">
      <c r="A886" s="71" t="s">
        <v>200</v>
      </c>
      <c r="B886" s="71" t="s">
        <v>210</v>
      </c>
      <c r="C886" s="99">
        <v>5.4399999999999997E-2</v>
      </c>
      <c r="D886" s="93">
        <v>7.9200000000000007E-2</v>
      </c>
      <c r="E886" s="75"/>
      <c r="F886" s="131">
        <v>1294</v>
      </c>
      <c r="G886" s="89">
        <v>1288.8520000000001</v>
      </c>
    </row>
    <row r="887" spans="1:7">
      <c r="A887" s="71" t="s">
        <v>200</v>
      </c>
      <c r="B887" s="71" t="s">
        <v>210</v>
      </c>
      <c r="C887" s="99">
        <v>5.8900000000000001E-2</v>
      </c>
      <c r="D887" s="93">
        <v>7.0400000000000004E-2</v>
      </c>
      <c r="E887" s="75"/>
      <c r="F887" s="131">
        <v>1287</v>
      </c>
      <c r="G887" s="89">
        <v>1282.424</v>
      </c>
    </row>
    <row r="888" spans="1:7">
      <c r="A888" s="71" t="s">
        <v>200</v>
      </c>
      <c r="B888" s="71" t="s">
        <v>210</v>
      </c>
      <c r="C888" s="99">
        <v>6.3399999999999998E-2</v>
      </c>
      <c r="D888" s="93">
        <v>7.17E-2</v>
      </c>
      <c r="E888" s="75"/>
      <c r="F888" s="131">
        <v>1397</v>
      </c>
      <c r="G888" s="89">
        <v>1392.3395</v>
      </c>
    </row>
    <row r="889" spans="1:7">
      <c r="A889" s="71" t="s">
        <v>200</v>
      </c>
      <c r="B889" s="71" t="s">
        <v>210</v>
      </c>
      <c r="C889" s="99">
        <v>6.7900000000000002E-2</v>
      </c>
      <c r="D889" s="93">
        <v>7.7100000000000002E-2</v>
      </c>
      <c r="E889" s="75"/>
      <c r="F889" s="131">
        <v>1478</v>
      </c>
      <c r="G889" s="89">
        <v>1472.9884999999999</v>
      </c>
    </row>
    <row r="890" spans="1:7">
      <c r="A890" s="71" t="s">
        <v>200</v>
      </c>
      <c r="B890" s="71" t="s">
        <v>210</v>
      </c>
      <c r="C890" s="99">
        <v>7.2400000000000006E-2</v>
      </c>
      <c r="D890" s="93">
        <v>8.3000000000000004E-2</v>
      </c>
      <c r="E890" s="75"/>
      <c r="F890" s="131">
        <v>1497</v>
      </c>
      <c r="G890" s="89">
        <v>1491.605</v>
      </c>
    </row>
    <row r="891" spans="1:7">
      <c r="A891" s="71" t="s">
        <v>200</v>
      </c>
      <c r="B891" s="71" t="s">
        <v>210</v>
      </c>
      <c r="C891" s="99">
        <v>7.690000000000001E-2</v>
      </c>
      <c r="D891" s="93">
        <v>8.5099999999999995E-2</v>
      </c>
      <c r="E891" s="75"/>
      <c r="F891" s="131">
        <v>1626</v>
      </c>
      <c r="G891" s="89">
        <v>1620.4684999999999</v>
      </c>
    </row>
    <row r="892" spans="1:7">
      <c r="A892" s="71" t="s">
        <v>200</v>
      </c>
      <c r="B892" s="71" t="s">
        <v>210</v>
      </c>
      <c r="C892" s="99">
        <v>8.1400000000000014E-2</v>
      </c>
      <c r="D892" s="93">
        <v>8.1799999999999998E-2</v>
      </c>
      <c r="E892" s="75"/>
      <c r="F892" s="131">
        <v>1702</v>
      </c>
      <c r="G892" s="89">
        <v>1696.683</v>
      </c>
    </row>
    <row r="893" spans="1:7">
      <c r="A893" s="71" t="s">
        <v>200</v>
      </c>
      <c r="B893" s="71" t="s">
        <v>210</v>
      </c>
      <c r="C893" s="99">
        <v>8.5900000000000004E-2</v>
      </c>
      <c r="D893" s="93">
        <v>8.0500000000000002E-2</v>
      </c>
      <c r="E893" s="75"/>
      <c r="F893" s="131">
        <v>1764</v>
      </c>
      <c r="G893" s="89">
        <v>1758.7674999999999</v>
      </c>
    </row>
    <row r="894" spans="1:7">
      <c r="A894" s="71" t="s">
        <v>200</v>
      </c>
      <c r="B894" s="71" t="s">
        <v>210</v>
      </c>
      <c r="C894" s="99">
        <v>9.0400000000000008E-2</v>
      </c>
      <c r="D894" s="93">
        <v>7.2900000000000006E-2</v>
      </c>
      <c r="E894" s="75"/>
      <c r="F894" s="131">
        <v>1508</v>
      </c>
      <c r="G894" s="89">
        <v>1503.2615000000001</v>
      </c>
    </row>
    <row r="895" spans="1:7">
      <c r="A895" s="71" t="s">
        <v>200</v>
      </c>
      <c r="B895" s="71" t="s">
        <v>210</v>
      </c>
      <c r="C895" s="99">
        <v>0.10390000000000001</v>
      </c>
      <c r="D895" s="93">
        <v>7.46E-2</v>
      </c>
      <c r="E895" s="75"/>
      <c r="F895" s="131">
        <v>1465</v>
      </c>
      <c r="G895" s="89">
        <v>1460.1510000000001</v>
      </c>
    </row>
    <row r="896" spans="1:7">
      <c r="A896" s="71" t="s">
        <v>200</v>
      </c>
      <c r="B896" s="71" t="s">
        <v>210</v>
      </c>
      <c r="C896" s="99">
        <v>0.10840000000000001</v>
      </c>
      <c r="D896" s="93">
        <v>8.2199999999999995E-2</v>
      </c>
      <c r="E896" s="75"/>
      <c r="F896" s="131">
        <v>1837</v>
      </c>
      <c r="G896" s="89">
        <v>1831.6569999999999</v>
      </c>
    </row>
    <row r="897" spans="1:7">
      <c r="A897" s="71" t="s">
        <v>200</v>
      </c>
      <c r="B897" s="71" t="s">
        <v>210</v>
      </c>
      <c r="C897" s="99">
        <v>0.113</v>
      </c>
      <c r="D897" s="93">
        <v>8.5999999999999993E-2</v>
      </c>
      <c r="E897" s="75"/>
      <c r="F897" s="131">
        <v>1812</v>
      </c>
      <c r="G897" s="89">
        <v>1806.41</v>
      </c>
    </row>
    <row r="898" spans="1:7">
      <c r="A898" s="71" t="s">
        <v>200</v>
      </c>
      <c r="B898" s="71" t="s">
        <v>210</v>
      </c>
      <c r="C898" s="99">
        <v>0.12190000000000001</v>
      </c>
      <c r="D898" s="93">
        <v>9.69E-2</v>
      </c>
      <c r="E898" s="75"/>
      <c r="F898" s="131">
        <v>1667</v>
      </c>
      <c r="G898" s="89">
        <v>1660.7014999999999</v>
      </c>
    </row>
    <row r="899" spans="1:7">
      <c r="A899" s="71" t="s">
        <v>200</v>
      </c>
      <c r="B899" s="71" t="s">
        <v>210</v>
      </c>
      <c r="C899" s="99">
        <v>0.12390000000000001</v>
      </c>
      <c r="D899" s="93">
        <v>9.0999999999999998E-2</v>
      </c>
      <c r="E899" s="75"/>
      <c r="F899" s="131">
        <v>1520</v>
      </c>
      <c r="G899" s="89">
        <v>1514.085</v>
      </c>
    </row>
    <row r="900" spans="1:7">
      <c r="A900" s="71" t="s">
        <v>200</v>
      </c>
      <c r="B900" s="71" t="s">
        <v>210</v>
      </c>
      <c r="C900" s="99">
        <v>0.126</v>
      </c>
      <c r="D900" s="93">
        <v>9.1399999999999995E-2</v>
      </c>
      <c r="E900" s="75"/>
      <c r="F900" s="131">
        <v>1442</v>
      </c>
      <c r="G900" s="89">
        <v>1436.059</v>
      </c>
    </row>
    <row r="901" spans="1:7">
      <c r="A901" s="71" t="s">
        <v>200</v>
      </c>
      <c r="B901" s="71" t="s">
        <v>210</v>
      </c>
      <c r="C901" s="99">
        <v>0.128</v>
      </c>
      <c r="D901" s="93">
        <v>8.8499999999999995E-2</v>
      </c>
      <c r="E901" s="75"/>
      <c r="F901" s="131">
        <v>1288</v>
      </c>
      <c r="G901" s="89">
        <v>1282.2474999999999</v>
      </c>
    </row>
    <row r="902" spans="1:7">
      <c r="A902" s="71" t="s">
        <v>200</v>
      </c>
      <c r="B902" s="71" t="s">
        <v>210</v>
      </c>
      <c r="C902" s="99">
        <v>0.13</v>
      </c>
      <c r="D902" s="93">
        <v>9.2700000000000005E-2</v>
      </c>
      <c r="E902" s="75"/>
      <c r="F902" s="131">
        <v>1403</v>
      </c>
      <c r="G902" s="89">
        <v>1396.9745</v>
      </c>
    </row>
    <row r="903" spans="1:7">
      <c r="A903" s="71" t="s">
        <v>200</v>
      </c>
      <c r="B903" s="71" t="s">
        <v>210</v>
      </c>
      <c r="C903" s="99">
        <v>0.1321</v>
      </c>
      <c r="D903" s="93">
        <v>8.9700000000000002E-2</v>
      </c>
      <c r="E903" s="75"/>
      <c r="F903" s="131">
        <v>1105</v>
      </c>
      <c r="G903" s="89">
        <v>1099.1695</v>
      </c>
    </row>
    <row r="904" spans="1:7">
      <c r="A904" s="71" t="s">
        <v>200</v>
      </c>
      <c r="B904" s="71" t="s">
        <v>211</v>
      </c>
      <c r="C904" s="99">
        <v>0.1361</v>
      </c>
      <c r="D904" s="93">
        <v>8.72E-2</v>
      </c>
      <c r="E904" s="75"/>
      <c r="F904" s="131">
        <v>1165</v>
      </c>
      <c r="G904" s="89">
        <v>1159.3320000000001</v>
      </c>
    </row>
    <row r="905" spans="1:7">
      <c r="A905" s="71" t="s">
        <v>200</v>
      </c>
      <c r="B905" s="71" t="s">
        <v>210</v>
      </c>
      <c r="C905" s="99">
        <v>0.13819999999999999</v>
      </c>
      <c r="D905" s="93">
        <v>8.0100000000000005E-2</v>
      </c>
      <c r="E905" s="75"/>
      <c r="F905" s="131">
        <v>1105</v>
      </c>
      <c r="G905" s="89">
        <v>1099.7935</v>
      </c>
    </row>
    <row r="906" spans="1:7">
      <c r="A906" s="71" t="s">
        <v>200</v>
      </c>
      <c r="B906" s="71" t="s">
        <v>210</v>
      </c>
      <c r="C906" s="99">
        <v>0.14019999999999999</v>
      </c>
      <c r="D906" s="93">
        <v>8.3400000000000002E-2</v>
      </c>
      <c r="E906" s="75"/>
      <c r="F906" s="131">
        <v>1283</v>
      </c>
      <c r="G906" s="89">
        <v>1277.579</v>
      </c>
    </row>
    <row r="907" spans="1:7">
      <c r="A907" s="71" t="s">
        <v>200</v>
      </c>
      <c r="B907" s="71" t="s">
        <v>210</v>
      </c>
      <c r="C907" s="99">
        <v>0.14219999999999999</v>
      </c>
      <c r="D907" s="93">
        <v>7.9699999999999993E-2</v>
      </c>
      <c r="E907" s="75"/>
      <c r="F907" s="131">
        <v>1165</v>
      </c>
      <c r="G907" s="89">
        <v>1159.8195000000001</v>
      </c>
    </row>
    <row r="908" spans="1:7">
      <c r="A908" s="71" t="s">
        <v>200</v>
      </c>
      <c r="B908" s="71" t="s">
        <v>210</v>
      </c>
      <c r="C908" s="99">
        <v>0.14430000000000001</v>
      </c>
      <c r="D908" s="93">
        <v>8.5500000000000007E-2</v>
      </c>
      <c r="E908" s="75"/>
      <c r="F908" s="131">
        <v>1231</v>
      </c>
      <c r="G908" s="89">
        <v>1225.4425000000001</v>
      </c>
    </row>
    <row r="909" spans="1:7">
      <c r="A909" s="71" t="s">
        <v>200</v>
      </c>
      <c r="B909" s="71" t="s">
        <v>210</v>
      </c>
      <c r="C909" s="99">
        <v>0.14630000000000001</v>
      </c>
      <c r="D909" s="93">
        <v>7.8399999999999997E-2</v>
      </c>
      <c r="E909" s="75"/>
      <c r="F909" s="131">
        <v>1283</v>
      </c>
      <c r="G909" s="89">
        <v>1277.904</v>
      </c>
    </row>
    <row r="910" spans="1:7">
      <c r="A910" s="71" t="s">
        <v>200</v>
      </c>
      <c r="B910" s="71" t="s">
        <v>210</v>
      </c>
      <c r="C910" s="99">
        <v>0.14830000000000002</v>
      </c>
      <c r="D910" s="93">
        <v>7.3800000000000004E-2</v>
      </c>
      <c r="E910" s="75"/>
      <c r="F910" s="131">
        <v>1231</v>
      </c>
      <c r="G910" s="89">
        <v>1226.203</v>
      </c>
    </row>
    <row r="911" spans="1:7">
      <c r="A911" s="71" t="s">
        <v>200</v>
      </c>
      <c r="B911" s="71" t="s">
        <v>210</v>
      </c>
      <c r="C911" s="99">
        <v>0.1565</v>
      </c>
      <c r="D911" s="93">
        <v>7.17E-2</v>
      </c>
      <c r="E911" s="75"/>
      <c r="F911" s="131">
        <v>1274</v>
      </c>
      <c r="G911" s="89">
        <v>1269.3395</v>
      </c>
    </row>
    <row r="912" spans="1:7">
      <c r="A912" s="71" t="s">
        <v>200</v>
      </c>
      <c r="B912" s="71" t="s">
        <v>210</v>
      </c>
      <c r="C912" s="99">
        <v>0.1646</v>
      </c>
      <c r="D912" s="93">
        <v>7.5399999999999995E-2</v>
      </c>
      <c r="E912" s="75"/>
      <c r="F912" s="131">
        <v>1334</v>
      </c>
      <c r="G912" s="89">
        <v>1329.0989999999999</v>
      </c>
    </row>
    <row r="913" spans="1:7">
      <c r="A913" s="71" t="s">
        <v>200</v>
      </c>
      <c r="B913" s="71" t="s">
        <v>210</v>
      </c>
      <c r="C913" s="99">
        <v>0.16869999999999999</v>
      </c>
      <c r="D913" s="93">
        <v>7.3300000000000004E-2</v>
      </c>
      <c r="E913" s="75"/>
      <c r="F913" s="131">
        <v>1357</v>
      </c>
      <c r="G913" s="89">
        <v>1352.2355</v>
      </c>
    </row>
    <row r="914" spans="1:7">
      <c r="A914" s="71" t="s">
        <v>200</v>
      </c>
      <c r="B914" s="71" t="s">
        <v>210</v>
      </c>
      <c r="C914" s="99">
        <v>0.17269999999999999</v>
      </c>
      <c r="D914" s="93">
        <v>7.46E-2</v>
      </c>
      <c r="E914" s="75"/>
      <c r="F914" s="131">
        <v>1385</v>
      </c>
      <c r="G914" s="89">
        <v>1380.1510000000001</v>
      </c>
    </row>
    <row r="915" spans="1:7">
      <c r="A915" s="71" t="s">
        <v>200</v>
      </c>
      <c r="B915" s="71" t="s">
        <v>210</v>
      </c>
      <c r="C915" s="99">
        <v>0.17680000000000001</v>
      </c>
      <c r="D915" s="93">
        <v>7.4200000000000002E-2</v>
      </c>
      <c r="E915" s="75"/>
      <c r="F915" s="131">
        <v>1355</v>
      </c>
      <c r="G915" s="89">
        <v>1350.1769999999999</v>
      </c>
    </row>
    <row r="916" spans="1:7">
      <c r="A916" s="71" t="s">
        <v>200</v>
      </c>
      <c r="B916" s="71" t="s">
        <v>210</v>
      </c>
      <c r="C916" s="99">
        <v>0.18090000000000001</v>
      </c>
      <c r="D916" s="93">
        <v>8.3400000000000002E-2</v>
      </c>
      <c r="E916" s="75"/>
      <c r="F916" s="131">
        <v>1498</v>
      </c>
      <c r="G916" s="89">
        <v>1492.579</v>
      </c>
    </row>
    <row r="917" spans="1:7">
      <c r="A917" s="71" t="s">
        <v>200</v>
      </c>
      <c r="B917" s="71" t="s">
        <v>210</v>
      </c>
      <c r="C917" s="99">
        <v>0.18490000000000001</v>
      </c>
      <c r="D917" s="93">
        <v>7.3300000000000004E-2</v>
      </c>
      <c r="E917" s="75"/>
      <c r="F917" s="131">
        <v>1398</v>
      </c>
      <c r="G917" s="89">
        <v>1393.2355</v>
      </c>
    </row>
    <row r="918" spans="1:7">
      <c r="A918" s="71" t="s">
        <v>200</v>
      </c>
      <c r="B918" s="71" t="s">
        <v>210</v>
      </c>
      <c r="C918" s="99">
        <v>0.191</v>
      </c>
      <c r="D918" s="93">
        <v>7.46E-2</v>
      </c>
      <c r="E918" s="75"/>
      <c r="F918" s="131">
        <v>1474</v>
      </c>
      <c r="G918" s="89">
        <v>1469.1510000000001</v>
      </c>
    </row>
    <row r="919" spans="1:7">
      <c r="A919" s="71" t="s">
        <v>200</v>
      </c>
      <c r="B919" s="71" t="s">
        <v>210</v>
      </c>
      <c r="C919" s="99">
        <v>0.19409999999999999</v>
      </c>
      <c r="D919" s="93">
        <v>7.2900000000000006E-2</v>
      </c>
      <c r="E919" s="75"/>
      <c r="F919" s="131">
        <v>1541</v>
      </c>
      <c r="G919" s="89">
        <v>1536.2615000000001</v>
      </c>
    </row>
    <row r="920" spans="1:7">
      <c r="A920" s="71" t="s">
        <v>200</v>
      </c>
      <c r="B920" s="71" t="s">
        <v>210</v>
      </c>
      <c r="C920" s="99">
        <v>0.1971</v>
      </c>
      <c r="D920" s="93">
        <v>9.6500000000000002E-2</v>
      </c>
      <c r="E920" s="75"/>
      <c r="F920" s="131">
        <v>1773</v>
      </c>
      <c r="G920" s="89">
        <v>1766.7275</v>
      </c>
    </row>
    <row r="921" spans="1:7">
      <c r="A921" s="71" t="s">
        <v>200</v>
      </c>
      <c r="B921" s="71" t="s">
        <v>210</v>
      </c>
      <c r="C921" s="99">
        <v>0.20019999999999999</v>
      </c>
      <c r="D921" s="93">
        <v>8.9700000000000002E-2</v>
      </c>
      <c r="E921" s="75"/>
      <c r="F921" s="131">
        <v>1720</v>
      </c>
      <c r="G921" s="89">
        <v>1714.1695</v>
      </c>
    </row>
    <row r="922" spans="1:7">
      <c r="A922" s="71" t="s">
        <v>200</v>
      </c>
      <c r="B922" s="71" t="s">
        <v>210</v>
      </c>
      <c r="C922" s="99">
        <v>0.20330000000000001</v>
      </c>
      <c r="D922" s="93">
        <v>7.4999999999999997E-2</v>
      </c>
      <c r="E922" s="75"/>
      <c r="F922" s="131">
        <v>1375</v>
      </c>
      <c r="G922" s="89">
        <v>1370.125</v>
      </c>
    </row>
    <row r="923" spans="1:7">
      <c r="A923" s="71" t="s">
        <v>200</v>
      </c>
      <c r="B923" s="71" t="s">
        <v>210</v>
      </c>
      <c r="C923" s="99">
        <v>0.20630000000000001</v>
      </c>
      <c r="D923" s="93">
        <v>9.4399999999999998E-2</v>
      </c>
      <c r="E923" s="75"/>
      <c r="F923" s="131">
        <v>1460</v>
      </c>
      <c r="G923" s="89">
        <v>1453.864</v>
      </c>
    </row>
    <row r="924" spans="1:7">
      <c r="A924" s="71" t="s">
        <v>200</v>
      </c>
      <c r="B924" s="71" t="s">
        <v>210</v>
      </c>
      <c r="C924" s="99">
        <v>0.2094</v>
      </c>
      <c r="D924" s="93">
        <v>9.6000000000000002E-2</v>
      </c>
      <c r="E924" s="75"/>
      <c r="F924" s="131">
        <v>1287</v>
      </c>
      <c r="G924" s="89">
        <v>1280.76</v>
      </c>
    </row>
    <row r="925" spans="1:7">
      <c r="A925" s="71" t="s">
        <v>200</v>
      </c>
      <c r="B925" s="71" t="s">
        <v>210</v>
      </c>
      <c r="C925" s="99">
        <v>0.21240000000000001</v>
      </c>
      <c r="D925" s="93">
        <v>0.1032</v>
      </c>
      <c r="E925" s="75"/>
      <c r="F925" s="131">
        <v>1388</v>
      </c>
      <c r="G925" s="89">
        <v>1381.2919999999999</v>
      </c>
    </row>
    <row r="926" spans="1:7">
      <c r="A926" s="71" t="s">
        <v>200</v>
      </c>
      <c r="B926" s="71" t="s">
        <v>210</v>
      </c>
      <c r="C926" s="99">
        <v>0.2155</v>
      </c>
      <c r="D926" s="93">
        <v>8.0500000000000002E-2</v>
      </c>
      <c r="E926" s="75"/>
      <c r="F926" s="131">
        <v>1427</v>
      </c>
      <c r="G926" s="89">
        <v>1421.7674999999999</v>
      </c>
    </row>
    <row r="927" spans="1:7">
      <c r="A927" s="71" t="s">
        <v>200</v>
      </c>
      <c r="B927" s="71" t="s">
        <v>210</v>
      </c>
      <c r="C927" s="99">
        <v>0.2185</v>
      </c>
      <c r="D927" s="93">
        <v>9.06E-2</v>
      </c>
      <c r="E927" s="75"/>
      <c r="F927" s="131">
        <v>1520</v>
      </c>
      <c r="G927" s="89">
        <v>1514.1110000000001</v>
      </c>
    </row>
    <row r="928" spans="1:7">
      <c r="A928" s="71" t="s">
        <v>200</v>
      </c>
      <c r="B928" s="71" t="s">
        <v>210</v>
      </c>
      <c r="C928" s="99">
        <v>0.22159999999999999</v>
      </c>
      <c r="D928" s="93">
        <v>7.3300000000000004E-2</v>
      </c>
      <c r="E928" s="75"/>
      <c r="F928" s="131">
        <v>1343</v>
      </c>
      <c r="G928" s="89">
        <v>1338.2355</v>
      </c>
    </row>
    <row r="929" spans="1:7">
      <c r="A929" s="71" t="s">
        <v>200</v>
      </c>
      <c r="B929" s="71" t="s">
        <v>210</v>
      </c>
      <c r="C929" s="99">
        <v>0.22459999999999999</v>
      </c>
      <c r="D929" s="93">
        <v>6.9099999999999995E-2</v>
      </c>
      <c r="E929" s="75"/>
      <c r="F929" s="131">
        <v>1376</v>
      </c>
      <c r="G929" s="89">
        <v>1371.5084999999999</v>
      </c>
    </row>
    <row r="930" spans="1:7">
      <c r="A930" s="71" t="s">
        <v>200</v>
      </c>
      <c r="B930" s="71" t="s">
        <v>210</v>
      </c>
      <c r="C930" s="99">
        <v>0.22769999999999999</v>
      </c>
      <c r="D930" s="93">
        <v>7.5399999999999995E-2</v>
      </c>
      <c r="E930" s="75"/>
      <c r="F930" s="131">
        <v>1373</v>
      </c>
      <c r="G930" s="89">
        <v>1368.0989999999999</v>
      </c>
    </row>
    <row r="931" spans="1:7">
      <c r="A931" s="71" t="s">
        <v>200</v>
      </c>
      <c r="B931" s="71" t="s">
        <v>210</v>
      </c>
      <c r="C931" s="99">
        <v>0.23069999999999999</v>
      </c>
      <c r="D931" s="93">
        <v>7.1199999999999999E-2</v>
      </c>
      <c r="E931" s="75"/>
      <c r="F931" s="131">
        <v>1486</v>
      </c>
      <c r="G931" s="89">
        <v>1481.3720000000001</v>
      </c>
    </row>
    <row r="932" spans="1:7">
      <c r="A932" s="71" t="s">
        <v>200</v>
      </c>
      <c r="B932" s="71" t="s">
        <v>210</v>
      </c>
      <c r="C932" s="99">
        <v>0.23380000000000001</v>
      </c>
      <c r="D932" s="93">
        <v>6.3299999999999995E-2</v>
      </c>
      <c r="E932" s="75"/>
      <c r="F932" s="131">
        <v>1331</v>
      </c>
      <c r="G932" s="89">
        <v>1326.8855000000001</v>
      </c>
    </row>
    <row r="933" spans="1:7">
      <c r="A933" s="71" t="s">
        <v>200</v>
      </c>
      <c r="B933" s="71" t="s">
        <v>210</v>
      </c>
      <c r="C933" s="99">
        <v>0.23680000000000001</v>
      </c>
      <c r="D933" s="93">
        <v>5.74E-2</v>
      </c>
      <c r="E933" s="75"/>
      <c r="F933" s="131">
        <v>1285</v>
      </c>
      <c r="G933" s="89">
        <v>1281.269</v>
      </c>
    </row>
    <row r="934" spans="1:7">
      <c r="A934" s="71" t="s">
        <v>200</v>
      </c>
      <c r="B934" s="71" t="s">
        <v>210</v>
      </c>
      <c r="C934" s="99">
        <v>0.2399</v>
      </c>
      <c r="D934" s="93">
        <v>6.2399999999999997E-2</v>
      </c>
      <c r="E934" s="75"/>
      <c r="F934" s="131">
        <v>1318</v>
      </c>
      <c r="G934" s="89">
        <v>1313.944</v>
      </c>
    </row>
    <row r="935" spans="1:7">
      <c r="A935" s="71" t="s">
        <v>200</v>
      </c>
      <c r="B935" s="71" t="s">
        <v>210</v>
      </c>
      <c r="C935" s="99">
        <v>0.2429</v>
      </c>
      <c r="D935" s="93">
        <v>5.91E-2</v>
      </c>
      <c r="E935" s="75"/>
      <c r="F935" s="131">
        <v>944</v>
      </c>
      <c r="G935" s="89">
        <v>940.1585</v>
      </c>
    </row>
    <row r="936" spans="1:7">
      <c r="A936" s="71" t="s">
        <v>200</v>
      </c>
      <c r="B936" s="71" t="s">
        <v>210</v>
      </c>
      <c r="C936" s="99">
        <v>0.246</v>
      </c>
      <c r="D936" s="93">
        <v>7.7499999999999999E-2</v>
      </c>
      <c r="E936" s="75"/>
      <c r="F936" s="131">
        <v>1106</v>
      </c>
      <c r="G936" s="89">
        <v>1100.9625000000001</v>
      </c>
    </row>
    <row r="937" spans="1:7">
      <c r="A937" s="71" t="s">
        <v>200</v>
      </c>
      <c r="B937" s="71" t="s">
        <v>210</v>
      </c>
      <c r="C937" s="99">
        <v>0.249</v>
      </c>
      <c r="D937" s="93">
        <v>6.6199999999999995E-2</v>
      </c>
      <c r="E937" s="75"/>
      <c r="F937" s="131">
        <v>1055</v>
      </c>
      <c r="G937" s="89">
        <v>1050.6969999999999</v>
      </c>
    </row>
    <row r="938" spans="1:7">
      <c r="A938" s="71" t="s">
        <v>200</v>
      </c>
      <c r="B938" s="71" t="s">
        <v>210</v>
      </c>
      <c r="C938" s="99">
        <v>0.25819999999999999</v>
      </c>
      <c r="D938" s="93">
        <v>6.9599999999999995E-2</v>
      </c>
      <c r="E938" s="75"/>
      <c r="F938" s="131">
        <v>1123</v>
      </c>
      <c r="G938" s="89">
        <v>1118.4760000000001</v>
      </c>
    </row>
    <row r="939" spans="1:7">
      <c r="A939" s="71" t="s">
        <v>200</v>
      </c>
      <c r="B939" s="71" t="s">
        <v>210</v>
      </c>
      <c r="C939" s="99">
        <v>0.26119999999999999</v>
      </c>
      <c r="D939" s="93">
        <v>7.5399999999999995E-2</v>
      </c>
      <c r="E939" s="75"/>
      <c r="F939" s="131">
        <v>1120</v>
      </c>
      <c r="G939" s="89">
        <v>1115.0989999999999</v>
      </c>
    </row>
    <row r="940" spans="1:7">
      <c r="A940" s="71" t="s">
        <v>200</v>
      </c>
      <c r="B940" s="71" t="s">
        <v>210</v>
      </c>
      <c r="C940" s="99">
        <v>0.26430000000000003</v>
      </c>
      <c r="D940" s="93">
        <v>7.7100000000000002E-2</v>
      </c>
      <c r="E940" s="75"/>
      <c r="F940" s="131">
        <v>1235</v>
      </c>
      <c r="G940" s="89">
        <v>1229.9884999999999</v>
      </c>
    </row>
    <row r="941" spans="1:7">
      <c r="A941" s="71" t="s">
        <v>200</v>
      </c>
      <c r="B941" s="71" t="s">
        <v>210</v>
      </c>
      <c r="C941" s="99">
        <v>0.26730000000000004</v>
      </c>
      <c r="D941" s="93">
        <v>7.9200000000000007E-2</v>
      </c>
      <c r="E941" s="75"/>
      <c r="F941" s="131">
        <v>1307</v>
      </c>
      <c r="G941" s="89">
        <v>1301.8520000000001</v>
      </c>
    </row>
    <row r="942" spans="1:7">
      <c r="A942" s="71" t="s">
        <v>200</v>
      </c>
      <c r="B942" s="71" t="s">
        <v>210</v>
      </c>
      <c r="C942" s="99">
        <v>0.27039999999999997</v>
      </c>
      <c r="D942" s="93">
        <v>8.5500000000000007E-2</v>
      </c>
      <c r="E942" s="75"/>
      <c r="F942" s="131">
        <v>1458</v>
      </c>
      <c r="G942" s="89">
        <v>1452.4425000000001</v>
      </c>
    </row>
    <row r="943" spans="1:7">
      <c r="A943" s="71" t="s">
        <v>200</v>
      </c>
      <c r="B943" s="71" t="s">
        <v>210</v>
      </c>
      <c r="C943" s="99">
        <v>0.27339999999999998</v>
      </c>
      <c r="D943" s="93">
        <v>8.9700000000000002E-2</v>
      </c>
      <c r="E943" s="75"/>
      <c r="F943" s="131">
        <v>1534</v>
      </c>
      <c r="G943" s="89">
        <v>1528.1695</v>
      </c>
    </row>
    <row r="944" spans="1:7">
      <c r="A944" s="71" t="s">
        <v>200</v>
      </c>
      <c r="B944" s="71" t="s">
        <v>210</v>
      </c>
      <c r="C944" s="99">
        <v>0.27650000000000002</v>
      </c>
      <c r="D944" s="93">
        <v>9.0200000000000002E-2</v>
      </c>
      <c r="E944" s="75"/>
      <c r="F944" s="131">
        <v>1617</v>
      </c>
      <c r="G944" s="89">
        <v>1611.1369999999999</v>
      </c>
    </row>
    <row r="945" spans="1:7">
      <c r="A945" s="71" t="s">
        <v>200</v>
      </c>
      <c r="B945" s="71" t="s">
        <v>210</v>
      </c>
      <c r="C945" s="99">
        <v>0.28260000000000002</v>
      </c>
      <c r="D945" s="93">
        <v>7.2499999999999995E-2</v>
      </c>
      <c r="E945" s="75"/>
      <c r="F945" s="131">
        <v>1456</v>
      </c>
      <c r="G945" s="89">
        <v>1451.2874999999999</v>
      </c>
    </row>
    <row r="946" spans="1:7">
      <c r="A946" s="71" t="s">
        <v>200</v>
      </c>
      <c r="B946" s="71" t="s">
        <v>210</v>
      </c>
      <c r="C946" s="99">
        <v>0.28560000000000002</v>
      </c>
      <c r="D946" s="93">
        <v>5.8200000000000002E-2</v>
      </c>
      <c r="E946" s="75"/>
      <c r="F946" s="131">
        <v>1182</v>
      </c>
      <c r="G946" s="89">
        <v>1178.2170000000001</v>
      </c>
    </row>
    <row r="947" spans="1:7">
      <c r="A947" s="71" t="s">
        <v>200</v>
      </c>
      <c r="B947" s="71" t="s">
        <v>210</v>
      </c>
      <c r="C947" s="99">
        <v>0.28870000000000001</v>
      </c>
      <c r="D947" s="93">
        <v>6.6199999999999995E-2</v>
      </c>
      <c r="E947" s="75"/>
      <c r="F947" s="131">
        <v>1230</v>
      </c>
      <c r="G947" s="89">
        <v>1225.6969999999999</v>
      </c>
    </row>
    <row r="948" spans="1:7">
      <c r="A948" s="71" t="s">
        <v>200</v>
      </c>
      <c r="B948" s="71" t="s">
        <v>210</v>
      </c>
      <c r="C948" s="99">
        <v>0.29170000000000001</v>
      </c>
      <c r="D948" s="93">
        <v>6.9099999999999995E-2</v>
      </c>
      <c r="E948" s="75"/>
      <c r="F948" s="131">
        <v>1318</v>
      </c>
      <c r="G948" s="89">
        <v>1313.5084999999999</v>
      </c>
    </row>
    <row r="949" spans="1:7">
      <c r="A949" s="71" t="s">
        <v>200</v>
      </c>
      <c r="B949" s="71" t="s">
        <v>210</v>
      </c>
      <c r="C949" s="99">
        <v>0.29480000000000001</v>
      </c>
      <c r="D949" s="93">
        <v>7.17E-2</v>
      </c>
      <c r="E949" s="75"/>
      <c r="F949" s="131">
        <v>1377</v>
      </c>
      <c r="G949" s="89">
        <v>1372.3395</v>
      </c>
    </row>
    <row r="950" spans="1:7">
      <c r="A950" s="71" t="s">
        <v>200</v>
      </c>
      <c r="B950" s="71" t="s">
        <v>210</v>
      </c>
      <c r="C950" s="99">
        <v>0.29780000000000001</v>
      </c>
      <c r="D950" s="93">
        <v>7.6300000000000007E-2</v>
      </c>
      <c r="E950" s="75"/>
      <c r="F950" s="131">
        <v>1383</v>
      </c>
      <c r="G950" s="89">
        <v>1378.0405000000001</v>
      </c>
    </row>
    <row r="951" spans="1:7">
      <c r="A951" s="71" t="s">
        <v>200</v>
      </c>
      <c r="B951" s="71" t="s">
        <v>210</v>
      </c>
      <c r="C951" s="99">
        <v>0.3009</v>
      </c>
      <c r="D951" s="93">
        <v>7.2099999999999997E-2</v>
      </c>
      <c r="E951" s="75"/>
      <c r="F951" s="131">
        <v>1351</v>
      </c>
      <c r="G951" s="89">
        <v>1346.3135</v>
      </c>
    </row>
    <row r="952" spans="1:7">
      <c r="A952" s="71" t="s">
        <v>200</v>
      </c>
      <c r="B952" s="71" t="s">
        <v>210</v>
      </c>
      <c r="C952" s="99">
        <v>0.3039</v>
      </c>
      <c r="D952" s="93">
        <v>6.7500000000000004E-2</v>
      </c>
      <c r="E952" s="75"/>
      <c r="F952" s="131">
        <v>1332</v>
      </c>
      <c r="G952" s="89">
        <v>1327.6125</v>
      </c>
    </row>
    <row r="953" spans="1:7">
      <c r="A953" s="71" t="s">
        <v>200</v>
      </c>
      <c r="B953" s="71" t="s">
        <v>210</v>
      </c>
      <c r="C953" s="99">
        <v>0.307</v>
      </c>
      <c r="D953" s="93">
        <v>6.7900000000000002E-2</v>
      </c>
      <c r="E953" s="75"/>
      <c r="F953" s="131">
        <v>1296</v>
      </c>
      <c r="G953" s="89">
        <v>1291.5864999999999</v>
      </c>
    </row>
    <row r="954" spans="1:7">
      <c r="A954" s="71" t="s">
        <v>200</v>
      </c>
      <c r="B954" s="71" t="s">
        <v>210</v>
      </c>
      <c r="C954" s="99">
        <v>0.31</v>
      </c>
      <c r="D954" s="93">
        <v>8.8900000000000007E-2</v>
      </c>
      <c r="E954" s="75"/>
      <c r="F954" s="131">
        <v>1421</v>
      </c>
      <c r="G954" s="89">
        <v>1415.2215000000001</v>
      </c>
    </row>
    <row r="955" spans="1:7">
      <c r="A955" s="71" t="s">
        <v>200</v>
      </c>
      <c r="B955" s="71" t="s">
        <v>210</v>
      </c>
      <c r="C955" s="99">
        <v>0.31310000000000004</v>
      </c>
      <c r="D955" s="93">
        <v>7.2900000000000006E-2</v>
      </c>
      <c r="E955" s="75"/>
      <c r="F955" s="131">
        <v>1381</v>
      </c>
      <c r="G955" s="89">
        <v>1376.2615000000001</v>
      </c>
    </row>
    <row r="956" spans="1:7">
      <c r="A956" s="71" t="s">
        <v>200</v>
      </c>
      <c r="B956" s="71" t="s">
        <v>210</v>
      </c>
      <c r="C956" s="99">
        <v>0.31610000000000005</v>
      </c>
      <c r="D956" s="93">
        <v>7.7499999999999999E-2</v>
      </c>
      <c r="E956" s="75"/>
      <c r="F956" s="131">
        <v>1400</v>
      </c>
      <c r="G956" s="89">
        <v>1394.9625000000001</v>
      </c>
    </row>
    <row r="957" spans="1:7">
      <c r="A957" s="71" t="s">
        <v>200</v>
      </c>
      <c r="B957" s="71" t="s">
        <v>210</v>
      </c>
      <c r="C957" s="99">
        <v>0.31919999999999998</v>
      </c>
      <c r="D957" s="93">
        <v>6.2799999999999995E-2</v>
      </c>
      <c r="E957" s="75"/>
      <c r="F957" s="131">
        <v>1197</v>
      </c>
      <c r="G957" s="89">
        <v>1192.9179999999999</v>
      </c>
    </row>
    <row r="958" spans="1:7">
      <c r="A958" s="71" t="s">
        <v>200</v>
      </c>
      <c r="B958" s="71" t="s">
        <v>210</v>
      </c>
      <c r="C958" s="99">
        <v>0.32219999999999999</v>
      </c>
      <c r="D958" s="93">
        <v>6.83E-2</v>
      </c>
      <c r="E958" s="75"/>
      <c r="F958" s="131">
        <v>1268</v>
      </c>
      <c r="G958" s="89">
        <v>1263.5605</v>
      </c>
    </row>
    <row r="959" spans="1:7">
      <c r="A959" s="71" t="s">
        <v>200</v>
      </c>
      <c r="B959" s="71" t="s">
        <v>210</v>
      </c>
      <c r="C959" s="99">
        <v>0.32530000000000003</v>
      </c>
      <c r="D959" s="93">
        <v>5.5300000000000002E-2</v>
      </c>
      <c r="E959" s="75"/>
      <c r="F959" s="131">
        <v>1160</v>
      </c>
      <c r="G959" s="89">
        <v>1156.4055000000001</v>
      </c>
    </row>
    <row r="960" spans="1:7">
      <c r="A960" s="71" t="s">
        <v>200</v>
      </c>
      <c r="B960" s="71" t="s">
        <v>210</v>
      </c>
      <c r="C960" s="99">
        <v>0.32830000000000004</v>
      </c>
      <c r="D960" s="93">
        <v>5.0700000000000002E-2</v>
      </c>
      <c r="E960" s="75"/>
      <c r="F960" s="131">
        <v>922</v>
      </c>
      <c r="G960" s="89">
        <v>918.70450000000005</v>
      </c>
    </row>
    <row r="961" spans="1:7">
      <c r="A961" s="71" t="s">
        <v>200</v>
      </c>
      <c r="B961" s="71" t="s">
        <v>210</v>
      </c>
      <c r="C961" s="99">
        <v>0.33139999999999997</v>
      </c>
      <c r="D961" s="93">
        <v>5.9900000000000002E-2</v>
      </c>
      <c r="E961" s="75"/>
      <c r="F961" s="131">
        <v>1124</v>
      </c>
      <c r="G961" s="89">
        <v>1120.1065000000001</v>
      </c>
    </row>
    <row r="962" spans="1:7">
      <c r="A962" s="71" t="s">
        <v>200</v>
      </c>
      <c r="B962" s="71" t="s">
        <v>210</v>
      </c>
      <c r="C962" s="99">
        <v>0.33439999999999998</v>
      </c>
      <c r="D962" s="93">
        <v>6.0699999999999997E-2</v>
      </c>
      <c r="E962" s="75"/>
      <c r="F962" s="131">
        <v>874</v>
      </c>
      <c r="G962" s="89">
        <v>870.05449999999996</v>
      </c>
    </row>
    <row r="963" spans="1:7">
      <c r="A963" s="71" t="s">
        <v>200</v>
      </c>
      <c r="B963" s="71" t="s">
        <v>210</v>
      </c>
      <c r="C963" s="99">
        <v>0.33750000000000002</v>
      </c>
      <c r="D963" s="93">
        <v>6.6199999999999995E-2</v>
      </c>
      <c r="E963" s="75"/>
      <c r="F963" s="131">
        <v>916</v>
      </c>
      <c r="G963" s="89">
        <v>911.697</v>
      </c>
    </row>
    <row r="964" spans="1:7">
      <c r="A964" s="71" t="s">
        <v>200</v>
      </c>
      <c r="B964" s="71" t="s">
        <v>210</v>
      </c>
      <c r="C964" s="99">
        <v>0.34050000000000002</v>
      </c>
      <c r="D964" s="93">
        <v>6.4899999999999999E-2</v>
      </c>
      <c r="E964" s="75"/>
      <c r="F964" s="131">
        <v>946</v>
      </c>
      <c r="G964" s="89">
        <v>941.78150000000005</v>
      </c>
    </row>
    <row r="965" spans="1:7">
      <c r="A965" s="71" t="s">
        <v>200</v>
      </c>
      <c r="B965" s="71" t="s">
        <v>210</v>
      </c>
      <c r="C965" s="99">
        <v>0.34360000000000002</v>
      </c>
      <c r="D965" s="93">
        <v>6.8699999999999997E-2</v>
      </c>
      <c r="E965" s="75"/>
      <c r="F965" s="131">
        <v>1002</v>
      </c>
      <c r="G965" s="89">
        <v>997.53449999999998</v>
      </c>
    </row>
    <row r="966" spans="1:7">
      <c r="A966" s="71" t="s">
        <v>200</v>
      </c>
      <c r="B966" s="71" t="s">
        <v>210</v>
      </c>
      <c r="C966" s="99">
        <v>0.34670000000000001</v>
      </c>
      <c r="D966" s="93">
        <v>7.0800000000000002E-2</v>
      </c>
      <c r="E966" s="75"/>
      <c r="F966" s="131">
        <v>1039</v>
      </c>
      <c r="G966" s="89">
        <v>1034.3979999999999</v>
      </c>
    </row>
    <row r="967" spans="1:7">
      <c r="A967" s="71" t="s">
        <v>200</v>
      </c>
      <c r="B967" s="71" t="s">
        <v>210</v>
      </c>
      <c r="C967" s="99">
        <v>0.34970000000000001</v>
      </c>
      <c r="D967" s="93">
        <v>6.4500000000000002E-2</v>
      </c>
      <c r="E967" s="75"/>
      <c r="F967" s="131">
        <v>998</v>
      </c>
      <c r="G967" s="89">
        <v>993.8075</v>
      </c>
    </row>
    <row r="968" spans="1:7">
      <c r="A968" s="71" t="s">
        <v>200</v>
      </c>
      <c r="B968" s="71" t="s">
        <v>210</v>
      </c>
      <c r="C968" s="99">
        <v>0.3528</v>
      </c>
      <c r="D968" s="93">
        <v>6.7900000000000002E-2</v>
      </c>
      <c r="E968" s="75"/>
      <c r="F968" s="131">
        <v>1020</v>
      </c>
      <c r="G968" s="89">
        <v>1015.5865</v>
      </c>
    </row>
    <row r="969" spans="1:7">
      <c r="A969" s="71" t="s">
        <v>200</v>
      </c>
      <c r="B969" s="71" t="s">
        <v>210</v>
      </c>
      <c r="C969" s="99">
        <v>0.3589</v>
      </c>
      <c r="D969" s="93">
        <v>6.9599999999999995E-2</v>
      </c>
      <c r="E969" s="75"/>
      <c r="F969" s="131">
        <v>989</v>
      </c>
      <c r="G969" s="89">
        <v>984.476</v>
      </c>
    </row>
    <row r="970" spans="1:7">
      <c r="A970" s="71" t="s">
        <v>200</v>
      </c>
      <c r="B970" s="71" t="s">
        <v>210</v>
      </c>
      <c r="C970" s="99">
        <v>0.36199999999999999</v>
      </c>
      <c r="D970" s="93">
        <v>7.1199999999999999E-2</v>
      </c>
      <c r="E970" s="75"/>
      <c r="F970" s="131">
        <v>1119</v>
      </c>
      <c r="G970" s="89">
        <v>1114.3720000000001</v>
      </c>
    </row>
    <row r="971" spans="1:7">
      <c r="A971" s="71" t="s">
        <v>200</v>
      </c>
      <c r="B971" s="71" t="s">
        <v>210</v>
      </c>
      <c r="C971" s="99">
        <v>0.36510000000000004</v>
      </c>
      <c r="D971" s="93">
        <v>7.2900000000000006E-2</v>
      </c>
      <c r="E971" s="75"/>
      <c r="F971" s="131">
        <v>1250</v>
      </c>
      <c r="G971" s="89">
        <v>1245.2615000000001</v>
      </c>
    </row>
    <row r="972" spans="1:7">
      <c r="A972" s="71" t="s">
        <v>200</v>
      </c>
      <c r="B972" s="71" t="s">
        <v>210</v>
      </c>
      <c r="C972" s="99">
        <v>0.36810000000000004</v>
      </c>
      <c r="D972" s="93">
        <v>7.7100000000000002E-2</v>
      </c>
      <c r="E972" s="75"/>
      <c r="F972" s="131">
        <v>1374</v>
      </c>
      <c r="G972" s="89">
        <v>1368.9884999999999</v>
      </c>
    </row>
    <row r="973" spans="1:7">
      <c r="A973" s="71" t="s">
        <v>200</v>
      </c>
      <c r="B973" s="71" t="s">
        <v>210</v>
      </c>
      <c r="C973" s="99">
        <v>0.37119999999999997</v>
      </c>
      <c r="D973" s="93">
        <v>7.6300000000000007E-2</v>
      </c>
      <c r="E973" s="75"/>
      <c r="F973" s="131">
        <v>1401</v>
      </c>
      <c r="G973" s="89">
        <v>1396.0405000000001</v>
      </c>
    </row>
    <row r="974" spans="1:7">
      <c r="A974" s="71" t="s">
        <v>200</v>
      </c>
      <c r="B974" s="71" t="s">
        <v>210</v>
      </c>
      <c r="C974" s="99">
        <v>0.37430000000000002</v>
      </c>
      <c r="D974" s="93">
        <v>8.43E-2</v>
      </c>
      <c r="E974" s="75"/>
      <c r="F974" s="131">
        <v>1426</v>
      </c>
      <c r="G974" s="89">
        <v>1420.5205000000001</v>
      </c>
    </row>
    <row r="975" spans="1:7">
      <c r="A975" s="71" t="s">
        <v>200</v>
      </c>
      <c r="B975" s="71" t="s">
        <v>210</v>
      </c>
      <c r="C975" s="99">
        <v>0.37730000000000002</v>
      </c>
      <c r="D975" s="93">
        <v>8.3400000000000002E-2</v>
      </c>
      <c r="E975" s="75"/>
      <c r="F975" s="131">
        <v>1373</v>
      </c>
      <c r="G975" s="89">
        <v>1367.579</v>
      </c>
    </row>
    <row r="976" spans="1:7">
      <c r="A976" s="71" t="s">
        <v>200</v>
      </c>
      <c r="B976" s="71" t="s">
        <v>210</v>
      </c>
      <c r="C976" s="99">
        <v>0.38039999999999996</v>
      </c>
      <c r="D976" s="93">
        <v>7.8E-2</v>
      </c>
      <c r="E976" s="75"/>
      <c r="F976" s="131">
        <v>1453</v>
      </c>
      <c r="G976" s="89">
        <v>1447.93</v>
      </c>
    </row>
    <row r="977" spans="1:7">
      <c r="A977" s="71" t="s">
        <v>200</v>
      </c>
      <c r="B977" s="71" t="s">
        <v>210</v>
      </c>
      <c r="C977" s="99">
        <v>0.38350000000000001</v>
      </c>
      <c r="D977" s="93">
        <v>8.2600000000000007E-2</v>
      </c>
      <c r="E977" s="75"/>
      <c r="F977" s="131">
        <v>1462</v>
      </c>
      <c r="G977" s="89">
        <v>1456.6310000000001</v>
      </c>
    </row>
    <row r="978" spans="1:7">
      <c r="A978" s="71" t="s">
        <v>200</v>
      </c>
      <c r="B978" s="71" t="s">
        <v>210</v>
      </c>
      <c r="C978" s="99">
        <v>0.38650000000000001</v>
      </c>
      <c r="D978" s="93">
        <v>7.7499999999999999E-2</v>
      </c>
      <c r="E978" s="75"/>
      <c r="F978" s="131">
        <v>1533</v>
      </c>
      <c r="G978" s="89">
        <v>1527.9625000000001</v>
      </c>
    </row>
    <row r="979" spans="1:7">
      <c r="A979" s="71" t="s">
        <v>200</v>
      </c>
      <c r="B979" s="71" t="s">
        <v>210</v>
      </c>
      <c r="C979" s="99">
        <v>0.38960000000000006</v>
      </c>
      <c r="D979" s="93">
        <v>7.8E-2</v>
      </c>
      <c r="E979" s="75"/>
      <c r="F979" s="131">
        <v>1816</v>
      </c>
      <c r="G979" s="89">
        <v>1810.93</v>
      </c>
    </row>
    <row r="980" spans="1:7">
      <c r="A980" s="71" t="s">
        <v>200</v>
      </c>
      <c r="B980" s="71" t="s">
        <v>210</v>
      </c>
      <c r="C980" s="99">
        <v>0.39269999999999999</v>
      </c>
      <c r="D980" s="93">
        <v>8.3000000000000004E-2</v>
      </c>
      <c r="E980" s="75"/>
      <c r="F980" s="131">
        <v>1792</v>
      </c>
      <c r="G980" s="89">
        <v>1786.605</v>
      </c>
    </row>
    <row r="981" spans="1:7">
      <c r="A981" s="71" t="s">
        <v>200</v>
      </c>
      <c r="B981" s="71" t="s">
        <v>210</v>
      </c>
      <c r="C981" s="99">
        <v>0.3957</v>
      </c>
      <c r="D981" s="93">
        <v>7.0800000000000002E-2</v>
      </c>
      <c r="E981" s="75"/>
      <c r="F981" s="131">
        <v>1622</v>
      </c>
      <c r="G981" s="89">
        <v>1617.3979999999999</v>
      </c>
    </row>
    <row r="982" spans="1:7">
      <c r="A982" s="71" t="s">
        <v>200</v>
      </c>
      <c r="B982" s="71" t="s">
        <v>210</v>
      </c>
      <c r="C982" s="99">
        <v>0.40189999999999998</v>
      </c>
      <c r="D982" s="93">
        <v>7.2499999999999995E-2</v>
      </c>
      <c r="E982" s="75"/>
      <c r="F982" s="131">
        <v>1288</v>
      </c>
      <c r="G982" s="89">
        <v>1283.2874999999999</v>
      </c>
    </row>
    <row r="983" spans="1:7">
      <c r="A983" s="71" t="s">
        <v>200</v>
      </c>
      <c r="B983" s="71" t="s">
        <v>210</v>
      </c>
      <c r="C983" s="99">
        <v>0.40489999999999998</v>
      </c>
      <c r="D983" s="93">
        <v>5.3999999999999999E-2</v>
      </c>
      <c r="E983" s="75"/>
      <c r="F983" s="131">
        <v>1092</v>
      </c>
      <c r="G983" s="89">
        <v>1088.49</v>
      </c>
    </row>
    <row r="984" spans="1:7">
      <c r="A984" s="71" t="s">
        <v>200</v>
      </c>
      <c r="B984" s="71" t="s">
        <v>210</v>
      </c>
      <c r="C984" s="99">
        <v>0.40800000000000003</v>
      </c>
      <c r="D984" s="93">
        <v>6.1199999999999997E-2</v>
      </c>
      <c r="E984" s="75"/>
      <c r="F984" s="131">
        <v>1070</v>
      </c>
      <c r="G984" s="89">
        <v>1066.0219999999999</v>
      </c>
    </row>
    <row r="985" spans="1:7">
      <c r="A985" s="71" t="s">
        <v>200</v>
      </c>
      <c r="B985" s="71" t="s">
        <v>210</v>
      </c>
      <c r="C985" s="99">
        <v>0.42380000000000001</v>
      </c>
      <c r="D985" s="93">
        <v>6.3700000000000007E-2</v>
      </c>
      <c r="E985" s="75"/>
      <c r="F985" s="131">
        <v>1011</v>
      </c>
      <c r="G985" s="89">
        <v>1006.8595</v>
      </c>
    </row>
    <row r="986" spans="1:7">
      <c r="A986" s="71" t="s">
        <v>200</v>
      </c>
      <c r="B986" s="71" t="s">
        <v>210</v>
      </c>
      <c r="C986" s="99">
        <v>0.43010000000000004</v>
      </c>
      <c r="D986" s="93">
        <v>6.4100000000000004E-2</v>
      </c>
      <c r="E986" s="75"/>
      <c r="F986" s="131">
        <v>906</v>
      </c>
      <c r="G986" s="89">
        <v>901.83349999999996</v>
      </c>
    </row>
    <row r="987" spans="1:7">
      <c r="A987" s="71" t="s">
        <v>200</v>
      </c>
      <c r="B987" s="71" t="s">
        <v>210</v>
      </c>
      <c r="C987" s="99">
        <v>0.4365</v>
      </c>
      <c r="D987" s="93">
        <v>6.6199999999999995E-2</v>
      </c>
      <c r="E987" s="75"/>
      <c r="F987" s="131">
        <v>1018</v>
      </c>
      <c r="G987" s="89">
        <v>1013.697</v>
      </c>
    </row>
    <row r="988" spans="1:7">
      <c r="A988" s="71" t="s">
        <v>200</v>
      </c>
      <c r="B988" s="71" t="s">
        <v>210</v>
      </c>
      <c r="C988" s="99">
        <v>0.43960000000000005</v>
      </c>
      <c r="D988" s="93">
        <v>6.3700000000000007E-2</v>
      </c>
      <c r="E988" s="75"/>
      <c r="F988" s="131">
        <v>1120</v>
      </c>
      <c r="G988" s="89">
        <v>1115.8595</v>
      </c>
    </row>
    <row r="989" spans="1:7">
      <c r="A989" s="71" t="s">
        <v>200</v>
      </c>
      <c r="B989" s="71" t="s">
        <v>210</v>
      </c>
      <c r="C989" s="99">
        <v>0.44280000000000003</v>
      </c>
      <c r="D989" s="93">
        <v>7.0000000000000007E-2</v>
      </c>
      <c r="E989" s="75"/>
      <c r="F989" s="131">
        <v>1142</v>
      </c>
      <c r="G989" s="89">
        <v>1137.45</v>
      </c>
    </row>
    <row r="990" spans="1:7">
      <c r="A990" s="71" t="s">
        <v>200</v>
      </c>
      <c r="B990" s="71" t="s">
        <v>210</v>
      </c>
      <c r="C990" s="99">
        <v>0.44589999999999996</v>
      </c>
      <c r="D990" s="93">
        <v>6.3700000000000007E-2</v>
      </c>
      <c r="E990" s="75"/>
      <c r="F990" s="131">
        <v>990</v>
      </c>
      <c r="G990" s="89">
        <v>985.85950000000003</v>
      </c>
    </row>
    <row r="991" spans="1:7">
      <c r="A991" s="71" t="s">
        <v>200</v>
      </c>
      <c r="B991" s="71" t="s">
        <v>210</v>
      </c>
      <c r="C991" s="99">
        <v>0.45230000000000004</v>
      </c>
      <c r="D991" s="93">
        <v>5.57E-2</v>
      </c>
      <c r="E991" s="75"/>
      <c r="F991" s="131">
        <v>942</v>
      </c>
      <c r="G991" s="89">
        <v>938.37950000000001</v>
      </c>
    </row>
    <row r="992" spans="1:7">
      <c r="A992" s="71" t="s">
        <v>200</v>
      </c>
      <c r="B992" s="71" t="s">
        <v>210</v>
      </c>
      <c r="C992" s="99">
        <v>0.45539999999999997</v>
      </c>
      <c r="D992" s="93">
        <v>6.4500000000000002E-2</v>
      </c>
      <c r="E992" s="75"/>
      <c r="F992" s="131">
        <v>957</v>
      </c>
      <c r="G992" s="89">
        <v>952.8075</v>
      </c>
    </row>
    <row r="993" spans="1:7">
      <c r="A993" s="71" t="s">
        <v>200</v>
      </c>
      <c r="B993" s="71" t="s">
        <v>210</v>
      </c>
      <c r="C993" s="99">
        <v>0.45860000000000001</v>
      </c>
      <c r="D993" s="93">
        <v>6.7500000000000004E-2</v>
      </c>
      <c r="E993" s="75"/>
      <c r="F993" s="131">
        <v>1070</v>
      </c>
      <c r="G993" s="89">
        <v>1065.6125</v>
      </c>
    </row>
    <row r="994" spans="1:7">
      <c r="A994" s="71" t="s">
        <v>200</v>
      </c>
      <c r="B994" s="71" t="s">
        <v>210</v>
      </c>
      <c r="C994" s="99">
        <v>0.4617</v>
      </c>
      <c r="D994" s="93">
        <v>7.2499999999999995E-2</v>
      </c>
      <c r="E994" s="75"/>
      <c r="F994" s="131">
        <v>1139</v>
      </c>
      <c r="G994" s="89">
        <v>1134.2874999999999</v>
      </c>
    </row>
    <row r="995" spans="1:7">
      <c r="A995" s="71" t="s">
        <v>200</v>
      </c>
      <c r="B995" s="71" t="s">
        <v>210</v>
      </c>
      <c r="C995" s="99">
        <v>0.46489999999999998</v>
      </c>
      <c r="D995" s="93">
        <v>7.8799999999999995E-2</v>
      </c>
      <c r="E995" s="75"/>
      <c r="F995" s="131">
        <v>1233</v>
      </c>
      <c r="G995" s="89">
        <v>1227.8779999999999</v>
      </c>
    </row>
    <row r="996" spans="1:7">
      <c r="A996" s="71" t="s">
        <v>200</v>
      </c>
      <c r="B996" s="71" t="s">
        <v>210</v>
      </c>
      <c r="C996" s="99">
        <v>0.46810000000000002</v>
      </c>
      <c r="D996" s="93">
        <v>8.3900000000000002E-2</v>
      </c>
      <c r="E996" s="75"/>
      <c r="F996" s="131">
        <v>1537</v>
      </c>
      <c r="G996" s="89">
        <v>1531.5464999999999</v>
      </c>
    </row>
    <row r="997" spans="1:7">
      <c r="A997" s="71" t="s">
        <v>200</v>
      </c>
      <c r="B997" s="71" t="s">
        <v>210</v>
      </c>
      <c r="C997" s="99">
        <v>0.47439999999999999</v>
      </c>
      <c r="D997" s="93">
        <v>8.2600000000000007E-2</v>
      </c>
      <c r="E997" s="75"/>
      <c r="F997" s="131">
        <v>1505</v>
      </c>
      <c r="G997" s="89">
        <v>1499.6310000000001</v>
      </c>
    </row>
    <row r="998" spans="1:7">
      <c r="A998" s="71" t="s">
        <v>200</v>
      </c>
      <c r="B998" s="71" t="s">
        <v>210</v>
      </c>
      <c r="C998" s="99">
        <v>0.47760000000000002</v>
      </c>
      <c r="D998" s="93">
        <v>8.09E-2</v>
      </c>
      <c r="E998" s="75"/>
      <c r="F998" s="131">
        <v>1274</v>
      </c>
      <c r="G998" s="89">
        <v>1268.7415000000001</v>
      </c>
    </row>
    <row r="999" spans="1:7">
      <c r="A999" s="71" t="s">
        <v>200</v>
      </c>
      <c r="B999" s="71" t="s">
        <v>210</v>
      </c>
      <c r="C999" s="99">
        <v>0.48249999999999998</v>
      </c>
      <c r="D999" s="93">
        <v>7.4999999999999997E-2</v>
      </c>
      <c r="E999" s="75"/>
      <c r="F999" s="131">
        <v>1179</v>
      </c>
      <c r="G999" s="89">
        <v>1174.125</v>
      </c>
    </row>
    <row r="1000" spans="1:7">
      <c r="A1000" s="71" t="s">
        <v>200</v>
      </c>
      <c r="B1000" s="71" t="s">
        <v>210</v>
      </c>
      <c r="C1000" s="99">
        <v>0.48770000000000002</v>
      </c>
      <c r="D1000" s="93">
        <v>7.1199999999999999E-2</v>
      </c>
      <c r="E1000" s="75"/>
      <c r="F1000" s="131">
        <v>1197</v>
      </c>
      <c r="G1000" s="89">
        <v>1192.3720000000001</v>
      </c>
    </row>
    <row r="1001" spans="1:7">
      <c r="A1001" s="71" t="s">
        <v>200</v>
      </c>
      <c r="B1001" s="71" t="s">
        <v>210</v>
      </c>
      <c r="C1001" s="99">
        <v>0.49299999999999999</v>
      </c>
      <c r="D1001" s="93">
        <v>7.2099999999999997E-2</v>
      </c>
      <c r="E1001" s="75"/>
      <c r="F1001" s="131">
        <v>1309</v>
      </c>
      <c r="G1001" s="89">
        <v>1304.3135</v>
      </c>
    </row>
    <row r="1002" spans="1:7">
      <c r="A1002" s="71" t="s">
        <v>200</v>
      </c>
      <c r="B1002" s="71" t="s">
        <v>210</v>
      </c>
      <c r="C1002" s="99">
        <v>0.49830000000000002</v>
      </c>
      <c r="D1002" s="93">
        <v>7.17E-2</v>
      </c>
      <c r="E1002" s="75"/>
      <c r="F1002" s="131">
        <v>1203</v>
      </c>
      <c r="G1002" s="89">
        <v>1198.3395</v>
      </c>
    </row>
    <row r="1003" spans="1:7">
      <c r="A1003" s="71" t="s">
        <v>200</v>
      </c>
      <c r="B1003" s="71" t="s">
        <v>210</v>
      </c>
      <c r="C1003" s="99">
        <v>0.50360000000000005</v>
      </c>
      <c r="D1003" s="93">
        <v>7.5399999999999995E-2</v>
      </c>
      <c r="E1003" s="75"/>
      <c r="F1003" s="131">
        <v>1076</v>
      </c>
      <c r="G1003" s="89">
        <v>1071.0989999999999</v>
      </c>
    </row>
    <row r="1004" spans="1:7">
      <c r="A1004" s="71" t="s">
        <v>200</v>
      </c>
      <c r="B1004" s="71" t="s">
        <v>210</v>
      </c>
      <c r="C1004" s="99">
        <v>0.50880000000000003</v>
      </c>
      <c r="D1004" s="93">
        <v>7.2900000000000006E-2</v>
      </c>
      <c r="E1004" s="75"/>
      <c r="F1004" s="131">
        <v>1113</v>
      </c>
      <c r="G1004" s="89">
        <v>1108.2615000000001</v>
      </c>
    </row>
    <row r="1005" spans="1:7">
      <c r="A1005" s="71" t="s">
        <v>200</v>
      </c>
      <c r="B1005" s="71" t="s">
        <v>210</v>
      </c>
      <c r="C1005" s="99">
        <v>0.5141</v>
      </c>
      <c r="D1005" s="93">
        <v>7.3300000000000004E-2</v>
      </c>
      <c r="E1005" s="75"/>
      <c r="F1005" s="131">
        <v>1190</v>
      </c>
      <c r="G1005" s="89">
        <v>1185.2355</v>
      </c>
    </row>
    <row r="1006" spans="1:7">
      <c r="A1006" s="71" t="s">
        <v>200</v>
      </c>
      <c r="B1006" s="71" t="s">
        <v>210</v>
      </c>
      <c r="C1006" s="99">
        <v>0.51939999999999997</v>
      </c>
      <c r="D1006" s="93">
        <v>7.3300000000000004E-2</v>
      </c>
      <c r="E1006" s="75"/>
      <c r="F1006" s="131">
        <v>1309</v>
      </c>
      <c r="G1006" s="89">
        <v>1304.2355</v>
      </c>
    </row>
    <row r="1007" spans="1:7">
      <c r="A1007" s="71" t="s">
        <v>200</v>
      </c>
      <c r="B1007" s="71" t="s">
        <v>210</v>
      </c>
      <c r="C1007" s="99">
        <v>0.52470000000000006</v>
      </c>
      <c r="D1007" s="93">
        <v>6.8699999999999997E-2</v>
      </c>
      <c r="E1007" s="75"/>
      <c r="F1007" s="131">
        <v>1169</v>
      </c>
      <c r="G1007" s="89">
        <v>1164.5345</v>
      </c>
    </row>
    <row r="1008" spans="1:7">
      <c r="A1008" s="71" t="s">
        <v>200</v>
      </c>
      <c r="B1008" s="71" t="s">
        <v>210</v>
      </c>
      <c r="C1008" s="99">
        <v>0.52990000000000004</v>
      </c>
      <c r="D1008" s="93">
        <v>7.0400000000000004E-2</v>
      </c>
      <c r="E1008" s="75"/>
      <c r="F1008" s="131">
        <v>1087</v>
      </c>
      <c r="G1008" s="89">
        <v>1082.424</v>
      </c>
    </row>
    <row r="1009" spans="1:7">
      <c r="A1009" s="71" t="s">
        <v>200</v>
      </c>
      <c r="B1009" s="71" t="s">
        <v>210</v>
      </c>
      <c r="C1009" s="99">
        <v>0.53520000000000001</v>
      </c>
      <c r="D1009" s="93">
        <v>7.0400000000000004E-2</v>
      </c>
      <c r="E1009" s="75"/>
      <c r="F1009" s="131">
        <v>1100</v>
      </c>
      <c r="G1009" s="89">
        <v>1095.424</v>
      </c>
    </row>
    <row r="1010" spans="1:7">
      <c r="A1010" s="71" t="s">
        <v>200</v>
      </c>
      <c r="B1010" s="71" t="s">
        <v>210</v>
      </c>
      <c r="C1010" s="99">
        <v>0.54049999999999998</v>
      </c>
      <c r="D1010" s="93">
        <v>6.9599999999999995E-2</v>
      </c>
      <c r="E1010" s="75"/>
      <c r="F1010" s="131">
        <v>1101</v>
      </c>
      <c r="G1010" s="89">
        <v>1096.4760000000001</v>
      </c>
    </row>
    <row r="1011" spans="1:7">
      <c r="A1011" s="71" t="s">
        <v>200</v>
      </c>
      <c r="B1011" s="71" t="s">
        <v>210</v>
      </c>
      <c r="C1011" s="99">
        <v>0.54579999999999995</v>
      </c>
      <c r="D1011" s="93">
        <v>7.46E-2</v>
      </c>
      <c r="E1011" s="75"/>
      <c r="F1011" s="131">
        <v>1288</v>
      </c>
      <c r="G1011" s="89">
        <v>1283.1510000000001</v>
      </c>
    </row>
    <row r="1012" spans="1:7">
      <c r="A1012" s="71" t="s">
        <v>200</v>
      </c>
      <c r="B1012" s="71" t="s">
        <v>210</v>
      </c>
      <c r="C1012" s="99">
        <v>0.55100000000000005</v>
      </c>
      <c r="D1012" s="93">
        <v>7.5899999999999995E-2</v>
      </c>
      <c r="E1012" s="75"/>
      <c r="F1012" s="131">
        <v>1220</v>
      </c>
      <c r="G1012" s="89">
        <v>1215.0664999999999</v>
      </c>
    </row>
    <row r="1013" spans="1:7">
      <c r="A1013" s="71" t="s">
        <v>200</v>
      </c>
      <c r="B1013" s="71" t="s">
        <v>210</v>
      </c>
      <c r="C1013" s="99">
        <v>0.55630000000000002</v>
      </c>
      <c r="D1013" s="93">
        <v>8.1299999999999997E-2</v>
      </c>
      <c r="E1013" s="75"/>
      <c r="F1013" s="131">
        <v>1226</v>
      </c>
      <c r="G1013" s="89">
        <v>1220.7155</v>
      </c>
    </row>
    <row r="1014" spans="1:7">
      <c r="A1014" s="71" t="s">
        <v>200</v>
      </c>
      <c r="B1014" s="71" t="s">
        <v>210</v>
      </c>
      <c r="C1014" s="99">
        <v>0.56159999999999999</v>
      </c>
      <c r="D1014" s="93">
        <v>7.9200000000000007E-2</v>
      </c>
      <c r="E1014" s="75"/>
      <c r="F1014" s="131">
        <v>1308</v>
      </c>
      <c r="G1014" s="89">
        <v>1302.8520000000001</v>
      </c>
    </row>
    <row r="1015" spans="1:7">
      <c r="A1015" s="71" t="s">
        <v>200</v>
      </c>
      <c r="B1015" s="71" t="s">
        <v>210</v>
      </c>
      <c r="C1015" s="99">
        <v>0.56689999999999996</v>
      </c>
      <c r="D1015" s="93">
        <v>7.6700000000000004E-2</v>
      </c>
      <c r="E1015" s="75"/>
      <c r="F1015" s="131">
        <v>1448</v>
      </c>
      <c r="G1015" s="89">
        <v>1443.0145</v>
      </c>
    </row>
    <row r="1016" spans="1:7">
      <c r="A1016" s="71" t="s">
        <v>200</v>
      </c>
      <c r="B1016" s="71" t="s">
        <v>210</v>
      </c>
      <c r="C1016" s="99">
        <v>0.5717000000000001</v>
      </c>
      <c r="D1016" s="93">
        <v>7.8399999999999997E-2</v>
      </c>
      <c r="E1016" s="75"/>
      <c r="F1016" s="131">
        <v>1517</v>
      </c>
      <c r="G1016" s="89">
        <v>1511.904</v>
      </c>
    </row>
    <row r="1017" spans="1:7">
      <c r="A1017" s="71" t="s">
        <v>200</v>
      </c>
      <c r="B1017" s="71" t="s">
        <v>210</v>
      </c>
      <c r="C1017" s="99">
        <v>0.5756</v>
      </c>
      <c r="D1017" s="93">
        <v>8.3000000000000004E-2</v>
      </c>
      <c r="E1017" s="75"/>
      <c r="F1017" s="131">
        <v>1516</v>
      </c>
      <c r="G1017" s="89">
        <v>1510.605</v>
      </c>
    </row>
    <row r="1018" spans="1:7">
      <c r="A1018" s="71" t="s">
        <v>200</v>
      </c>
      <c r="B1018" s="71" t="s">
        <v>210</v>
      </c>
      <c r="C1018" s="99">
        <v>0.58329999999999993</v>
      </c>
      <c r="D1018" s="93">
        <v>7.2900000000000006E-2</v>
      </c>
      <c r="E1018" s="75"/>
      <c r="F1018" s="131">
        <v>1463</v>
      </c>
      <c r="G1018" s="89">
        <v>1458.2615000000001</v>
      </c>
    </row>
    <row r="1019" spans="1:7">
      <c r="A1019" s="71" t="s">
        <v>200</v>
      </c>
      <c r="B1019" s="71" t="s">
        <v>210</v>
      </c>
      <c r="C1019" s="99">
        <v>0.58720000000000006</v>
      </c>
      <c r="D1019" s="93">
        <v>7.0800000000000002E-2</v>
      </c>
      <c r="E1019" s="75"/>
      <c r="F1019" s="131">
        <v>1290</v>
      </c>
      <c r="G1019" s="89">
        <v>1285.3979999999999</v>
      </c>
    </row>
    <row r="1020" spans="1:7">
      <c r="A1020" s="71" t="s">
        <v>200</v>
      </c>
      <c r="B1020" s="71" t="s">
        <v>210</v>
      </c>
      <c r="C1020" s="99">
        <v>0.59110000000000007</v>
      </c>
      <c r="D1020" s="93">
        <v>7.2499999999999995E-2</v>
      </c>
      <c r="E1020" s="75"/>
      <c r="F1020" s="131">
        <v>1379</v>
      </c>
      <c r="G1020" s="89">
        <v>1374.2874999999999</v>
      </c>
    </row>
    <row r="1021" spans="1:7">
      <c r="A1021" s="71" t="s">
        <v>200</v>
      </c>
      <c r="B1021" s="71" t="s">
        <v>210</v>
      </c>
      <c r="C1021" s="99">
        <v>0.59499999999999997</v>
      </c>
      <c r="D1021" s="93">
        <v>7.6300000000000007E-2</v>
      </c>
      <c r="E1021" s="75"/>
      <c r="F1021" s="131">
        <v>1329</v>
      </c>
      <c r="G1021" s="89">
        <v>1324.0405000000001</v>
      </c>
    </row>
    <row r="1022" spans="1:7">
      <c r="A1022" s="71" t="s">
        <v>200</v>
      </c>
      <c r="B1022" s="71" t="s">
        <v>210</v>
      </c>
      <c r="C1022" s="99">
        <v>0.59889999999999999</v>
      </c>
      <c r="D1022" s="93">
        <v>8.3000000000000004E-2</v>
      </c>
      <c r="E1022" s="75"/>
      <c r="F1022" s="131">
        <v>1488</v>
      </c>
      <c r="G1022" s="89">
        <v>1482.605</v>
      </c>
    </row>
    <row r="1023" spans="1:7">
      <c r="A1023" s="71" t="s">
        <v>200</v>
      </c>
      <c r="B1023" s="71" t="s">
        <v>210</v>
      </c>
      <c r="C1023" s="99">
        <v>0.6028</v>
      </c>
      <c r="D1023" s="93">
        <v>7.5899999999999995E-2</v>
      </c>
      <c r="E1023" s="75"/>
      <c r="F1023" s="131">
        <v>1465</v>
      </c>
      <c r="G1023" s="89">
        <v>1460.0664999999999</v>
      </c>
    </row>
    <row r="1024" spans="1:7">
      <c r="A1024" s="71" t="s">
        <v>200</v>
      </c>
      <c r="B1024" s="71" t="s">
        <v>210</v>
      </c>
      <c r="C1024" s="99">
        <v>0.60660000000000003</v>
      </c>
      <c r="D1024" s="93">
        <v>7.5399999999999995E-2</v>
      </c>
      <c r="E1024" s="75"/>
      <c r="F1024" s="131">
        <v>1491</v>
      </c>
      <c r="G1024" s="89">
        <v>1486.0989999999999</v>
      </c>
    </row>
    <row r="1025" spans="1:7">
      <c r="A1025" s="71" t="s">
        <v>200</v>
      </c>
      <c r="B1025" s="71" t="s">
        <v>210</v>
      </c>
      <c r="C1025" s="99">
        <v>0.61050000000000004</v>
      </c>
      <c r="D1025" s="93">
        <v>7.9200000000000007E-2</v>
      </c>
      <c r="E1025" s="75"/>
      <c r="F1025" s="131">
        <v>1435</v>
      </c>
      <c r="G1025" s="89">
        <v>1429.8520000000001</v>
      </c>
    </row>
    <row r="1026" spans="1:7">
      <c r="A1026" s="71" t="s">
        <v>200</v>
      </c>
      <c r="B1026" s="71" t="s">
        <v>210</v>
      </c>
      <c r="C1026" s="99">
        <v>0.61439999999999995</v>
      </c>
      <c r="D1026" s="93">
        <v>8.3000000000000004E-2</v>
      </c>
      <c r="E1026" s="75"/>
      <c r="F1026" s="131">
        <v>1465</v>
      </c>
      <c r="G1026" s="89">
        <v>1459.605</v>
      </c>
    </row>
    <row r="1027" spans="1:7">
      <c r="A1027" s="71" t="s">
        <v>200</v>
      </c>
      <c r="B1027" s="71" t="s">
        <v>210</v>
      </c>
      <c r="C1027" s="99">
        <v>0.61829999999999996</v>
      </c>
      <c r="D1027" s="93">
        <v>7.3300000000000004E-2</v>
      </c>
      <c r="E1027" s="75"/>
      <c r="F1027" s="131">
        <v>1435</v>
      </c>
      <c r="G1027" s="89">
        <v>1430.2355</v>
      </c>
    </row>
    <row r="1028" spans="1:7">
      <c r="A1028" s="71" t="s">
        <v>200</v>
      </c>
      <c r="B1028" s="71" t="s">
        <v>210</v>
      </c>
      <c r="C1028" s="99">
        <v>0.62220000000000009</v>
      </c>
      <c r="D1028" s="93">
        <v>6.8699999999999997E-2</v>
      </c>
      <c r="E1028" s="75"/>
      <c r="F1028" s="131">
        <v>1461</v>
      </c>
      <c r="G1028" s="89">
        <v>1456.5345</v>
      </c>
    </row>
    <row r="1029" spans="1:7">
      <c r="A1029" s="71" t="s">
        <v>200</v>
      </c>
      <c r="B1029" s="71" t="s">
        <v>210</v>
      </c>
      <c r="C1029" s="99">
        <v>0.62609999999999999</v>
      </c>
      <c r="D1029" s="93">
        <v>6.7900000000000002E-2</v>
      </c>
      <c r="E1029" s="75"/>
      <c r="F1029" s="131">
        <v>1303</v>
      </c>
      <c r="G1029" s="89">
        <v>1298.5864999999999</v>
      </c>
    </row>
    <row r="1030" spans="1:7">
      <c r="A1030" s="71" t="s">
        <v>200</v>
      </c>
      <c r="B1030" s="71" t="s">
        <v>210</v>
      </c>
      <c r="C1030" s="99">
        <v>0.63</v>
      </c>
      <c r="D1030" s="93">
        <v>6.6199999999999995E-2</v>
      </c>
      <c r="E1030" s="75"/>
      <c r="F1030" s="131">
        <v>947</v>
      </c>
      <c r="G1030" s="89">
        <v>942.697</v>
      </c>
    </row>
    <row r="1031" spans="1:7">
      <c r="A1031" s="71" t="s">
        <v>200</v>
      </c>
      <c r="B1031" s="71" t="s">
        <v>210</v>
      </c>
      <c r="C1031" s="99">
        <v>0.6342000000000001</v>
      </c>
      <c r="D1031" s="93">
        <v>6.7000000000000004E-2</v>
      </c>
      <c r="E1031" s="75"/>
      <c r="F1031" s="131">
        <v>985</v>
      </c>
      <c r="G1031" s="89">
        <v>980.64499999999998</v>
      </c>
    </row>
    <row r="1032" spans="1:7">
      <c r="A1032" s="71" t="s">
        <v>200</v>
      </c>
      <c r="B1032" s="71" t="s">
        <v>210</v>
      </c>
      <c r="C1032" s="99">
        <v>0.63850000000000007</v>
      </c>
      <c r="D1032" s="93">
        <v>7.5399999999999995E-2</v>
      </c>
      <c r="E1032" s="75"/>
      <c r="F1032" s="131">
        <v>1019</v>
      </c>
      <c r="G1032" s="89">
        <v>1014.099</v>
      </c>
    </row>
    <row r="1033" spans="1:7">
      <c r="A1033" s="71" t="s">
        <v>200</v>
      </c>
      <c r="B1033" s="71" t="s">
        <v>210</v>
      </c>
      <c r="C1033" s="99">
        <v>0.64270000000000005</v>
      </c>
      <c r="D1033" s="93">
        <v>7.0400000000000004E-2</v>
      </c>
      <c r="E1033" s="75"/>
      <c r="F1033" s="131">
        <v>1067</v>
      </c>
      <c r="G1033" s="89">
        <v>1062.424</v>
      </c>
    </row>
    <row r="1034" spans="1:7">
      <c r="A1034" s="71" t="s">
        <v>200</v>
      </c>
      <c r="B1034" s="71" t="s">
        <v>210</v>
      </c>
      <c r="C1034" s="99">
        <v>0.64700000000000002</v>
      </c>
      <c r="D1034" s="93">
        <v>7.4200000000000002E-2</v>
      </c>
      <c r="E1034" s="75"/>
      <c r="F1034" s="131">
        <v>1596</v>
      </c>
      <c r="G1034" s="89">
        <v>1591.1769999999999</v>
      </c>
    </row>
    <row r="1035" spans="1:7">
      <c r="A1035" s="71" t="s">
        <v>200</v>
      </c>
      <c r="B1035" s="71" t="s">
        <v>210</v>
      </c>
      <c r="C1035" s="99">
        <v>0.65120000000000011</v>
      </c>
      <c r="D1035" s="93">
        <v>7.17E-2</v>
      </c>
      <c r="E1035" s="75"/>
      <c r="F1035" s="131">
        <v>1157</v>
      </c>
      <c r="G1035" s="89">
        <v>1152.3395</v>
      </c>
    </row>
    <row r="1036" spans="1:7">
      <c r="A1036" s="71" t="s">
        <v>200</v>
      </c>
      <c r="B1036" s="71" t="s">
        <v>210</v>
      </c>
      <c r="C1036" s="99">
        <v>0.65549999999999997</v>
      </c>
      <c r="D1036" s="93">
        <v>7.5399999999999995E-2</v>
      </c>
      <c r="E1036" s="75"/>
      <c r="F1036" s="131">
        <v>1260</v>
      </c>
      <c r="G1036" s="89">
        <v>1255.0989999999999</v>
      </c>
    </row>
    <row r="1037" spans="1:7">
      <c r="A1037" s="71" t="s">
        <v>200</v>
      </c>
      <c r="B1037" s="71" t="s">
        <v>210</v>
      </c>
      <c r="C1037" s="99">
        <v>0.65970000000000006</v>
      </c>
      <c r="D1037" s="93">
        <v>7.0400000000000004E-2</v>
      </c>
      <c r="E1037" s="75"/>
      <c r="F1037" s="131">
        <v>1181</v>
      </c>
      <c r="G1037" s="89">
        <v>1176.424</v>
      </c>
    </row>
    <row r="1038" spans="1:7">
      <c r="A1038" s="71" t="s">
        <v>200</v>
      </c>
      <c r="B1038" s="71" t="s">
        <v>210</v>
      </c>
      <c r="C1038" s="99">
        <v>0.66400000000000003</v>
      </c>
      <c r="D1038" s="93">
        <v>7.6700000000000004E-2</v>
      </c>
      <c r="E1038" s="75"/>
      <c r="F1038" s="131">
        <v>1215</v>
      </c>
      <c r="G1038" s="89">
        <v>1210.0145</v>
      </c>
    </row>
    <row r="1039" spans="1:7">
      <c r="A1039" s="71" t="s">
        <v>200</v>
      </c>
      <c r="B1039" s="71" t="s">
        <v>210</v>
      </c>
      <c r="C1039" s="99">
        <v>0.66820000000000002</v>
      </c>
      <c r="D1039" s="93">
        <v>7.8799999999999995E-2</v>
      </c>
      <c r="E1039" s="75"/>
      <c r="F1039" s="131">
        <v>1340</v>
      </c>
      <c r="G1039" s="89">
        <v>1334.8779999999999</v>
      </c>
    </row>
    <row r="1040" spans="1:7">
      <c r="A1040" s="71" t="s">
        <v>200</v>
      </c>
      <c r="B1040" s="71" t="s">
        <v>210</v>
      </c>
      <c r="C1040" s="99">
        <v>0.67249999999999999</v>
      </c>
      <c r="D1040" s="93">
        <v>8.0500000000000002E-2</v>
      </c>
      <c r="E1040" s="75"/>
      <c r="F1040" s="131">
        <v>1481</v>
      </c>
      <c r="G1040" s="89">
        <v>1475.7674999999999</v>
      </c>
    </row>
    <row r="1041" spans="1:7">
      <c r="A1041" s="71" t="s">
        <v>200</v>
      </c>
      <c r="B1041" s="71" t="s">
        <v>210</v>
      </c>
      <c r="C1041" s="99">
        <v>0.67670000000000008</v>
      </c>
      <c r="D1041" s="93">
        <v>8.8099999999999998E-2</v>
      </c>
      <c r="E1041" s="75"/>
      <c r="F1041" s="131">
        <v>1575</v>
      </c>
      <c r="G1041" s="89">
        <v>1569.2735</v>
      </c>
    </row>
    <row r="1042" spans="1:7">
      <c r="A1042" s="71" t="s">
        <v>200</v>
      </c>
      <c r="B1042" s="71" t="s">
        <v>210</v>
      </c>
      <c r="C1042" s="99">
        <v>0.68100000000000005</v>
      </c>
      <c r="D1042" s="93">
        <v>8.6400000000000005E-2</v>
      </c>
      <c r="E1042" s="75"/>
      <c r="F1042" s="131">
        <v>1640</v>
      </c>
      <c r="G1042" s="89">
        <v>1634.384</v>
      </c>
    </row>
    <row r="1043" spans="1:7">
      <c r="A1043" s="71" t="s">
        <v>200</v>
      </c>
      <c r="B1043" s="71" t="s">
        <v>210</v>
      </c>
      <c r="C1043" s="99">
        <v>0.68520000000000003</v>
      </c>
      <c r="D1043" s="93">
        <v>8.2199999999999995E-2</v>
      </c>
      <c r="E1043" s="75"/>
      <c r="F1043" s="131">
        <v>1569</v>
      </c>
      <c r="G1043" s="89">
        <v>1563.6569999999999</v>
      </c>
    </row>
    <row r="1044" spans="1:7">
      <c r="A1044" s="71" t="s">
        <v>200</v>
      </c>
      <c r="B1044" s="71" t="s">
        <v>210</v>
      </c>
      <c r="C1044" s="99">
        <v>0.6895</v>
      </c>
      <c r="D1044" s="93">
        <v>8.2199999999999995E-2</v>
      </c>
      <c r="E1044" s="75"/>
      <c r="F1044" s="131">
        <v>1367</v>
      </c>
      <c r="G1044" s="89">
        <v>1361.6569999999999</v>
      </c>
    </row>
    <row r="1045" spans="1:7">
      <c r="A1045" s="71" t="s">
        <v>200</v>
      </c>
      <c r="B1045" s="71" t="s">
        <v>210</v>
      </c>
      <c r="C1045" s="99">
        <v>0.69370000000000009</v>
      </c>
      <c r="D1045" s="93">
        <v>8.0500000000000002E-2</v>
      </c>
      <c r="E1045" s="75"/>
      <c r="F1045" s="131">
        <v>1285</v>
      </c>
      <c r="G1045" s="89">
        <v>1279.7674999999999</v>
      </c>
    </row>
    <row r="1046" spans="1:7">
      <c r="A1046" s="71" t="s">
        <v>200</v>
      </c>
      <c r="B1046" s="71" t="s">
        <v>210</v>
      </c>
      <c r="C1046" s="99">
        <v>0.69800000000000006</v>
      </c>
      <c r="D1046" s="93">
        <v>8.4699999999999998E-2</v>
      </c>
      <c r="E1046" s="75"/>
      <c r="F1046" s="131">
        <v>1266</v>
      </c>
      <c r="G1046" s="89">
        <v>1260.4945</v>
      </c>
    </row>
    <row r="1047" spans="1:7">
      <c r="A1047" s="71" t="s">
        <v>200</v>
      </c>
      <c r="B1047" s="71" t="s">
        <v>210</v>
      </c>
      <c r="C1047" s="99">
        <v>0.70220000000000005</v>
      </c>
      <c r="D1047" s="93">
        <v>8.72E-2</v>
      </c>
      <c r="E1047" s="75"/>
      <c r="F1047" s="131">
        <v>1241</v>
      </c>
      <c r="G1047" s="89">
        <v>1235.3320000000001</v>
      </c>
    </row>
    <row r="1048" spans="1:7">
      <c r="A1048" s="71" t="s">
        <v>200</v>
      </c>
      <c r="B1048" s="71" t="s">
        <v>210</v>
      </c>
      <c r="C1048" s="99">
        <v>0.70650000000000002</v>
      </c>
      <c r="D1048" s="93">
        <v>0.10780000000000001</v>
      </c>
      <c r="E1048" s="75"/>
      <c r="F1048" s="131">
        <v>1202</v>
      </c>
      <c r="G1048" s="89">
        <v>1194.9929999999999</v>
      </c>
    </row>
    <row r="1049" spans="1:7">
      <c r="A1049" s="71" t="s">
        <v>200</v>
      </c>
      <c r="B1049" s="71" t="s">
        <v>210</v>
      </c>
      <c r="C1049" s="99">
        <v>0.71070000000000011</v>
      </c>
      <c r="D1049" s="93">
        <v>0.1162</v>
      </c>
      <c r="E1049" s="75"/>
      <c r="F1049" s="131">
        <v>1075</v>
      </c>
      <c r="G1049" s="89">
        <v>1067.4469999999999</v>
      </c>
    </row>
    <row r="1050" spans="1:7">
      <c r="A1050" s="71" t="s">
        <v>200</v>
      </c>
      <c r="B1050" s="71" t="s">
        <v>210</v>
      </c>
      <c r="C1050" s="99">
        <v>0.71499999999999997</v>
      </c>
      <c r="D1050" s="93">
        <v>0.1007</v>
      </c>
      <c r="E1050" s="75"/>
      <c r="F1050" s="131">
        <v>1073</v>
      </c>
      <c r="G1050" s="89">
        <v>1066.4545000000001</v>
      </c>
    </row>
    <row r="1051" spans="1:7">
      <c r="A1051" s="71" t="s">
        <v>200</v>
      </c>
      <c r="B1051" s="71" t="s">
        <v>210</v>
      </c>
      <c r="C1051" s="99">
        <v>0.71920000000000006</v>
      </c>
      <c r="D1051" s="93">
        <v>9.2299999999999993E-2</v>
      </c>
      <c r="E1051" s="75"/>
      <c r="F1051" s="131">
        <v>1081</v>
      </c>
      <c r="G1051" s="89">
        <v>1075.0005000000001</v>
      </c>
    </row>
    <row r="1052" spans="1:7">
      <c r="A1052" s="71" t="s">
        <v>200</v>
      </c>
      <c r="B1052" s="71" t="s">
        <v>210</v>
      </c>
      <c r="C1052" s="99">
        <v>0.72350000000000003</v>
      </c>
      <c r="D1052" s="93">
        <v>0.1091</v>
      </c>
      <c r="E1052" s="75"/>
      <c r="F1052" s="131">
        <v>965</v>
      </c>
      <c r="G1052" s="89">
        <v>957.9085</v>
      </c>
    </row>
    <row r="1053" spans="1:7">
      <c r="A1053" s="71" t="s">
        <v>200</v>
      </c>
      <c r="B1053" s="71" t="s">
        <v>210</v>
      </c>
      <c r="C1053" s="99">
        <v>0.72770000000000001</v>
      </c>
      <c r="D1053" s="93">
        <v>0.1082</v>
      </c>
      <c r="E1053" s="75"/>
      <c r="F1053" s="131">
        <v>1076</v>
      </c>
      <c r="G1053" s="89">
        <v>1068.9670000000001</v>
      </c>
    </row>
    <row r="1054" spans="1:7">
      <c r="A1054" s="71" t="s">
        <v>200</v>
      </c>
      <c r="B1054" s="71" t="s">
        <v>210</v>
      </c>
      <c r="C1054" s="99">
        <v>0.73199999999999998</v>
      </c>
      <c r="D1054" s="93">
        <v>9.2700000000000005E-2</v>
      </c>
      <c r="E1054" s="75"/>
      <c r="F1054" s="131">
        <v>1354</v>
      </c>
      <c r="G1054" s="89">
        <v>1347.9745</v>
      </c>
    </row>
    <row r="1055" spans="1:7">
      <c r="A1055" s="71" t="s">
        <v>200</v>
      </c>
      <c r="B1055" s="71" t="s">
        <v>210</v>
      </c>
      <c r="C1055" s="99">
        <v>0.73629999999999995</v>
      </c>
      <c r="D1055" s="93">
        <v>8.9300000000000004E-2</v>
      </c>
      <c r="E1055" s="75"/>
      <c r="F1055" s="131">
        <v>1215</v>
      </c>
      <c r="G1055" s="89">
        <v>1209.1955</v>
      </c>
    </row>
    <row r="1056" spans="1:7">
      <c r="A1056" s="71" t="s">
        <v>200</v>
      </c>
      <c r="B1056" s="71" t="s">
        <v>210</v>
      </c>
      <c r="C1056" s="99">
        <v>0.74050000000000005</v>
      </c>
      <c r="D1056" s="93">
        <v>8.6800000000000002E-2</v>
      </c>
      <c r="E1056" s="75"/>
      <c r="F1056" s="131">
        <v>1378</v>
      </c>
      <c r="G1056" s="89">
        <v>1372.3579999999999</v>
      </c>
    </row>
    <row r="1057" spans="1:7">
      <c r="A1057" s="71" t="s">
        <v>201</v>
      </c>
      <c r="B1057" s="71" t="s">
        <v>210</v>
      </c>
      <c r="C1057" s="133">
        <v>2.8690000000000005E-3</v>
      </c>
      <c r="D1057" s="133">
        <v>0.27779999999999999</v>
      </c>
      <c r="E1057" s="134">
        <v>0.19</v>
      </c>
      <c r="F1057" s="109">
        <v>1492</v>
      </c>
      <c r="G1057" s="109">
        <v>1473.943</v>
      </c>
    </row>
    <row r="1058" spans="1:7">
      <c r="A1058" s="71" t="s">
        <v>201</v>
      </c>
      <c r="B1058" s="71" t="s">
        <v>210</v>
      </c>
      <c r="C1058" s="133">
        <v>5.0530000000000002E-3</v>
      </c>
      <c r="D1058" s="133">
        <v>0.23949999999999999</v>
      </c>
      <c r="E1058" s="134">
        <v>0.17</v>
      </c>
      <c r="F1058" s="109">
        <v>1443</v>
      </c>
      <c r="G1058" s="109">
        <v>1427.4324999999999</v>
      </c>
    </row>
    <row r="1059" spans="1:7">
      <c r="A1059" s="71" t="s">
        <v>201</v>
      </c>
      <c r="B1059" s="71" t="s">
        <v>210</v>
      </c>
      <c r="C1059" s="133">
        <v>7.101500000000001E-3</v>
      </c>
      <c r="D1059" s="133">
        <v>0.21840000000000001</v>
      </c>
      <c r="E1059" s="134">
        <v>0.28000000000000003</v>
      </c>
      <c r="F1059" s="109">
        <v>1287</v>
      </c>
      <c r="G1059" s="109">
        <v>1272.8040000000001</v>
      </c>
    </row>
    <row r="1060" spans="1:7">
      <c r="A1060" s="71" t="s">
        <v>201</v>
      </c>
      <c r="B1060" s="71" t="s">
        <v>210</v>
      </c>
      <c r="C1060" s="133">
        <v>9.0416666666666649E-3</v>
      </c>
      <c r="D1060" s="133">
        <v>0.2253</v>
      </c>
      <c r="E1060" s="134">
        <v>0.11</v>
      </c>
      <c r="F1060" s="109">
        <v>1236</v>
      </c>
      <c r="G1060" s="109">
        <v>1221.3554999999999</v>
      </c>
    </row>
    <row r="1061" spans="1:7">
      <c r="A1061" s="71" t="s">
        <v>201</v>
      </c>
      <c r="B1061" s="71" t="s">
        <v>210</v>
      </c>
      <c r="C1061" s="133">
        <v>1.0958499999999999E-2</v>
      </c>
      <c r="D1061" s="133">
        <v>0.2029</v>
      </c>
      <c r="E1061" s="134">
        <v>0.18</v>
      </c>
      <c r="F1061" s="109">
        <v>1207</v>
      </c>
      <c r="G1061" s="109">
        <v>1193.8115</v>
      </c>
    </row>
    <row r="1062" spans="1:7">
      <c r="A1062" s="71" t="s">
        <v>201</v>
      </c>
      <c r="B1062" s="71" t="s">
        <v>210</v>
      </c>
      <c r="C1062" s="133">
        <v>1.2869333333333332E-2</v>
      </c>
      <c r="D1062" s="133">
        <v>0.2021</v>
      </c>
      <c r="E1062" s="134">
        <v>0.18</v>
      </c>
      <c r="F1062" s="109">
        <v>1266</v>
      </c>
      <c r="G1062" s="109">
        <v>1252.8634999999999</v>
      </c>
    </row>
    <row r="1063" spans="1:7">
      <c r="A1063" s="71" t="s">
        <v>201</v>
      </c>
      <c r="B1063" s="71" t="s">
        <v>210</v>
      </c>
      <c r="C1063" s="133">
        <v>1.41145E-2</v>
      </c>
      <c r="D1063" s="133">
        <v>0.2077</v>
      </c>
      <c r="E1063" s="134">
        <v>0.24</v>
      </c>
      <c r="F1063" s="109">
        <v>1322</v>
      </c>
      <c r="G1063" s="109">
        <v>1308.4994999999999</v>
      </c>
    </row>
    <row r="1064" spans="1:7">
      <c r="A1064" s="71" t="s">
        <v>201</v>
      </c>
      <c r="B1064" s="71" t="s">
        <v>210</v>
      </c>
      <c r="C1064" s="133">
        <v>1.5934E-2</v>
      </c>
      <c r="D1064" s="133">
        <v>0.19489999999999999</v>
      </c>
      <c r="E1064" s="134">
        <v>0.16</v>
      </c>
      <c r="F1064" s="109">
        <v>1177</v>
      </c>
      <c r="G1064" s="109">
        <v>1164.3315</v>
      </c>
    </row>
    <row r="1065" spans="1:7">
      <c r="A1065" s="71" t="s">
        <v>201</v>
      </c>
      <c r="B1065" s="71" t="s">
        <v>210</v>
      </c>
      <c r="C1065" s="133">
        <v>1.71755E-2</v>
      </c>
      <c r="D1065" s="133">
        <v>0.21190000000000001</v>
      </c>
      <c r="E1065" s="134">
        <v>0.26</v>
      </c>
      <c r="F1065" s="109">
        <v>1116</v>
      </c>
      <c r="G1065" s="109">
        <v>1102.2265</v>
      </c>
    </row>
    <row r="1066" spans="1:7">
      <c r="A1066" s="71" t="s">
        <v>201</v>
      </c>
      <c r="B1066" s="71" t="s">
        <v>210</v>
      </c>
      <c r="C1066" s="133">
        <v>1.896666666666667E-2</v>
      </c>
      <c r="D1066" s="133">
        <v>0.23080000000000001</v>
      </c>
      <c r="E1066" s="134">
        <v>0.28000000000000003</v>
      </c>
      <c r="F1066" s="109">
        <v>1112</v>
      </c>
      <c r="G1066" s="109">
        <v>1096.998</v>
      </c>
    </row>
    <row r="1067" spans="1:7">
      <c r="A1067" s="71" t="s">
        <v>201</v>
      </c>
      <c r="B1067" s="71" t="s">
        <v>210</v>
      </c>
      <c r="C1067" s="133">
        <v>2.0239500000000001E-2</v>
      </c>
      <c r="D1067" s="133">
        <v>0.2215</v>
      </c>
      <c r="E1067" s="134">
        <v>0.09</v>
      </c>
      <c r="F1067" s="109">
        <v>1031</v>
      </c>
      <c r="G1067" s="109">
        <v>1016.6025</v>
      </c>
    </row>
    <row r="1068" spans="1:7">
      <c r="A1068" s="71" t="s">
        <v>201</v>
      </c>
      <c r="B1068" s="71" t="s">
        <v>210</v>
      </c>
      <c r="C1068" s="133">
        <v>2.2038333333333337E-2</v>
      </c>
      <c r="D1068" s="133">
        <v>0.2306</v>
      </c>
      <c r="E1068" s="134">
        <v>0.19</v>
      </c>
      <c r="F1068" s="109">
        <v>1113</v>
      </c>
      <c r="G1068" s="109">
        <v>1098.011</v>
      </c>
    </row>
    <row r="1069" spans="1:7">
      <c r="A1069" s="71" t="s">
        <v>201</v>
      </c>
      <c r="B1069" s="71" t="s">
        <v>210</v>
      </c>
      <c r="C1069" s="133">
        <v>2.3926000000000003E-2</v>
      </c>
      <c r="D1069" s="133">
        <v>0.1946</v>
      </c>
      <c r="E1069" s="134">
        <v>0.15</v>
      </c>
      <c r="F1069" s="109">
        <v>1025</v>
      </c>
      <c r="G1069" s="109">
        <v>1012.351</v>
      </c>
    </row>
    <row r="1070" spans="1:7">
      <c r="A1070" s="71" t="s">
        <v>201</v>
      </c>
      <c r="B1070" s="71" t="s">
        <v>210</v>
      </c>
      <c r="C1070" s="133">
        <v>2.5914666666666666E-2</v>
      </c>
      <c r="D1070" s="133">
        <v>0.18029999999999999</v>
      </c>
      <c r="E1070" s="134">
        <v>0.23</v>
      </c>
      <c r="F1070" s="109">
        <v>893</v>
      </c>
      <c r="G1070" s="109">
        <v>881.28049999999996</v>
      </c>
    </row>
    <row r="1071" spans="1:7">
      <c r="A1071" s="71" t="s">
        <v>201</v>
      </c>
      <c r="B1071" s="71" t="s">
        <v>210</v>
      </c>
      <c r="C1071" s="133">
        <v>2.793E-2</v>
      </c>
      <c r="D1071" s="133">
        <v>0.17580000000000001</v>
      </c>
      <c r="E1071" s="134">
        <v>0.25</v>
      </c>
      <c r="F1071" s="109">
        <v>857</v>
      </c>
      <c r="G1071" s="109">
        <v>845.57299999999998</v>
      </c>
    </row>
    <row r="1072" spans="1:7">
      <c r="A1072" s="71" t="s">
        <v>201</v>
      </c>
      <c r="B1072" s="71" t="s">
        <v>210</v>
      </c>
      <c r="C1072" s="133">
        <v>3.0105000000000003E-2</v>
      </c>
      <c r="D1072" s="133">
        <v>0.15809999999999999</v>
      </c>
      <c r="E1072" s="134">
        <v>0.15</v>
      </c>
      <c r="F1072" s="109">
        <v>825</v>
      </c>
      <c r="G1072" s="109">
        <v>814.72350000000006</v>
      </c>
    </row>
    <row r="1073" spans="1:7">
      <c r="A1073" s="71" t="s">
        <v>201</v>
      </c>
      <c r="B1073" s="71" t="s">
        <v>210</v>
      </c>
      <c r="C1073" s="133">
        <v>3.31095E-2</v>
      </c>
      <c r="D1073" s="133">
        <v>0.1719</v>
      </c>
      <c r="E1073" s="134">
        <v>0.13</v>
      </c>
      <c r="F1073" s="109">
        <v>798</v>
      </c>
      <c r="G1073" s="109">
        <v>786.82650000000001</v>
      </c>
    </row>
    <row r="1074" spans="1:7">
      <c r="A1074" s="71" t="s">
        <v>201</v>
      </c>
      <c r="B1074" s="71" t="s">
        <v>210</v>
      </c>
      <c r="C1074" s="133">
        <v>3.6873666666666666E-2</v>
      </c>
      <c r="D1074" s="133">
        <v>0.16170000000000001</v>
      </c>
      <c r="E1074" s="134">
        <v>0.27</v>
      </c>
      <c r="F1074" s="109">
        <v>865</v>
      </c>
      <c r="G1074" s="109">
        <v>854.48950000000002</v>
      </c>
    </row>
    <row r="1075" spans="1:7">
      <c r="A1075" s="71" t="s">
        <v>201</v>
      </c>
      <c r="B1075" s="71" t="s">
        <v>210</v>
      </c>
      <c r="C1075" s="133">
        <v>4.0149000000000004E-2</v>
      </c>
      <c r="D1075" s="133">
        <v>0.16689999999999999</v>
      </c>
      <c r="E1075" s="134">
        <v>0.27</v>
      </c>
      <c r="F1075" s="109">
        <v>800</v>
      </c>
      <c r="G1075" s="109">
        <v>789.15150000000006</v>
      </c>
    </row>
    <row r="1076" spans="1:7">
      <c r="A1076" s="71" t="s">
        <v>201</v>
      </c>
      <c r="B1076" s="71" t="s">
        <v>210</v>
      </c>
      <c r="C1076" s="133">
        <v>4.7094999999999998E-2</v>
      </c>
      <c r="D1076" s="133">
        <v>0.1573</v>
      </c>
      <c r="E1076" s="134">
        <v>0.15</v>
      </c>
      <c r="F1076" s="109">
        <v>817</v>
      </c>
      <c r="G1076" s="109">
        <v>806.77549999999997</v>
      </c>
    </row>
    <row r="1077" spans="1:7">
      <c r="A1077" s="71" t="s">
        <v>201</v>
      </c>
      <c r="B1077" s="71" t="s">
        <v>210</v>
      </c>
      <c r="C1077" s="133">
        <v>5.0075999999999996E-2</v>
      </c>
      <c r="D1077" s="133">
        <v>0.16239999999999999</v>
      </c>
      <c r="E1077" s="134">
        <v>0.2</v>
      </c>
      <c r="F1077" s="109">
        <v>901</v>
      </c>
      <c r="G1077" s="109">
        <v>890.44399999999996</v>
      </c>
    </row>
    <row r="1078" spans="1:7">
      <c r="A1078" s="71" t="s">
        <v>201</v>
      </c>
      <c r="B1078" s="71" t="s">
        <v>210</v>
      </c>
      <c r="C1078" s="133">
        <v>5.2928666666666659E-2</v>
      </c>
      <c r="D1078" s="133">
        <v>0.15160000000000001</v>
      </c>
      <c r="E1078" s="134">
        <v>0.14000000000000001</v>
      </c>
      <c r="F1078" s="109">
        <v>731</v>
      </c>
      <c r="G1078" s="109">
        <v>721.14599999999996</v>
      </c>
    </row>
    <row r="1079" spans="1:7">
      <c r="A1079" s="71" t="s">
        <v>201</v>
      </c>
      <c r="B1079" s="71" t="s">
        <v>210</v>
      </c>
      <c r="C1079" s="133">
        <v>5.5081499999999999E-2</v>
      </c>
      <c r="D1079" s="133">
        <v>0.1671</v>
      </c>
      <c r="E1079" s="134">
        <v>0.12</v>
      </c>
      <c r="F1079" s="109">
        <v>780</v>
      </c>
      <c r="G1079" s="109">
        <v>769.13850000000002</v>
      </c>
    </row>
    <row r="1080" spans="1:7">
      <c r="A1080" s="71" t="s">
        <v>201</v>
      </c>
      <c r="B1080" s="71" t="s">
        <v>210</v>
      </c>
      <c r="C1080" s="133">
        <v>5.7185000000000007E-2</v>
      </c>
      <c r="D1080" s="133">
        <v>0.185</v>
      </c>
      <c r="E1080" s="134">
        <v>0.12</v>
      </c>
      <c r="F1080" s="109">
        <v>830</v>
      </c>
      <c r="G1080" s="109">
        <v>817.97500000000002</v>
      </c>
    </row>
    <row r="1081" spans="1:7">
      <c r="A1081" s="71" t="s">
        <v>201</v>
      </c>
      <c r="B1081" s="71" t="s">
        <v>210</v>
      </c>
      <c r="C1081" s="133">
        <v>5.9164666666666664E-2</v>
      </c>
      <c r="D1081" s="133">
        <v>0.2218</v>
      </c>
      <c r="E1081" s="134">
        <v>0.17</v>
      </c>
      <c r="F1081" s="109">
        <v>976</v>
      </c>
      <c r="G1081" s="109">
        <v>961.58299999999997</v>
      </c>
    </row>
    <row r="1082" spans="1:7">
      <c r="A1082" s="71" t="s">
        <v>201</v>
      </c>
      <c r="B1082" s="71" t="s">
        <v>210</v>
      </c>
      <c r="C1082" s="133">
        <v>6.17995E-2</v>
      </c>
      <c r="D1082" s="133">
        <v>0.25480000000000003</v>
      </c>
      <c r="E1082" s="134">
        <v>0.12</v>
      </c>
      <c r="F1082" s="109">
        <v>1035</v>
      </c>
      <c r="G1082" s="109">
        <v>1018.438</v>
      </c>
    </row>
    <row r="1083" spans="1:7">
      <c r="A1083" s="71" t="s">
        <v>201</v>
      </c>
      <c r="B1083" s="71" t="s">
        <v>210</v>
      </c>
      <c r="C1083" s="133">
        <v>6.3912999999999998E-2</v>
      </c>
      <c r="D1083" s="133">
        <v>0.4173</v>
      </c>
      <c r="E1083" s="134">
        <v>0.09</v>
      </c>
      <c r="F1083" s="109">
        <v>1722</v>
      </c>
      <c r="G1083" s="109">
        <v>1694.8755000000001</v>
      </c>
    </row>
    <row r="1084" spans="1:7">
      <c r="A1084" s="71" t="s">
        <v>201</v>
      </c>
      <c r="B1084" s="71" t="s">
        <v>210</v>
      </c>
      <c r="C1084" s="133">
        <v>6.6015666666666667E-2</v>
      </c>
      <c r="D1084" s="133">
        <v>0.52039999999999997</v>
      </c>
      <c r="E1084" s="134">
        <v>0.09</v>
      </c>
      <c r="F1084" s="109">
        <v>2014</v>
      </c>
      <c r="G1084" s="109">
        <v>1980.174</v>
      </c>
    </row>
    <row r="1085" spans="1:7">
      <c r="A1085" s="71" t="s">
        <v>201</v>
      </c>
      <c r="B1085" s="71" t="s">
        <v>210</v>
      </c>
      <c r="C1085" s="133">
        <v>6.8118333333333336E-2</v>
      </c>
      <c r="D1085" s="133">
        <v>0.65820000000000001</v>
      </c>
      <c r="E1085" s="134">
        <v>0.18</v>
      </c>
      <c r="F1085" s="109">
        <v>2668</v>
      </c>
      <c r="G1085" s="109">
        <v>2625.2170000000001</v>
      </c>
    </row>
    <row r="1086" spans="1:7">
      <c r="A1086" s="71" t="s">
        <v>201</v>
      </c>
      <c r="B1086" s="71" t="s">
        <v>210</v>
      </c>
      <c r="C1086" s="133">
        <v>7.0981500000000003E-2</v>
      </c>
      <c r="D1086" s="133">
        <v>0.64739999999999998</v>
      </c>
      <c r="E1086" s="134">
        <v>0.15</v>
      </c>
      <c r="F1086" s="109">
        <v>2607</v>
      </c>
      <c r="G1086" s="109">
        <v>2564.9189999999999</v>
      </c>
    </row>
    <row r="1087" spans="1:7">
      <c r="A1087" s="71" t="s">
        <v>201</v>
      </c>
      <c r="B1087" s="71" t="s">
        <v>210</v>
      </c>
      <c r="C1087" s="133">
        <v>7.3960999999999999E-2</v>
      </c>
      <c r="D1087" s="133">
        <v>0.52339999999999998</v>
      </c>
      <c r="E1087" s="134">
        <v>0.16</v>
      </c>
      <c r="F1087" s="109">
        <v>2210</v>
      </c>
      <c r="G1087" s="109">
        <v>2175.9789999999998</v>
      </c>
    </row>
    <row r="1088" spans="1:7">
      <c r="A1088" s="71" t="s">
        <v>201</v>
      </c>
      <c r="B1088" s="71" t="s">
        <v>210</v>
      </c>
      <c r="C1088" s="133">
        <v>7.7089500000000005E-2</v>
      </c>
      <c r="D1088" s="133">
        <v>0.497</v>
      </c>
      <c r="E1088" s="134">
        <v>0.11</v>
      </c>
      <c r="F1088" s="109">
        <v>2017</v>
      </c>
      <c r="G1088" s="109">
        <v>1984.6949999999999</v>
      </c>
    </row>
    <row r="1089" spans="1:7">
      <c r="A1089" s="71" t="s">
        <v>201</v>
      </c>
      <c r="B1089" s="71" t="s">
        <v>210</v>
      </c>
      <c r="C1089" s="133">
        <v>8.0963333333333345E-2</v>
      </c>
      <c r="D1089" s="133">
        <v>0.56089999999999995</v>
      </c>
      <c r="E1089" s="134">
        <v>0.21</v>
      </c>
      <c r="F1089" s="109">
        <v>2378</v>
      </c>
      <c r="G1089" s="109">
        <v>2341.5414999999998</v>
      </c>
    </row>
    <row r="1090" spans="1:7">
      <c r="A1090" s="71" t="s">
        <v>201</v>
      </c>
      <c r="B1090" s="71" t="s">
        <v>210</v>
      </c>
      <c r="C1090" s="133">
        <v>8.5009333333333353E-2</v>
      </c>
      <c r="D1090" s="133">
        <v>0.62919999999999998</v>
      </c>
      <c r="E1090" s="134">
        <v>0.08</v>
      </c>
      <c r="F1090" s="109">
        <v>2631</v>
      </c>
      <c r="G1090" s="109">
        <v>2590.1019999999999</v>
      </c>
    </row>
    <row r="1091" spans="1:7">
      <c r="A1091" s="71" t="s">
        <v>201</v>
      </c>
      <c r="B1091" s="71" t="s">
        <v>210</v>
      </c>
      <c r="C1091" s="133">
        <v>8.9846666666666686E-2</v>
      </c>
      <c r="D1091" s="133">
        <v>0.59540000000000004</v>
      </c>
      <c r="E1091" s="134">
        <v>0.21</v>
      </c>
      <c r="F1091" s="109">
        <v>2589</v>
      </c>
      <c r="G1091" s="109">
        <v>2550.299</v>
      </c>
    </row>
    <row r="1092" spans="1:7">
      <c r="A1092" s="71" t="s">
        <v>201</v>
      </c>
      <c r="B1092" s="71" t="s">
        <v>210</v>
      </c>
      <c r="C1092" s="133">
        <v>9.4149999999999984E-2</v>
      </c>
      <c r="D1092" s="133">
        <v>0.55579999999999996</v>
      </c>
      <c r="E1092" s="134">
        <v>0.16</v>
      </c>
      <c r="F1092" s="109">
        <v>2375</v>
      </c>
      <c r="G1092" s="109">
        <v>2338.873</v>
      </c>
    </row>
    <row r="1093" spans="1:7">
      <c r="A1093" s="71" t="s">
        <v>201</v>
      </c>
      <c r="B1093" s="71" t="s">
        <v>210</v>
      </c>
      <c r="C1093" s="133">
        <v>9.9048333333333335E-2</v>
      </c>
      <c r="D1093" s="133">
        <v>0.51539999999999997</v>
      </c>
      <c r="E1093" s="134">
        <v>0.23</v>
      </c>
      <c r="F1093" s="109">
        <v>2207</v>
      </c>
      <c r="G1093" s="109">
        <v>2173.4989999999998</v>
      </c>
    </row>
    <row r="1094" spans="1:7">
      <c r="A1094" s="71" t="s">
        <v>201</v>
      </c>
      <c r="B1094" s="71" t="s">
        <v>210</v>
      </c>
      <c r="C1094" s="133">
        <v>0.10394</v>
      </c>
      <c r="D1094" s="133">
        <v>0.55910000000000004</v>
      </c>
      <c r="E1094" s="134">
        <v>0.12</v>
      </c>
      <c r="F1094" s="109">
        <v>2406</v>
      </c>
      <c r="G1094" s="109">
        <v>2369.6585</v>
      </c>
    </row>
    <row r="1095" spans="1:7">
      <c r="A1095" s="71" t="s">
        <v>201</v>
      </c>
      <c r="B1095" s="71" t="s">
        <v>210</v>
      </c>
      <c r="C1095" s="133">
        <v>0.10810599999999999</v>
      </c>
      <c r="D1095" s="133">
        <v>0.59789999999999999</v>
      </c>
      <c r="E1095" s="134">
        <v>0.11</v>
      </c>
      <c r="F1095" s="109">
        <v>2618</v>
      </c>
      <c r="G1095" s="109">
        <v>2579.1365000000001</v>
      </c>
    </row>
    <row r="1096" spans="1:7">
      <c r="A1096" s="71" t="s">
        <v>201</v>
      </c>
      <c r="B1096" s="71" t="s">
        <v>210</v>
      </c>
      <c r="C1096" s="133">
        <v>0.11218449999999999</v>
      </c>
      <c r="D1096" s="133">
        <v>0.60519999999999996</v>
      </c>
      <c r="E1096" s="134">
        <v>0.12</v>
      </c>
      <c r="F1096" s="109">
        <v>2689</v>
      </c>
      <c r="G1096" s="109">
        <v>2649.6619999999998</v>
      </c>
    </row>
    <row r="1097" spans="1:7">
      <c r="A1097" s="71" t="s">
        <v>201</v>
      </c>
      <c r="B1097" s="71" t="s">
        <v>210</v>
      </c>
      <c r="C1097" s="133">
        <v>0.116012</v>
      </c>
      <c r="D1097" s="133">
        <v>0.59060000000000001</v>
      </c>
      <c r="E1097" s="134">
        <v>0.18</v>
      </c>
      <c r="F1097" s="109">
        <v>2739</v>
      </c>
      <c r="G1097" s="109">
        <v>2700.6109999999999</v>
      </c>
    </row>
    <row r="1098" spans="1:7">
      <c r="A1098" s="71" t="s">
        <v>201</v>
      </c>
      <c r="B1098" s="71" t="s">
        <v>210</v>
      </c>
      <c r="C1098" s="133">
        <v>0.1191825</v>
      </c>
      <c r="D1098" s="133">
        <v>0.38669999999999999</v>
      </c>
      <c r="E1098" s="134">
        <v>0.13</v>
      </c>
      <c r="F1098" s="109">
        <v>1958</v>
      </c>
      <c r="G1098" s="109">
        <v>1932.8644999999999</v>
      </c>
    </row>
    <row r="1099" spans="1:7">
      <c r="A1099" s="71" t="s">
        <v>201</v>
      </c>
      <c r="B1099" s="71" t="s">
        <v>210</v>
      </c>
      <c r="C1099" s="133">
        <v>0.122139</v>
      </c>
      <c r="D1099" s="133">
        <v>0.38650000000000001</v>
      </c>
      <c r="E1099" s="134">
        <v>0.21</v>
      </c>
      <c r="F1099" s="109">
        <v>1766</v>
      </c>
      <c r="G1099" s="109">
        <v>1740.8775000000001</v>
      </c>
    </row>
    <row r="1100" spans="1:7">
      <c r="A1100" s="71" t="s">
        <v>201</v>
      </c>
      <c r="B1100" s="71" t="s">
        <v>210</v>
      </c>
      <c r="C1100" s="133">
        <v>0.12515633333333334</v>
      </c>
      <c r="D1100" s="133">
        <v>0.33339999999999997</v>
      </c>
      <c r="E1100" s="134">
        <v>0.16</v>
      </c>
      <c r="F1100" s="109">
        <v>1373</v>
      </c>
      <c r="G1100" s="109">
        <v>1351.329</v>
      </c>
    </row>
    <row r="1101" spans="1:7">
      <c r="A1101" s="71" t="s">
        <v>201</v>
      </c>
      <c r="B1101" s="71" t="s">
        <v>210</v>
      </c>
      <c r="C1101" s="133">
        <v>0.12821650000000004</v>
      </c>
      <c r="D1101" s="133">
        <v>0.2883</v>
      </c>
      <c r="E1101" s="134">
        <v>0.13</v>
      </c>
      <c r="F1101" s="109">
        <v>1418</v>
      </c>
      <c r="G1101" s="109">
        <v>1399.2605000000001</v>
      </c>
    </row>
    <row r="1102" spans="1:7">
      <c r="A1102" s="71" t="s">
        <v>201</v>
      </c>
      <c r="B1102" s="71" t="s">
        <v>210</v>
      </c>
      <c r="C1102" s="133">
        <v>0.13114033333333333</v>
      </c>
      <c r="D1102" s="133">
        <v>0.25030000000000002</v>
      </c>
      <c r="E1102" s="134">
        <v>0.21</v>
      </c>
      <c r="F1102" s="109">
        <v>1421</v>
      </c>
      <c r="G1102" s="109">
        <v>1404.7304999999999</v>
      </c>
    </row>
    <row r="1103" spans="1:7">
      <c r="A1103" s="71" t="s">
        <v>201</v>
      </c>
      <c r="B1103" s="71" t="s">
        <v>210</v>
      </c>
      <c r="C1103" s="133">
        <v>0.13421349999999999</v>
      </c>
      <c r="D1103" s="133">
        <v>0.24390000000000001</v>
      </c>
      <c r="E1103" s="134">
        <v>0.19</v>
      </c>
      <c r="F1103" s="109">
        <v>1333</v>
      </c>
      <c r="G1103" s="109">
        <v>1317.1465000000001</v>
      </c>
    </row>
    <row r="1104" spans="1:7">
      <c r="A1104" s="71" t="s">
        <v>201</v>
      </c>
      <c r="B1104" s="71" t="s">
        <v>210</v>
      </c>
      <c r="C1104" s="133">
        <v>0.13712733333333335</v>
      </c>
      <c r="D1104" s="133">
        <v>0.2326</v>
      </c>
      <c r="E1104" s="134">
        <v>0.22</v>
      </c>
      <c r="F1104" s="109">
        <v>1325</v>
      </c>
      <c r="G1104" s="109">
        <v>1309.8810000000001</v>
      </c>
    </row>
    <row r="1105" spans="1:7">
      <c r="A1105" s="71" t="s">
        <v>201</v>
      </c>
      <c r="B1105" s="71" t="s">
        <v>210</v>
      </c>
      <c r="C1105" s="133">
        <v>0.14192199999999999</v>
      </c>
      <c r="D1105" s="133">
        <v>0.25059999999999999</v>
      </c>
      <c r="E1105" s="134">
        <v>0.11</v>
      </c>
      <c r="F1105" s="109">
        <v>1224</v>
      </c>
      <c r="G1105" s="109">
        <v>1207.711</v>
      </c>
    </row>
    <row r="1106" spans="1:7">
      <c r="A1106" s="71" t="s">
        <v>201</v>
      </c>
      <c r="B1106" s="71" t="s">
        <v>210</v>
      </c>
      <c r="C1106" s="133">
        <v>0.14414066666666667</v>
      </c>
      <c r="D1106" s="133">
        <v>0.252</v>
      </c>
      <c r="E1106" s="134">
        <v>0.06</v>
      </c>
      <c r="F1106" s="109">
        <v>1275</v>
      </c>
      <c r="G1106" s="109">
        <v>1258.6199999999999</v>
      </c>
    </row>
    <row r="1107" spans="1:7">
      <c r="A1107" s="71" t="s">
        <v>201</v>
      </c>
      <c r="B1107" s="71" t="s">
        <v>210</v>
      </c>
      <c r="C1107" s="133">
        <v>0.14692450000000001</v>
      </c>
      <c r="D1107" s="133">
        <v>0.25969999999999999</v>
      </c>
      <c r="E1107" s="134">
        <v>7.0000000000000007E-2</v>
      </c>
      <c r="F1107" s="109">
        <v>1392</v>
      </c>
      <c r="G1107" s="109">
        <v>1375.1195</v>
      </c>
    </row>
    <row r="1108" spans="1:7">
      <c r="A1108" s="71" t="s">
        <v>201</v>
      </c>
      <c r="B1108" s="71" t="s">
        <v>210</v>
      </c>
      <c r="C1108" s="133">
        <v>0.14904566666666666</v>
      </c>
      <c r="D1108" s="133">
        <v>0.26440000000000002</v>
      </c>
      <c r="E1108" s="134">
        <v>0.23</v>
      </c>
      <c r="F1108" s="109">
        <v>1254</v>
      </c>
      <c r="G1108" s="109">
        <v>1236.8140000000001</v>
      </c>
    </row>
    <row r="1109" spans="1:7">
      <c r="A1109" s="71" t="s">
        <v>201</v>
      </c>
      <c r="B1109" s="71" t="s">
        <v>210</v>
      </c>
      <c r="C1109" s="133">
        <v>0.15110466666666666</v>
      </c>
      <c r="D1109" s="133">
        <v>0.25619999999999998</v>
      </c>
      <c r="E1109" s="134">
        <v>0.12</v>
      </c>
      <c r="F1109" s="109">
        <v>1195</v>
      </c>
      <c r="G1109" s="109">
        <v>1178.347</v>
      </c>
    </row>
    <row r="1110" spans="1:7">
      <c r="A1110" s="71" t="s">
        <v>201</v>
      </c>
      <c r="B1110" s="71" t="s">
        <v>210</v>
      </c>
      <c r="C1110" s="133">
        <v>0.15320149999999999</v>
      </c>
      <c r="D1110" s="133">
        <v>0.28960000000000002</v>
      </c>
      <c r="E1110" s="134">
        <v>0.21</v>
      </c>
      <c r="F1110" s="109">
        <v>1330</v>
      </c>
      <c r="G1110" s="109">
        <v>1311.1759999999999</v>
      </c>
    </row>
    <row r="1111" spans="1:7">
      <c r="A1111" s="71" t="s">
        <v>201</v>
      </c>
      <c r="B1111" s="71" t="s">
        <v>210</v>
      </c>
      <c r="C1111" s="133">
        <v>0.1552115</v>
      </c>
      <c r="D1111" s="133">
        <v>0.28149999999999997</v>
      </c>
      <c r="E1111" s="134">
        <v>0.21</v>
      </c>
      <c r="F1111" s="109">
        <v>1343</v>
      </c>
      <c r="G1111" s="109">
        <v>1324.7025000000001</v>
      </c>
    </row>
    <row r="1112" spans="1:7">
      <c r="A1112" s="71" t="s">
        <v>201</v>
      </c>
      <c r="B1112" s="71" t="s">
        <v>210</v>
      </c>
      <c r="C1112" s="133">
        <v>0.15712500000000001</v>
      </c>
      <c r="D1112" s="133">
        <v>0.28460000000000002</v>
      </c>
      <c r="E1112" s="134">
        <v>0.22</v>
      </c>
      <c r="F1112" s="109">
        <v>1279</v>
      </c>
      <c r="G1112" s="109">
        <v>1260.501</v>
      </c>
    </row>
    <row r="1113" spans="1:7">
      <c r="A1113" s="71" t="s">
        <v>201</v>
      </c>
      <c r="B1113" s="71" t="s">
        <v>210</v>
      </c>
      <c r="C1113" s="133">
        <v>0.15912600000000002</v>
      </c>
      <c r="D1113" s="133">
        <v>0.30049999999999999</v>
      </c>
      <c r="E1113" s="134">
        <v>0.08</v>
      </c>
      <c r="F1113" s="109">
        <v>1308</v>
      </c>
      <c r="G1113" s="109">
        <v>1288.4675</v>
      </c>
    </row>
    <row r="1114" spans="1:7">
      <c r="A1114" s="71" t="s">
        <v>201</v>
      </c>
      <c r="B1114" s="71" t="s">
        <v>210</v>
      </c>
      <c r="C1114" s="133">
        <v>0.16101433333333337</v>
      </c>
      <c r="D1114" s="133">
        <v>0.29070000000000001</v>
      </c>
      <c r="E1114" s="134">
        <v>0.11</v>
      </c>
      <c r="F1114" s="109">
        <v>1383</v>
      </c>
      <c r="G1114" s="109">
        <v>1364.1044999999999</v>
      </c>
    </row>
    <row r="1115" spans="1:7">
      <c r="A1115" s="71" t="s">
        <v>201</v>
      </c>
      <c r="B1115" s="71" t="s">
        <v>210</v>
      </c>
      <c r="C1115" s="133">
        <v>0.1628725</v>
      </c>
      <c r="D1115" s="133">
        <v>0.32</v>
      </c>
      <c r="E1115" s="134">
        <v>0.14000000000000001</v>
      </c>
      <c r="F1115" s="109">
        <v>1449</v>
      </c>
      <c r="G1115" s="109">
        <v>1428.2</v>
      </c>
    </row>
    <row r="1116" spans="1:7">
      <c r="A1116" s="71" t="s">
        <v>201</v>
      </c>
      <c r="B1116" s="71" t="s">
        <v>210</v>
      </c>
      <c r="C1116" s="133">
        <v>0.16412800000000002</v>
      </c>
      <c r="D1116" s="133">
        <v>0.29299999999999998</v>
      </c>
      <c r="E1116" s="134">
        <v>0.17</v>
      </c>
      <c r="F1116" s="109">
        <v>1036</v>
      </c>
      <c r="G1116" s="109">
        <v>1016.955</v>
      </c>
    </row>
    <row r="1117" spans="1:7">
      <c r="A1117" s="71" t="s">
        <v>201</v>
      </c>
      <c r="B1117" s="71" t="s">
        <v>210</v>
      </c>
      <c r="C1117" s="133">
        <v>0.16599450000000002</v>
      </c>
      <c r="D1117" s="133">
        <v>0.29970000000000002</v>
      </c>
      <c r="E1117" s="134">
        <v>0.12</v>
      </c>
      <c r="F1117" s="109">
        <v>1302</v>
      </c>
      <c r="G1117" s="109">
        <v>1282.5195000000001</v>
      </c>
    </row>
    <row r="1118" spans="1:7">
      <c r="A1118" s="71" t="s">
        <v>201</v>
      </c>
      <c r="B1118" s="71" t="s">
        <v>210</v>
      </c>
      <c r="C1118" s="133">
        <v>0.16786533333333334</v>
      </c>
      <c r="D1118" s="133">
        <v>0.32329999999999998</v>
      </c>
      <c r="E1118" s="134">
        <v>0.14000000000000001</v>
      </c>
      <c r="F1118" s="109">
        <v>1419</v>
      </c>
      <c r="G1118" s="109">
        <v>1397.9855</v>
      </c>
    </row>
    <row r="1119" spans="1:7">
      <c r="A1119" s="71" t="s">
        <v>201</v>
      </c>
      <c r="B1119" s="71" t="s">
        <v>210</v>
      </c>
      <c r="C1119" s="133">
        <v>0.16912200000000002</v>
      </c>
      <c r="D1119" s="133">
        <v>0.378</v>
      </c>
      <c r="E1119" s="134">
        <v>0.11</v>
      </c>
      <c r="F1119" s="109">
        <v>1581</v>
      </c>
      <c r="G1119" s="109">
        <v>1556.43</v>
      </c>
    </row>
    <row r="1120" spans="1:7">
      <c r="A1120" s="71" t="s">
        <v>201</v>
      </c>
      <c r="B1120" s="71" t="s">
        <v>210</v>
      </c>
      <c r="C1120" s="133">
        <v>0.17099033333333336</v>
      </c>
      <c r="D1120" s="133">
        <v>0.47010000000000002</v>
      </c>
      <c r="E1120" s="134">
        <v>0.16</v>
      </c>
      <c r="F1120" s="109">
        <v>1897</v>
      </c>
      <c r="G1120" s="109">
        <v>1866.4435000000001</v>
      </c>
    </row>
    <row r="1121" spans="1:7">
      <c r="A1121" s="71" t="s">
        <v>201</v>
      </c>
      <c r="B1121" s="71" t="s">
        <v>210</v>
      </c>
      <c r="C1121" s="133">
        <v>0.17294299999999999</v>
      </c>
      <c r="D1121" s="133">
        <v>0.56520000000000004</v>
      </c>
      <c r="E1121" s="134">
        <v>0.14000000000000001</v>
      </c>
      <c r="F1121" s="109">
        <v>2188</v>
      </c>
      <c r="G1121" s="109">
        <v>2151.2620000000002</v>
      </c>
    </row>
    <row r="1122" spans="1:7">
      <c r="A1122" s="71" t="s">
        <v>201</v>
      </c>
      <c r="B1122" s="71" t="s">
        <v>210</v>
      </c>
      <c r="C1122" s="133">
        <v>0.17495133333333332</v>
      </c>
      <c r="D1122" s="133">
        <v>0.76480000000000004</v>
      </c>
      <c r="E1122" s="134">
        <v>0.19</v>
      </c>
      <c r="F1122" s="109">
        <v>3126</v>
      </c>
      <c r="G1122" s="109">
        <v>3076.288</v>
      </c>
    </row>
    <row r="1123" spans="1:7">
      <c r="A1123" s="71" t="s">
        <v>201</v>
      </c>
      <c r="B1123" s="71" t="s">
        <v>210</v>
      </c>
      <c r="C1123" s="133">
        <v>0.17704900000000001</v>
      </c>
      <c r="D1123" s="133">
        <v>1.1608000000000001</v>
      </c>
      <c r="E1123" s="134">
        <v>0.23</v>
      </c>
      <c r="F1123" s="109">
        <v>4770</v>
      </c>
      <c r="G1123" s="109">
        <v>4694.5479999999998</v>
      </c>
    </row>
    <row r="1124" spans="1:7">
      <c r="A1124" s="71" t="s">
        <v>201</v>
      </c>
      <c r="B1124" s="71" t="s">
        <v>210</v>
      </c>
      <c r="C1124" s="133">
        <v>0.17987466666666665</v>
      </c>
      <c r="D1124" s="133">
        <v>0.89449999999999996</v>
      </c>
      <c r="E1124" s="134">
        <v>0.18</v>
      </c>
      <c r="F1124" s="109">
        <v>3334</v>
      </c>
      <c r="G1124" s="109">
        <v>3275.8575000000001</v>
      </c>
    </row>
    <row r="1125" spans="1:7">
      <c r="A1125" s="71" t="s">
        <v>201</v>
      </c>
      <c r="B1125" s="71" t="s">
        <v>210</v>
      </c>
      <c r="C1125" s="133">
        <v>0.18275550000000002</v>
      </c>
      <c r="D1125" s="133">
        <v>1.0634999999999999</v>
      </c>
      <c r="E1125" s="134">
        <v>0.1</v>
      </c>
      <c r="F1125" s="109">
        <v>4119</v>
      </c>
      <c r="G1125" s="109">
        <v>4049.8724999999999</v>
      </c>
    </row>
    <row r="1126" spans="1:7">
      <c r="A1126" s="71" t="s">
        <v>201</v>
      </c>
      <c r="B1126" s="71" t="s">
        <v>210</v>
      </c>
      <c r="C1126" s="133">
        <v>0.18596899999999997</v>
      </c>
      <c r="D1126" s="133">
        <v>0.89529999999999998</v>
      </c>
      <c r="E1126" s="134">
        <v>0.13</v>
      </c>
      <c r="F1126" s="109">
        <v>3733</v>
      </c>
      <c r="G1126" s="109">
        <v>3674.8054999999999</v>
      </c>
    </row>
    <row r="1127" spans="1:7">
      <c r="A1127" s="71" t="s">
        <v>201</v>
      </c>
      <c r="B1127" s="71" t="s">
        <v>210</v>
      </c>
      <c r="C1127" s="133">
        <v>0.19001400000000002</v>
      </c>
      <c r="D1127" s="133">
        <v>0.30919999999999997</v>
      </c>
      <c r="E1127" s="134">
        <v>0.23</v>
      </c>
      <c r="F1127" s="109">
        <v>1411</v>
      </c>
      <c r="G1127" s="109">
        <v>1390.902</v>
      </c>
    </row>
    <row r="1128" spans="1:7">
      <c r="A1128" s="71" t="s">
        <v>201</v>
      </c>
      <c r="B1128" s="71" t="s">
        <v>210</v>
      </c>
      <c r="C1128" s="133">
        <v>0.194963</v>
      </c>
      <c r="D1128" s="133">
        <v>0.70660000000000001</v>
      </c>
      <c r="E1128" s="134">
        <v>0.19</v>
      </c>
      <c r="F1128" s="109">
        <v>2795</v>
      </c>
      <c r="G1128" s="109">
        <v>2749.0709999999999</v>
      </c>
    </row>
    <row r="1129" spans="1:7">
      <c r="A1129" s="71" t="s">
        <v>201</v>
      </c>
      <c r="B1129" s="71" t="s">
        <v>210</v>
      </c>
      <c r="C1129" s="133">
        <v>0.19977699999999998</v>
      </c>
      <c r="D1129" s="133">
        <v>0.55030000000000001</v>
      </c>
      <c r="E1129" s="134">
        <v>0.11</v>
      </c>
      <c r="F1129" s="109">
        <v>2363</v>
      </c>
      <c r="G1129" s="109">
        <v>2327.2305000000001</v>
      </c>
    </row>
    <row r="1130" spans="1:7">
      <c r="A1130" s="71" t="s">
        <v>201</v>
      </c>
      <c r="B1130" s="71" t="s">
        <v>210</v>
      </c>
      <c r="C1130" s="133">
        <v>0.20300000000000001</v>
      </c>
      <c r="D1130" s="133">
        <v>0.46529999999999999</v>
      </c>
      <c r="E1130" s="134">
        <v>0.17</v>
      </c>
      <c r="F1130" s="109">
        <v>2044</v>
      </c>
      <c r="G1130" s="109">
        <v>2013.7555</v>
      </c>
    </row>
    <row r="1131" spans="1:7">
      <c r="A1131" s="71" t="s">
        <v>201</v>
      </c>
      <c r="B1131" s="71" t="s">
        <v>210</v>
      </c>
      <c r="C1131" s="133">
        <v>0.20704550000000002</v>
      </c>
      <c r="D1131" s="133">
        <v>0.31759999999999999</v>
      </c>
      <c r="E1131" s="134">
        <v>0.23</v>
      </c>
      <c r="F1131" s="109">
        <v>1500</v>
      </c>
      <c r="G1131" s="109">
        <v>1479.356</v>
      </c>
    </row>
    <row r="1132" spans="1:7">
      <c r="A1132" s="71" t="s">
        <v>201</v>
      </c>
      <c r="B1132" s="71" t="s">
        <v>210</v>
      </c>
      <c r="C1132" s="133">
        <v>0.21083866666666665</v>
      </c>
      <c r="D1132" s="133">
        <v>0.31619999999999998</v>
      </c>
      <c r="E1132" s="134">
        <v>0.16</v>
      </c>
      <c r="F1132" s="109">
        <v>1500</v>
      </c>
      <c r="G1132" s="109">
        <v>1479.4470000000001</v>
      </c>
    </row>
    <row r="1133" spans="1:7">
      <c r="A1133" s="71" t="s">
        <v>201</v>
      </c>
      <c r="B1133" s="71" t="s">
        <v>210</v>
      </c>
      <c r="C1133" s="133">
        <v>0.21388850000000001</v>
      </c>
      <c r="D1133" s="133">
        <v>0.41339999999999999</v>
      </c>
      <c r="E1133" s="134">
        <v>0.08</v>
      </c>
      <c r="F1133" s="109">
        <v>1833</v>
      </c>
      <c r="G1133" s="109">
        <v>1806.1289999999999</v>
      </c>
    </row>
    <row r="1134" spans="1:7">
      <c r="A1134" s="71" t="s">
        <v>201</v>
      </c>
      <c r="B1134" s="71" t="s">
        <v>210</v>
      </c>
      <c r="C1134" s="133">
        <v>0.21695166666666665</v>
      </c>
      <c r="D1134" s="133">
        <v>0.43559999999999999</v>
      </c>
      <c r="E1134" s="134">
        <v>0.17</v>
      </c>
      <c r="F1134" s="109">
        <v>1739</v>
      </c>
      <c r="G1134" s="109">
        <v>1710.6859999999999</v>
      </c>
    </row>
    <row r="1135" spans="1:7">
      <c r="A1135" s="71" t="s">
        <v>201</v>
      </c>
      <c r="B1135" s="71" t="s">
        <v>210</v>
      </c>
      <c r="C1135" s="133">
        <v>0.21988950000000002</v>
      </c>
      <c r="D1135" s="133">
        <v>0.42230000000000001</v>
      </c>
      <c r="E1135" s="134">
        <v>0.15</v>
      </c>
      <c r="F1135" s="109">
        <v>1782</v>
      </c>
      <c r="G1135" s="109">
        <v>1754.5505000000001</v>
      </c>
    </row>
    <row r="1136" spans="1:7">
      <c r="A1136" s="71" t="s">
        <v>201</v>
      </c>
      <c r="B1136" s="71" t="s">
        <v>210</v>
      </c>
      <c r="C1136" s="133">
        <v>0.22286766666666666</v>
      </c>
      <c r="D1136" s="133">
        <v>0.47889999999999999</v>
      </c>
      <c r="E1136" s="134">
        <v>0.22</v>
      </c>
      <c r="F1136" s="109">
        <v>2274</v>
      </c>
      <c r="G1136" s="109">
        <v>2242.8715000000002</v>
      </c>
    </row>
    <row r="1137" spans="1:7">
      <c r="A1137" s="71" t="s">
        <v>201</v>
      </c>
      <c r="B1137" s="71" t="s">
        <v>210</v>
      </c>
      <c r="C1137" s="133">
        <v>0.225132</v>
      </c>
      <c r="D1137" s="133">
        <v>0.42359999999999998</v>
      </c>
      <c r="E1137" s="134">
        <v>0.21</v>
      </c>
      <c r="F1137" s="109">
        <v>1907</v>
      </c>
      <c r="G1137" s="109">
        <v>1879.4659999999999</v>
      </c>
    </row>
    <row r="1138" spans="1:7">
      <c r="A1138" s="71" t="s">
        <v>201</v>
      </c>
      <c r="B1138" s="71" t="s">
        <v>210</v>
      </c>
      <c r="C1138" s="133">
        <v>0.22807766666666665</v>
      </c>
      <c r="D1138" s="133">
        <v>0.33200000000000002</v>
      </c>
      <c r="E1138" s="134">
        <v>0.17</v>
      </c>
      <c r="F1138" s="109">
        <v>1655</v>
      </c>
      <c r="G1138" s="109">
        <v>1633.42</v>
      </c>
    </row>
    <row r="1139" spans="1:7">
      <c r="A1139" s="71" t="s">
        <v>201</v>
      </c>
      <c r="B1139" s="71" t="s">
        <v>210</v>
      </c>
      <c r="C1139" s="133">
        <v>0.23110249999999999</v>
      </c>
      <c r="D1139" s="133">
        <v>0.30059999999999998</v>
      </c>
      <c r="E1139" s="134">
        <v>0.15</v>
      </c>
      <c r="F1139" s="109">
        <v>1337</v>
      </c>
      <c r="G1139" s="109">
        <v>1317.461</v>
      </c>
    </row>
    <row r="1140" spans="1:7">
      <c r="A1140" s="71" t="s">
        <v>201</v>
      </c>
      <c r="B1140" s="71" t="s">
        <v>210</v>
      </c>
      <c r="C1140" s="133">
        <v>0.23414233333333334</v>
      </c>
      <c r="D1140" s="133">
        <v>0.26129999999999998</v>
      </c>
      <c r="E1140" s="134">
        <v>0.19</v>
      </c>
      <c r="F1140" s="109">
        <v>1018</v>
      </c>
      <c r="G1140" s="109">
        <v>1001.0155</v>
      </c>
    </row>
    <row r="1141" spans="1:7">
      <c r="A1141" s="71" t="s">
        <v>201</v>
      </c>
      <c r="B1141" s="71" t="s">
        <v>210</v>
      </c>
      <c r="C1141" s="133">
        <v>0.238012</v>
      </c>
      <c r="D1141" s="133">
        <v>0.22689999999999999</v>
      </c>
      <c r="E1141" s="134">
        <v>0.24</v>
      </c>
      <c r="F1141" s="109">
        <v>900</v>
      </c>
      <c r="G1141" s="109">
        <v>885.25149999999996</v>
      </c>
    </row>
    <row r="1142" spans="1:7">
      <c r="A1142" s="71" t="s">
        <v>201</v>
      </c>
      <c r="B1142" s="71" t="s">
        <v>210</v>
      </c>
      <c r="C1142" s="133">
        <v>0.24199999999999999</v>
      </c>
      <c r="D1142" s="133">
        <v>0.28089999999999998</v>
      </c>
      <c r="E1142" s="134">
        <v>0.19</v>
      </c>
      <c r="F1142" s="109">
        <v>1038</v>
      </c>
      <c r="G1142" s="109">
        <v>1019.7415</v>
      </c>
    </row>
    <row r="1143" spans="1:7">
      <c r="A1143" s="71" t="s">
        <v>201</v>
      </c>
      <c r="B1143" s="71" t="s">
        <v>210</v>
      </c>
      <c r="C1143" s="133">
        <v>0.24612249999999999</v>
      </c>
      <c r="D1143" s="133">
        <v>0.2596</v>
      </c>
      <c r="E1143" s="134">
        <v>0.14000000000000001</v>
      </c>
      <c r="F1143" s="109">
        <v>1071</v>
      </c>
      <c r="G1143" s="109">
        <v>1054.126</v>
      </c>
    </row>
    <row r="1144" spans="1:7">
      <c r="A1144" s="71" t="s">
        <v>201</v>
      </c>
      <c r="B1144" s="71" t="s">
        <v>210</v>
      </c>
      <c r="C1144" s="133">
        <v>0.25001833333333334</v>
      </c>
      <c r="D1144" s="133">
        <v>0.21870000000000001</v>
      </c>
      <c r="E1144" s="134">
        <v>0.2</v>
      </c>
      <c r="F1144" s="109">
        <v>1034</v>
      </c>
      <c r="G1144" s="109">
        <v>1019.7845</v>
      </c>
    </row>
    <row r="1145" spans="1:7">
      <c r="A1145" s="71" t="s">
        <v>201</v>
      </c>
      <c r="B1145" s="71" t="s">
        <v>210</v>
      </c>
      <c r="C1145" s="133">
        <v>0.25314300000000001</v>
      </c>
      <c r="D1145" s="133">
        <v>0.2079</v>
      </c>
      <c r="E1145" s="134">
        <v>0.19</v>
      </c>
      <c r="F1145" s="109">
        <v>978</v>
      </c>
      <c r="G1145" s="109">
        <v>964.48649999999998</v>
      </c>
    </row>
    <row r="1146" spans="1:7">
      <c r="A1146" s="71" t="s">
        <v>201</v>
      </c>
      <c r="B1146" s="71" t="s">
        <v>210</v>
      </c>
      <c r="C1146" s="133">
        <v>0.25597066666666662</v>
      </c>
      <c r="D1146" s="133">
        <v>0.22450000000000001</v>
      </c>
      <c r="E1146" s="134">
        <v>0.16</v>
      </c>
      <c r="F1146" s="109">
        <v>960</v>
      </c>
      <c r="G1146" s="109">
        <v>945.40750000000003</v>
      </c>
    </row>
    <row r="1147" spans="1:7">
      <c r="A1147" s="71" t="s">
        <v>201</v>
      </c>
      <c r="B1147" s="71" t="s">
        <v>210</v>
      </c>
      <c r="C1147" s="133">
        <v>0.25876949999999999</v>
      </c>
      <c r="D1147" s="133">
        <v>0.1918</v>
      </c>
      <c r="E1147" s="134">
        <v>0.1</v>
      </c>
      <c r="F1147" s="109">
        <v>1026</v>
      </c>
      <c r="G1147" s="109">
        <v>1013.533</v>
      </c>
    </row>
    <row r="1148" spans="1:7">
      <c r="A1148" s="71" t="s">
        <v>201</v>
      </c>
      <c r="B1148" s="71" t="s">
        <v>210</v>
      </c>
      <c r="C1148" s="133">
        <v>0.26094366666666663</v>
      </c>
      <c r="D1148" s="133">
        <v>0.28029999999999999</v>
      </c>
      <c r="E1148" s="134">
        <v>0.16</v>
      </c>
      <c r="F1148" s="109">
        <v>1063</v>
      </c>
      <c r="G1148" s="109">
        <v>1044.7805000000001</v>
      </c>
    </row>
    <row r="1149" spans="1:7">
      <c r="A1149" s="71" t="s">
        <v>201</v>
      </c>
      <c r="B1149" s="71" t="s">
        <v>210</v>
      </c>
      <c r="C1149" s="133">
        <v>0.26301000000000002</v>
      </c>
      <c r="D1149" s="133">
        <v>0.37640000000000001</v>
      </c>
      <c r="E1149" s="134">
        <v>0.21</v>
      </c>
      <c r="F1149" s="109">
        <v>1498</v>
      </c>
      <c r="G1149" s="109">
        <v>1473.5340000000001</v>
      </c>
    </row>
    <row r="1150" spans="1:7">
      <c r="A1150" s="71" t="s">
        <v>201</v>
      </c>
      <c r="B1150" s="71" t="s">
        <v>210</v>
      </c>
      <c r="C1150" s="133">
        <v>0.26506100000000005</v>
      </c>
      <c r="D1150" s="133">
        <v>0.59340000000000004</v>
      </c>
      <c r="E1150" s="134">
        <v>0.15</v>
      </c>
      <c r="F1150" s="109">
        <v>2228</v>
      </c>
      <c r="G1150" s="109">
        <v>2189.4290000000001</v>
      </c>
    </row>
    <row r="1151" spans="1:7">
      <c r="A1151" s="71" t="s">
        <v>201</v>
      </c>
      <c r="B1151" s="71" t="s">
        <v>210</v>
      </c>
      <c r="C1151" s="133">
        <v>0.26711500000000005</v>
      </c>
      <c r="D1151" s="133">
        <v>0.83489999999999998</v>
      </c>
      <c r="E1151" s="134">
        <v>0.27</v>
      </c>
      <c r="F1151" s="109">
        <v>3243</v>
      </c>
      <c r="G1151" s="109">
        <v>3188.7314999999999</v>
      </c>
    </row>
    <row r="1152" spans="1:7">
      <c r="A1152" s="71" t="s">
        <v>201</v>
      </c>
      <c r="B1152" s="71" t="s">
        <v>210</v>
      </c>
      <c r="C1152" s="133">
        <v>0.26986333333333334</v>
      </c>
      <c r="D1152" s="133">
        <v>1.0754999999999999</v>
      </c>
      <c r="E1152" s="134">
        <v>0.28000000000000003</v>
      </c>
      <c r="F1152" s="109">
        <v>3699</v>
      </c>
      <c r="G1152" s="109">
        <v>3629.0925000000002</v>
      </c>
    </row>
    <row r="1153" spans="1:7">
      <c r="A1153" s="71" t="s">
        <v>201</v>
      </c>
      <c r="B1153" s="71" t="s">
        <v>210</v>
      </c>
      <c r="C1153" s="133">
        <v>0.27197950000000004</v>
      </c>
      <c r="D1153" s="133">
        <v>1.0561</v>
      </c>
      <c r="E1153" s="134">
        <v>0.15</v>
      </c>
      <c r="F1153" s="109">
        <v>3587</v>
      </c>
      <c r="G1153" s="109">
        <v>3518.3535000000002</v>
      </c>
    </row>
    <row r="1154" spans="1:7">
      <c r="A1154" s="71" t="s">
        <v>201</v>
      </c>
      <c r="B1154" s="71" t="s">
        <v>210</v>
      </c>
      <c r="C1154" s="133">
        <v>0.27476350000000005</v>
      </c>
      <c r="D1154" s="133">
        <v>1.2395</v>
      </c>
      <c r="E1154" s="134">
        <v>0.25</v>
      </c>
      <c r="F1154" s="109">
        <v>4717</v>
      </c>
      <c r="G1154" s="109">
        <v>4636.4324999999999</v>
      </c>
    </row>
    <row r="1155" spans="1:7">
      <c r="A1155" s="71" t="s">
        <v>201</v>
      </c>
      <c r="B1155" s="71" t="s">
        <v>210</v>
      </c>
      <c r="C1155" s="133">
        <v>0.27717599999999998</v>
      </c>
      <c r="D1155" s="133">
        <v>1.1910000000000001</v>
      </c>
      <c r="E1155" s="134">
        <v>0.27</v>
      </c>
      <c r="F1155" s="109">
        <v>4062</v>
      </c>
      <c r="G1155" s="109">
        <v>3984.585</v>
      </c>
    </row>
    <row r="1156" spans="1:7">
      <c r="A1156" s="71" t="s">
        <v>201</v>
      </c>
      <c r="B1156" s="71" t="s">
        <v>210</v>
      </c>
      <c r="C1156" s="133">
        <v>0.28083900000000001</v>
      </c>
      <c r="D1156" s="133">
        <v>0.46870000000000001</v>
      </c>
      <c r="E1156" s="134">
        <v>0.26</v>
      </c>
      <c r="F1156" s="109">
        <v>1779</v>
      </c>
      <c r="G1156" s="109">
        <v>1748.5345</v>
      </c>
    </row>
    <row r="1157" spans="1:7">
      <c r="A1157" s="71" t="s">
        <v>201</v>
      </c>
      <c r="B1157" s="71" t="s">
        <v>210</v>
      </c>
      <c r="C1157" s="133">
        <v>0.28403850000000003</v>
      </c>
      <c r="D1157" s="133">
        <v>0.44309999999999999</v>
      </c>
      <c r="E1157" s="134">
        <v>0.3</v>
      </c>
      <c r="F1157" s="109">
        <v>1757</v>
      </c>
      <c r="G1157" s="109">
        <v>1728.1985</v>
      </c>
    </row>
    <row r="1158" spans="1:7">
      <c r="A1158" s="71" t="s">
        <v>201</v>
      </c>
      <c r="B1158" s="71" t="s">
        <v>210</v>
      </c>
      <c r="C1158" s="133">
        <v>0.28802299999999997</v>
      </c>
      <c r="D1158" s="133">
        <v>0.48699999999999999</v>
      </c>
      <c r="E1158" s="134">
        <v>0.16</v>
      </c>
      <c r="F1158" s="109">
        <v>1969</v>
      </c>
      <c r="G1158" s="109">
        <v>1937.345</v>
      </c>
    </row>
    <row r="1159" spans="1:7">
      <c r="A1159" s="71" t="s">
        <v>201</v>
      </c>
      <c r="B1159" s="71" t="s">
        <v>210</v>
      </c>
      <c r="C1159" s="133">
        <v>0.29224400000000006</v>
      </c>
      <c r="D1159" s="133">
        <v>0.45669999999999999</v>
      </c>
      <c r="E1159" s="134">
        <v>0.18</v>
      </c>
      <c r="F1159" s="109">
        <v>1833</v>
      </c>
      <c r="G1159" s="109">
        <v>1803.3145</v>
      </c>
    </row>
    <row r="1160" spans="1:7">
      <c r="A1160" s="71" t="s">
        <v>201</v>
      </c>
      <c r="B1160" s="71" t="s">
        <v>210</v>
      </c>
      <c r="C1160" s="133">
        <v>0.2971186666666667</v>
      </c>
      <c r="D1160" s="133">
        <v>0.41089999999999999</v>
      </c>
      <c r="E1160" s="134">
        <v>0.14000000000000001</v>
      </c>
      <c r="F1160" s="109">
        <v>1676</v>
      </c>
      <c r="G1160" s="109">
        <v>1649.2915</v>
      </c>
    </row>
    <row r="1161" spans="1:7">
      <c r="A1161" s="71" t="s">
        <v>201</v>
      </c>
      <c r="B1161" s="71" t="s">
        <v>210</v>
      </c>
      <c r="C1161" s="133">
        <v>0.30285599999999996</v>
      </c>
      <c r="D1161" s="133">
        <v>0.38640000000000002</v>
      </c>
      <c r="E1161" s="134">
        <v>0.21</v>
      </c>
      <c r="F1161" s="109">
        <v>1720</v>
      </c>
      <c r="G1161" s="109">
        <v>1694.884</v>
      </c>
    </row>
    <row r="1162" spans="1:7">
      <c r="A1162" s="71" t="s">
        <v>201</v>
      </c>
      <c r="B1162" s="71" t="s">
        <v>210</v>
      </c>
      <c r="C1162" s="133">
        <v>0.30806899999999998</v>
      </c>
      <c r="D1162" s="133">
        <v>0.43769999999999998</v>
      </c>
      <c r="E1162" s="134">
        <v>0.18</v>
      </c>
      <c r="F1162" s="109">
        <v>1889</v>
      </c>
      <c r="G1162" s="109">
        <v>1860.5495000000001</v>
      </c>
    </row>
    <row r="1163" spans="1:7">
      <c r="A1163" s="71" t="s">
        <v>201</v>
      </c>
      <c r="B1163" s="71" t="s">
        <v>210</v>
      </c>
      <c r="C1163" s="133">
        <v>0.31106633333333328</v>
      </c>
      <c r="D1163" s="133">
        <v>0.41870000000000002</v>
      </c>
      <c r="E1163" s="134">
        <v>7.0000000000000007E-2</v>
      </c>
      <c r="F1163" s="109">
        <v>1756</v>
      </c>
      <c r="G1163" s="109">
        <v>1728.7845</v>
      </c>
    </row>
    <row r="1164" spans="1:7">
      <c r="A1164" s="71" t="s">
        <v>201</v>
      </c>
      <c r="B1164" s="71" t="s">
        <v>210</v>
      </c>
      <c r="C1164" s="133">
        <v>0.31586366666666671</v>
      </c>
      <c r="D1164" s="133">
        <v>0.45319999999999999</v>
      </c>
      <c r="E1164" s="134">
        <v>0.24</v>
      </c>
      <c r="F1164" s="109">
        <v>1851</v>
      </c>
      <c r="G1164" s="109">
        <v>1821.5419999999999</v>
      </c>
    </row>
    <row r="1165" spans="1:7">
      <c r="A1165" s="71" t="s">
        <v>201</v>
      </c>
      <c r="B1165" s="71" t="s">
        <v>210</v>
      </c>
      <c r="C1165" s="133">
        <v>0.31999100000000003</v>
      </c>
      <c r="D1165" s="133">
        <v>0.55579999999999996</v>
      </c>
      <c r="E1165" s="134">
        <v>0.16</v>
      </c>
      <c r="F1165" s="109">
        <v>2285</v>
      </c>
      <c r="G1165" s="109">
        <v>2248.873</v>
      </c>
    </row>
    <row r="1166" spans="1:7">
      <c r="A1166" s="71" t="s">
        <v>201</v>
      </c>
      <c r="B1166" s="71" t="s">
        <v>210</v>
      </c>
      <c r="C1166" s="133">
        <v>0.32290400000000002</v>
      </c>
      <c r="D1166" s="133">
        <v>0.50980000000000003</v>
      </c>
      <c r="E1166" s="134">
        <v>0.23</v>
      </c>
      <c r="F1166" s="109">
        <v>2364</v>
      </c>
      <c r="G1166" s="109">
        <v>2330.8629999999998</v>
      </c>
    </row>
    <row r="1167" spans="1:7">
      <c r="A1167" s="71" t="s">
        <v>201</v>
      </c>
      <c r="B1167" s="71" t="s">
        <v>210</v>
      </c>
      <c r="C1167" s="133">
        <v>0.32509250000000006</v>
      </c>
      <c r="D1167" s="133">
        <v>0.35539999999999999</v>
      </c>
      <c r="E1167" s="134">
        <v>0.19</v>
      </c>
      <c r="F1167" s="109">
        <v>1603</v>
      </c>
      <c r="G1167" s="109">
        <v>1579.8989999999999</v>
      </c>
    </row>
    <row r="1168" spans="1:7">
      <c r="A1168" s="71" t="s">
        <v>201</v>
      </c>
      <c r="B1168" s="71" t="s">
        <v>210</v>
      </c>
      <c r="C1168" s="133">
        <v>0.32716433333333333</v>
      </c>
      <c r="D1168" s="133">
        <v>0.20230000000000001</v>
      </c>
      <c r="E1168" s="134">
        <v>0.11</v>
      </c>
      <c r="F1168" s="109">
        <v>1041</v>
      </c>
      <c r="G1168" s="109">
        <v>1027.8505</v>
      </c>
    </row>
    <row r="1169" spans="1:7">
      <c r="A1169" s="71" t="s">
        <v>201</v>
      </c>
      <c r="B1169" s="71" t="s">
        <v>210</v>
      </c>
      <c r="C1169" s="133">
        <v>0.32990199999999997</v>
      </c>
      <c r="D1169" s="133">
        <v>0.1668</v>
      </c>
      <c r="E1169" s="134">
        <v>0.28000000000000003</v>
      </c>
      <c r="F1169" s="109">
        <v>949</v>
      </c>
      <c r="G1169" s="109">
        <v>938.15800000000002</v>
      </c>
    </row>
    <row r="1170" spans="1:7">
      <c r="A1170" s="71" t="s">
        <v>201</v>
      </c>
      <c r="B1170" s="71" t="s">
        <v>210</v>
      </c>
      <c r="C1170" s="133">
        <v>0.33195766666666665</v>
      </c>
      <c r="D1170" s="133">
        <v>0.1661</v>
      </c>
      <c r="E1170" s="134">
        <v>0.2</v>
      </c>
      <c r="F1170" s="109">
        <v>1042</v>
      </c>
      <c r="G1170" s="109">
        <v>1031.2035000000001</v>
      </c>
    </row>
    <row r="1171" spans="1:7">
      <c r="A1171" s="71" t="s">
        <v>201</v>
      </c>
      <c r="B1171" s="71" t="s">
        <v>210</v>
      </c>
      <c r="C1171" s="133">
        <v>0.33402800000000005</v>
      </c>
      <c r="D1171" s="133">
        <v>0.1867</v>
      </c>
      <c r="E1171" s="134">
        <v>0.08</v>
      </c>
      <c r="F1171" s="109">
        <v>881</v>
      </c>
      <c r="G1171" s="109">
        <v>868.86450000000002</v>
      </c>
    </row>
    <row r="1172" spans="1:7">
      <c r="A1172" s="71" t="s">
        <v>201</v>
      </c>
      <c r="B1172" s="71" t="s">
        <v>210</v>
      </c>
      <c r="C1172" s="133">
        <v>0.33607966666666672</v>
      </c>
      <c r="D1172" s="133">
        <v>0.18870000000000001</v>
      </c>
      <c r="E1172" s="134">
        <v>0.14000000000000001</v>
      </c>
      <c r="F1172" s="109">
        <v>746</v>
      </c>
      <c r="G1172" s="109">
        <v>733.73450000000003</v>
      </c>
    </row>
    <row r="1173" spans="1:7">
      <c r="A1173" s="71" t="s">
        <v>201</v>
      </c>
      <c r="B1173" s="71" t="s">
        <v>210</v>
      </c>
      <c r="C1173" s="133">
        <v>0.338758</v>
      </c>
      <c r="D1173" s="133">
        <v>0.17519999999999999</v>
      </c>
      <c r="E1173" s="134">
        <v>0.11</v>
      </c>
      <c r="F1173" s="109">
        <v>708</v>
      </c>
      <c r="G1173" s="109">
        <v>696.61199999999997</v>
      </c>
    </row>
    <row r="1174" spans="1:7">
      <c r="A1174" s="71" t="s">
        <v>201</v>
      </c>
      <c r="B1174" s="71" t="s">
        <v>210</v>
      </c>
      <c r="C1174" s="133">
        <v>0.34096933333333329</v>
      </c>
      <c r="D1174" s="133">
        <v>0.21640000000000001</v>
      </c>
      <c r="E1174" s="134">
        <v>0.12</v>
      </c>
      <c r="F1174" s="109">
        <v>951</v>
      </c>
      <c r="G1174" s="109">
        <v>936.93399999999997</v>
      </c>
    </row>
    <row r="1175" spans="1:7">
      <c r="A1175" s="71" t="s">
        <v>201</v>
      </c>
      <c r="B1175" s="71" t="s">
        <v>210</v>
      </c>
      <c r="C1175" s="133">
        <v>0.34323199999999998</v>
      </c>
      <c r="D1175" s="133">
        <v>0.21560000000000001</v>
      </c>
      <c r="E1175" s="134">
        <v>0.21</v>
      </c>
      <c r="F1175" s="109">
        <v>946</v>
      </c>
      <c r="G1175" s="109">
        <v>931.98599999999999</v>
      </c>
    </row>
    <row r="1176" spans="1:7">
      <c r="A1176" s="71" t="s">
        <v>201</v>
      </c>
      <c r="B1176" s="71" t="s">
        <v>210</v>
      </c>
      <c r="C1176" s="133">
        <v>0.34607166666666672</v>
      </c>
      <c r="D1176" s="133">
        <v>0.2117</v>
      </c>
      <c r="E1176" s="134">
        <v>0.12</v>
      </c>
      <c r="F1176" s="109">
        <v>1006</v>
      </c>
      <c r="G1176" s="109">
        <v>992.23950000000002</v>
      </c>
    </row>
    <row r="1177" spans="1:7">
      <c r="A1177" s="71" t="s">
        <v>201</v>
      </c>
      <c r="B1177" s="71" t="s">
        <v>210</v>
      </c>
      <c r="C1177" s="133">
        <v>0.34909399999999996</v>
      </c>
      <c r="D1177" s="133">
        <v>0.19220000000000001</v>
      </c>
      <c r="E1177" s="134">
        <v>0.17</v>
      </c>
      <c r="F1177" s="109">
        <v>864</v>
      </c>
      <c r="G1177" s="109">
        <v>851.50699999999995</v>
      </c>
    </row>
    <row r="1178" spans="1:7">
      <c r="A1178" s="71" t="s">
        <v>201</v>
      </c>
      <c r="B1178" s="71" t="s">
        <v>210</v>
      </c>
      <c r="C1178" s="133">
        <v>0.35212099999999996</v>
      </c>
      <c r="D1178" s="133">
        <v>0.19020000000000001</v>
      </c>
      <c r="E1178" s="134">
        <v>0.11</v>
      </c>
      <c r="F1178" s="109">
        <v>799</v>
      </c>
      <c r="G1178" s="109">
        <v>786.63699999999994</v>
      </c>
    </row>
    <row r="1179" spans="1:7">
      <c r="A1179" s="71" t="s">
        <v>201</v>
      </c>
      <c r="B1179" s="71" t="s">
        <v>210</v>
      </c>
      <c r="C1179" s="133">
        <v>0.35583049999999994</v>
      </c>
      <c r="D1179" s="133">
        <v>0.2041</v>
      </c>
      <c r="E1179" s="134">
        <v>0.11</v>
      </c>
      <c r="F1179" s="109">
        <v>796</v>
      </c>
      <c r="G1179" s="109">
        <v>782.73350000000005</v>
      </c>
    </row>
    <row r="1180" spans="1:7">
      <c r="A1180" s="71" t="s">
        <v>201</v>
      </c>
      <c r="B1180" s="71" t="s">
        <v>210</v>
      </c>
      <c r="C1180" s="133">
        <v>0.35898866666666668</v>
      </c>
      <c r="D1180" s="133">
        <v>0.25940000000000002</v>
      </c>
      <c r="E1180" s="134">
        <v>0.13</v>
      </c>
      <c r="F1180" s="109">
        <v>985</v>
      </c>
      <c r="G1180" s="109">
        <v>968.13900000000001</v>
      </c>
    </row>
    <row r="1181" spans="1:7">
      <c r="A1181" s="71" t="s">
        <v>201</v>
      </c>
      <c r="B1181" s="71" t="s">
        <v>210</v>
      </c>
      <c r="C1181" s="133">
        <v>0.36208799999999997</v>
      </c>
      <c r="D1181" s="133">
        <v>0.34660000000000002</v>
      </c>
      <c r="E1181" s="134">
        <v>0.11</v>
      </c>
      <c r="F1181" s="109">
        <v>1283</v>
      </c>
      <c r="G1181" s="109">
        <v>1260.471</v>
      </c>
    </row>
    <row r="1182" spans="1:7">
      <c r="A1182" s="71" t="s">
        <v>201</v>
      </c>
      <c r="B1182" s="71" t="s">
        <v>210</v>
      </c>
      <c r="C1182" s="133">
        <v>0.36508299999999999</v>
      </c>
      <c r="D1182" s="133">
        <v>0.36609999999999998</v>
      </c>
      <c r="E1182" s="134">
        <v>0.11</v>
      </c>
      <c r="F1182" s="109">
        <v>1354</v>
      </c>
      <c r="G1182" s="109">
        <v>1330.2035000000001</v>
      </c>
    </row>
    <row r="1183" spans="1:7">
      <c r="A1183" s="71" t="s">
        <v>201</v>
      </c>
      <c r="B1183" s="71" t="s">
        <v>210</v>
      </c>
      <c r="C1183" s="133">
        <v>0.36809700000000001</v>
      </c>
      <c r="D1183" s="133">
        <v>0.51790000000000003</v>
      </c>
      <c r="E1183" s="134">
        <v>0.16</v>
      </c>
      <c r="F1183" s="109">
        <v>1650</v>
      </c>
      <c r="G1183" s="109">
        <v>1616.3364999999999</v>
      </c>
    </row>
    <row r="1184" spans="1:7">
      <c r="A1184" s="71" t="s">
        <v>201</v>
      </c>
      <c r="B1184" s="71" t="s">
        <v>210</v>
      </c>
      <c r="C1184" s="133">
        <v>0.37101600000000001</v>
      </c>
      <c r="D1184" s="133">
        <v>0.52449999999999997</v>
      </c>
      <c r="E1184" s="134">
        <v>0.15</v>
      </c>
      <c r="F1184" s="109">
        <v>1826</v>
      </c>
      <c r="G1184" s="109">
        <v>1791.9075</v>
      </c>
    </row>
    <row r="1185" spans="1:7">
      <c r="A1185" s="71" t="s">
        <v>201</v>
      </c>
      <c r="B1185" s="71" t="s">
        <v>210</v>
      </c>
      <c r="C1185" s="133">
        <v>0.37395300000000004</v>
      </c>
      <c r="D1185" s="133">
        <v>0.51339999999999997</v>
      </c>
      <c r="E1185" s="134">
        <v>0.14000000000000001</v>
      </c>
      <c r="F1185" s="109">
        <v>1728</v>
      </c>
      <c r="G1185" s="109">
        <v>1694.6289999999999</v>
      </c>
    </row>
    <row r="1186" spans="1:7">
      <c r="A1186" s="71" t="s">
        <v>201</v>
      </c>
      <c r="B1186" s="71" t="s">
        <v>210</v>
      </c>
      <c r="C1186" s="133">
        <v>0.37689266666666671</v>
      </c>
      <c r="D1186" s="133">
        <v>0.54679999999999995</v>
      </c>
      <c r="E1186" s="134">
        <v>0.13</v>
      </c>
      <c r="F1186" s="109">
        <v>1802</v>
      </c>
      <c r="G1186" s="109">
        <v>1766.4580000000001</v>
      </c>
    </row>
    <row r="1187" spans="1:7">
      <c r="A1187" s="71" t="s">
        <v>201</v>
      </c>
      <c r="B1187" s="71" t="s">
        <v>210</v>
      </c>
      <c r="C1187" s="133">
        <v>0.37977300000000003</v>
      </c>
      <c r="D1187" s="133">
        <v>0.50609999999999999</v>
      </c>
      <c r="E1187" s="134">
        <v>0.08</v>
      </c>
      <c r="F1187" s="109">
        <v>1692</v>
      </c>
      <c r="G1187" s="109">
        <v>1659.1034999999999</v>
      </c>
    </row>
    <row r="1188" spans="1:7">
      <c r="A1188" s="71" t="s">
        <v>201</v>
      </c>
      <c r="B1188" s="71" t="s">
        <v>210</v>
      </c>
      <c r="C1188" s="133">
        <v>0.38216033333333338</v>
      </c>
      <c r="D1188" s="133">
        <v>0.60760000000000003</v>
      </c>
      <c r="E1188" s="134">
        <v>0.17</v>
      </c>
      <c r="F1188" s="109">
        <v>2025</v>
      </c>
      <c r="G1188" s="109">
        <v>1985.5060000000001</v>
      </c>
    </row>
    <row r="1189" spans="1:7">
      <c r="A1189" s="71" t="s">
        <v>201</v>
      </c>
      <c r="B1189" s="71" t="s">
        <v>210</v>
      </c>
      <c r="C1189" s="133">
        <v>0.38515233333333332</v>
      </c>
      <c r="D1189" s="133">
        <v>0.65980000000000005</v>
      </c>
      <c r="E1189" s="134">
        <v>0.1</v>
      </c>
      <c r="F1189" s="109">
        <v>2305</v>
      </c>
      <c r="G1189" s="109">
        <v>2262.1129999999998</v>
      </c>
    </row>
    <row r="1190" spans="1:7">
      <c r="A1190" s="71" t="s">
        <v>201</v>
      </c>
      <c r="B1190" s="71" t="s">
        <v>210</v>
      </c>
      <c r="C1190" s="133">
        <v>0.38813133333333338</v>
      </c>
      <c r="D1190" s="133">
        <v>0.51549999999999996</v>
      </c>
      <c r="E1190" s="134">
        <v>0.14000000000000001</v>
      </c>
      <c r="F1190" s="109">
        <v>1947</v>
      </c>
      <c r="G1190" s="109">
        <v>1913.4925000000001</v>
      </c>
    </row>
    <row r="1191" spans="1:7">
      <c r="A1191" s="71" t="s">
        <v>201</v>
      </c>
      <c r="B1191" s="71" t="s">
        <v>210</v>
      </c>
      <c r="C1191" s="133">
        <v>0.3911</v>
      </c>
      <c r="D1191" s="133">
        <v>0.66379999999999995</v>
      </c>
      <c r="E1191" s="134">
        <v>0.08</v>
      </c>
      <c r="F1191" s="109">
        <v>2344</v>
      </c>
      <c r="G1191" s="109">
        <v>2300.8530000000001</v>
      </c>
    </row>
    <row r="1192" spans="1:7">
      <c r="A1192" s="71" t="s">
        <v>201</v>
      </c>
      <c r="B1192" s="71" t="s">
        <v>210</v>
      </c>
      <c r="C1192" s="133">
        <v>0.39394133333333342</v>
      </c>
      <c r="D1192" s="133">
        <v>0.7006</v>
      </c>
      <c r="E1192" s="134">
        <v>0.15</v>
      </c>
      <c r="F1192" s="109">
        <v>2518</v>
      </c>
      <c r="G1192" s="109">
        <v>2472.4609999999998</v>
      </c>
    </row>
    <row r="1193" spans="1:7">
      <c r="A1193" s="71" t="s">
        <v>201</v>
      </c>
      <c r="B1193" s="71" t="s">
        <v>210</v>
      </c>
      <c r="C1193" s="133">
        <v>0.39593</v>
      </c>
      <c r="D1193" s="133">
        <v>1.0944</v>
      </c>
      <c r="E1193" s="134">
        <v>0.23</v>
      </c>
      <c r="F1193" s="109">
        <v>4037</v>
      </c>
      <c r="G1193" s="109">
        <v>3965.864</v>
      </c>
    </row>
    <row r="1194" spans="1:7">
      <c r="A1194" s="71" t="s">
        <v>201</v>
      </c>
      <c r="B1194" s="71" t="s">
        <v>210</v>
      </c>
      <c r="C1194" s="133">
        <v>0.39885300000000007</v>
      </c>
      <c r="D1194" s="133">
        <v>1.2428999999999999</v>
      </c>
      <c r="E1194" s="134">
        <v>0.26</v>
      </c>
      <c r="F1194" s="109">
        <v>4851</v>
      </c>
      <c r="G1194" s="109">
        <v>4770.2115000000003</v>
      </c>
    </row>
    <row r="1195" spans="1:7">
      <c r="A1195" s="71" t="s">
        <v>201</v>
      </c>
      <c r="B1195" s="71" t="s">
        <v>210</v>
      </c>
      <c r="C1195" s="133">
        <v>0.40417449999999999</v>
      </c>
      <c r="D1195" s="133">
        <v>0.75639999999999996</v>
      </c>
      <c r="E1195" s="134">
        <v>0.16</v>
      </c>
      <c r="F1195" s="109">
        <v>2968</v>
      </c>
      <c r="G1195" s="109">
        <v>2918.8339999999998</v>
      </c>
    </row>
    <row r="1196" spans="1:7">
      <c r="A1196" s="71" t="s">
        <v>201</v>
      </c>
      <c r="B1196" s="71" t="s">
        <v>210</v>
      </c>
      <c r="C1196" s="133">
        <v>0.40784266666666663</v>
      </c>
      <c r="D1196" s="133">
        <v>0.31869999999999998</v>
      </c>
      <c r="E1196" s="134">
        <v>0.17</v>
      </c>
      <c r="F1196" s="109">
        <v>1601</v>
      </c>
      <c r="G1196" s="109">
        <v>1580.2845</v>
      </c>
    </row>
    <row r="1197" spans="1:7">
      <c r="A1197" s="71" t="s">
        <v>201</v>
      </c>
      <c r="B1197" s="71" t="s">
        <v>210</v>
      </c>
      <c r="C1197" s="133">
        <v>0.410943</v>
      </c>
      <c r="D1197" s="133">
        <v>0.28560000000000002</v>
      </c>
      <c r="E1197" s="134">
        <v>0.12</v>
      </c>
      <c r="F1197" s="109">
        <v>1457</v>
      </c>
      <c r="G1197" s="109">
        <v>1438.4359999999999</v>
      </c>
    </row>
    <row r="1198" spans="1:7">
      <c r="A1198" s="71" t="s">
        <v>201</v>
      </c>
      <c r="B1198" s="71" t="s">
        <v>210</v>
      </c>
      <c r="C1198" s="133">
        <v>0.41412233333333331</v>
      </c>
      <c r="D1198" s="133">
        <v>0.24049999999999999</v>
      </c>
      <c r="E1198" s="134">
        <v>0.16</v>
      </c>
      <c r="F1198" s="109">
        <v>1126</v>
      </c>
      <c r="G1198" s="109">
        <v>1110.3675000000001</v>
      </c>
    </row>
    <row r="1199" spans="1:7">
      <c r="A1199" s="71" t="s">
        <v>201</v>
      </c>
      <c r="B1199" s="71" t="s">
        <v>210</v>
      </c>
      <c r="C1199" s="133">
        <v>0.41793350000000001</v>
      </c>
      <c r="D1199" s="133">
        <v>0.18679999999999999</v>
      </c>
      <c r="E1199" s="134">
        <v>0.12</v>
      </c>
      <c r="F1199" s="109">
        <v>965</v>
      </c>
      <c r="G1199" s="109">
        <v>952.85799999999995</v>
      </c>
    </row>
    <row r="1200" spans="1:7">
      <c r="A1200" s="71" t="s">
        <v>201</v>
      </c>
      <c r="B1200" s="71" t="s">
        <v>210</v>
      </c>
      <c r="C1200" s="133">
        <v>0.42108166666666663</v>
      </c>
      <c r="D1200" s="133">
        <v>0.17680000000000001</v>
      </c>
      <c r="E1200" s="134">
        <v>0.16</v>
      </c>
      <c r="F1200" s="109">
        <v>807</v>
      </c>
      <c r="G1200" s="109">
        <v>795.50800000000004</v>
      </c>
    </row>
    <row r="1201" spans="1:7">
      <c r="A1201" s="71" t="s">
        <v>201</v>
      </c>
      <c r="B1201" s="71" t="s">
        <v>210</v>
      </c>
      <c r="C1201" s="133">
        <v>0.42413199999999995</v>
      </c>
      <c r="D1201" s="133">
        <v>0.15190000000000001</v>
      </c>
      <c r="E1201" s="134">
        <v>0.12</v>
      </c>
      <c r="F1201" s="109">
        <v>762</v>
      </c>
      <c r="G1201" s="109">
        <v>752.12649999999996</v>
      </c>
    </row>
    <row r="1202" spans="1:7">
      <c r="A1202" s="71" t="s">
        <v>201</v>
      </c>
      <c r="B1202" s="71" t="s">
        <v>210</v>
      </c>
      <c r="C1202" s="133">
        <v>0.42708866666666667</v>
      </c>
      <c r="D1202" s="133">
        <v>0.14810000000000001</v>
      </c>
      <c r="E1202" s="134">
        <v>0.13</v>
      </c>
      <c r="F1202" s="109">
        <v>768</v>
      </c>
      <c r="G1202" s="109">
        <v>758.37350000000004</v>
      </c>
    </row>
    <row r="1203" spans="1:7">
      <c r="A1203" s="71" t="s">
        <v>201</v>
      </c>
      <c r="B1203" s="71" t="s">
        <v>210</v>
      </c>
      <c r="C1203" s="133">
        <v>0.42994149999999998</v>
      </c>
      <c r="D1203" s="133">
        <v>0.1767</v>
      </c>
      <c r="E1203" s="134">
        <v>0.08</v>
      </c>
      <c r="F1203" s="109">
        <v>769</v>
      </c>
      <c r="G1203" s="109">
        <v>757.5145</v>
      </c>
    </row>
    <row r="1204" spans="1:7">
      <c r="A1204" s="71" t="s">
        <v>201</v>
      </c>
      <c r="B1204" s="71" t="s">
        <v>210</v>
      </c>
      <c r="C1204" s="133">
        <v>0.43208200000000002</v>
      </c>
      <c r="D1204" s="133">
        <v>0.16819999999999999</v>
      </c>
      <c r="E1204" s="134">
        <v>0.15</v>
      </c>
      <c r="F1204" s="109">
        <v>730</v>
      </c>
      <c r="G1204" s="109">
        <v>719.06700000000001</v>
      </c>
    </row>
    <row r="1205" spans="1:7">
      <c r="A1205" s="71" t="s">
        <v>201</v>
      </c>
      <c r="B1205" s="71" t="s">
        <v>210</v>
      </c>
      <c r="C1205" s="133">
        <v>0.43420249999999999</v>
      </c>
      <c r="D1205" s="133">
        <v>0.13769999999999999</v>
      </c>
      <c r="E1205" s="134">
        <v>0.09</v>
      </c>
      <c r="F1205" s="109">
        <v>717</v>
      </c>
      <c r="G1205" s="109">
        <v>708.04949999999997</v>
      </c>
    </row>
    <row r="1206" spans="1:7">
      <c r="A1206" s="71" t="s">
        <v>201</v>
      </c>
      <c r="B1206" s="71" t="s">
        <v>210</v>
      </c>
      <c r="C1206" s="133">
        <v>0.43613466666666661</v>
      </c>
      <c r="D1206" s="133">
        <v>0.1246</v>
      </c>
      <c r="E1206" s="134">
        <v>0.16</v>
      </c>
      <c r="F1206" s="109">
        <v>657</v>
      </c>
      <c r="G1206" s="109">
        <v>648.90099999999995</v>
      </c>
    </row>
    <row r="1207" spans="1:7">
      <c r="A1207" s="71" t="s">
        <v>201</v>
      </c>
      <c r="B1207" s="71" t="s">
        <v>210</v>
      </c>
      <c r="C1207" s="133">
        <v>0.43813399999999997</v>
      </c>
      <c r="D1207" s="133">
        <v>0.1245</v>
      </c>
      <c r="E1207" s="134">
        <v>0.1</v>
      </c>
      <c r="F1207" s="109">
        <v>643</v>
      </c>
      <c r="G1207" s="109">
        <v>634.90750000000003</v>
      </c>
    </row>
    <row r="1208" spans="1:7">
      <c r="A1208" s="71" t="s">
        <v>201</v>
      </c>
      <c r="B1208" s="71" t="s">
        <v>210</v>
      </c>
      <c r="C1208" s="133">
        <v>0.43999300000000002</v>
      </c>
      <c r="D1208" s="133">
        <v>0.13469999999999999</v>
      </c>
      <c r="E1208" s="134">
        <v>0.12</v>
      </c>
      <c r="F1208" s="109">
        <v>729</v>
      </c>
      <c r="G1208" s="109">
        <v>720.24450000000002</v>
      </c>
    </row>
    <row r="1209" spans="1:7">
      <c r="A1209" s="71" t="s">
        <v>201</v>
      </c>
      <c r="B1209" s="71" t="s">
        <v>210</v>
      </c>
      <c r="C1209" s="133">
        <v>0.44189699999999998</v>
      </c>
      <c r="D1209" s="133">
        <v>0.1671</v>
      </c>
      <c r="E1209" s="134">
        <v>0.14000000000000001</v>
      </c>
      <c r="F1209" s="109">
        <v>774</v>
      </c>
      <c r="G1209" s="109">
        <v>763.13850000000002</v>
      </c>
    </row>
    <row r="1210" spans="1:7">
      <c r="A1210" s="71" t="s">
        <v>201</v>
      </c>
      <c r="B1210" s="71" t="s">
        <v>210</v>
      </c>
      <c r="C1210" s="133">
        <v>0.44494100000000003</v>
      </c>
      <c r="D1210" s="133">
        <v>0.1404</v>
      </c>
      <c r="E1210" s="134">
        <v>0.12</v>
      </c>
      <c r="F1210" s="109">
        <v>820</v>
      </c>
      <c r="G1210" s="109">
        <v>810.87400000000002</v>
      </c>
    </row>
    <row r="1211" spans="1:7">
      <c r="A1211" s="71" t="s">
        <v>201</v>
      </c>
      <c r="B1211" s="71" t="s">
        <v>211</v>
      </c>
      <c r="C1211" s="133">
        <v>0.44614633333333331</v>
      </c>
      <c r="D1211" s="133">
        <v>0.1096</v>
      </c>
      <c r="E1211" s="134">
        <v>0.13</v>
      </c>
      <c r="F1211" s="109">
        <v>632</v>
      </c>
      <c r="G1211" s="109">
        <v>624.87599999999998</v>
      </c>
    </row>
    <row r="1212" spans="1:7">
      <c r="A1212" s="71" t="s">
        <v>201</v>
      </c>
      <c r="B1212" s="71" t="s">
        <v>210</v>
      </c>
      <c r="C1212" s="133">
        <v>0.4478983333333334</v>
      </c>
      <c r="D1212" s="133">
        <v>0.12659999999999999</v>
      </c>
      <c r="E1212" s="134">
        <v>0.13</v>
      </c>
      <c r="F1212" s="109">
        <v>640</v>
      </c>
      <c r="G1212" s="109">
        <v>631.77099999999996</v>
      </c>
    </row>
    <row r="1213" spans="1:7">
      <c r="A1213" s="71" t="s">
        <v>201</v>
      </c>
      <c r="B1213" s="71" t="s">
        <v>210</v>
      </c>
      <c r="C1213" s="133">
        <v>0.44985933333333333</v>
      </c>
      <c r="D1213" s="133">
        <v>0.13789999999999999</v>
      </c>
      <c r="E1213" s="134">
        <v>0.15</v>
      </c>
      <c r="F1213" s="109">
        <v>721</v>
      </c>
      <c r="G1213" s="109">
        <v>712.03650000000005</v>
      </c>
    </row>
    <row r="1214" spans="1:7">
      <c r="A1214" s="71" t="s">
        <v>201</v>
      </c>
      <c r="B1214" s="71" t="s">
        <v>210</v>
      </c>
      <c r="C1214" s="133">
        <v>0.45109900000000008</v>
      </c>
      <c r="D1214" s="133">
        <v>0.1527</v>
      </c>
      <c r="E1214" s="134">
        <v>0.14000000000000001</v>
      </c>
      <c r="F1214" s="109">
        <v>812</v>
      </c>
      <c r="G1214" s="109">
        <v>802.07449999999994</v>
      </c>
    </row>
    <row r="1215" spans="1:7">
      <c r="A1215" s="71" t="s">
        <v>201</v>
      </c>
      <c r="B1215" s="71" t="s">
        <v>210</v>
      </c>
      <c r="C1215" s="133">
        <v>0.45296000000000003</v>
      </c>
      <c r="D1215" s="133">
        <v>0.1749</v>
      </c>
      <c r="E1215" s="134">
        <v>0.13</v>
      </c>
      <c r="F1215" s="109">
        <v>903</v>
      </c>
      <c r="G1215" s="109">
        <v>891.63149999999996</v>
      </c>
    </row>
    <row r="1216" spans="1:7">
      <c r="A1216" s="71" t="s">
        <v>201</v>
      </c>
      <c r="B1216" s="71" t="s">
        <v>210</v>
      </c>
      <c r="C1216" s="133">
        <v>0.45488266666666671</v>
      </c>
      <c r="D1216" s="133">
        <v>0.22789999999999999</v>
      </c>
      <c r="E1216" s="134">
        <v>0.18</v>
      </c>
      <c r="F1216" s="109">
        <v>1024</v>
      </c>
      <c r="G1216" s="109">
        <v>1009.1865</v>
      </c>
    </row>
    <row r="1217" spans="1:7">
      <c r="A1217" s="71" t="s">
        <v>201</v>
      </c>
      <c r="B1217" s="71" t="s">
        <v>210</v>
      </c>
      <c r="C1217" s="133">
        <v>0.45683800000000002</v>
      </c>
      <c r="D1217" s="133">
        <v>0.17469999999999999</v>
      </c>
      <c r="E1217" s="134">
        <v>0.22</v>
      </c>
      <c r="F1217" s="109">
        <v>874</v>
      </c>
      <c r="G1217" s="109">
        <v>862.64449999999999</v>
      </c>
    </row>
    <row r="1218" spans="1:7">
      <c r="A1218" s="71" t="s">
        <v>201</v>
      </c>
      <c r="B1218" s="71" t="s">
        <v>210</v>
      </c>
      <c r="C1218" s="133">
        <v>0.45824399999999998</v>
      </c>
      <c r="D1218" s="133">
        <v>0.17710000000000001</v>
      </c>
      <c r="E1218" s="134">
        <v>0.12</v>
      </c>
      <c r="F1218" s="109">
        <v>827</v>
      </c>
      <c r="G1218" s="109">
        <v>815.48850000000004</v>
      </c>
    </row>
    <row r="1219" spans="1:7">
      <c r="A1219" s="71" t="s">
        <v>201</v>
      </c>
      <c r="B1219" s="71" t="s">
        <v>210</v>
      </c>
      <c r="C1219" s="133">
        <v>0.46085366666666672</v>
      </c>
      <c r="D1219" s="133">
        <v>0.26729999999999998</v>
      </c>
      <c r="E1219" s="134">
        <v>0.12</v>
      </c>
      <c r="F1219" s="109">
        <v>1108</v>
      </c>
      <c r="G1219" s="109">
        <v>1090.6255000000001</v>
      </c>
    </row>
    <row r="1220" spans="1:7">
      <c r="A1220" s="71" t="s">
        <v>201</v>
      </c>
      <c r="B1220" s="71" t="s">
        <v>210</v>
      </c>
      <c r="C1220" s="133">
        <v>0.46285100000000001</v>
      </c>
      <c r="D1220" s="133">
        <v>0.27450000000000002</v>
      </c>
      <c r="E1220" s="134">
        <v>0.13</v>
      </c>
      <c r="F1220" s="109">
        <v>1201</v>
      </c>
      <c r="G1220" s="109">
        <v>1183.1575</v>
      </c>
    </row>
    <row r="1221" spans="1:7">
      <c r="A1221" s="71" t="s">
        <v>201</v>
      </c>
      <c r="B1221" s="71" t="s">
        <v>210</v>
      </c>
      <c r="C1221" s="133">
        <v>0.46495800000000004</v>
      </c>
      <c r="D1221" s="133">
        <v>0.31069999999999998</v>
      </c>
      <c r="E1221" s="134">
        <v>0.17</v>
      </c>
      <c r="F1221" s="109">
        <v>1172</v>
      </c>
      <c r="G1221" s="109">
        <v>1151.8045</v>
      </c>
    </row>
    <row r="1222" spans="1:7">
      <c r="A1222" s="71" t="s">
        <v>201</v>
      </c>
      <c r="B1222" s="71" t="s">
        <v>210</v>
      </c>
      <c r="C1222" s="133">
        <v>0.46702200000000005</v>
      </c>
      <c r="D1222" s="133">
        <v>0.36499999999999999</v>
      </c>
      <c r="E1222" s="134">
        <v>0.22</v>
      </c>
      <c r="F1222" s="109">
        <v>1451</v>
      </c>
      <c r="G1222" s="109">
        <v>1427.2750000000001</v>
      </c>
    </row>
    <row r="1223" spans="1:7">
      <c r="A1223" s="71" t="s">
        <v>201</v>
      </c>
      <c r="B1223" s="71" t="s">
        <v>210</v>
      </c>
      <c r="C1223" s="133">
        <v>0.46906800000000004</v>
      </c>
      <c r="D1223" s="133">
        <v>0.47070000000000001</v>
      </c>
      <c r="E1223" s="134">
        <v>0.18</v>
      </c>
      <c r="F1223" s="109">
        <v>1731</v>
      </c>
      <c r="G1223" s="109">
        <v>1700.4045000000001</v>
      </c>
    </row>
    <row r="1224" spans="1:7">
      <c r="A1224" s="71" t="s">
        <v>201</v>
      </c>
      <c r="B1224" s="71" t="s">
        <v>210</v>
      </c>
      <c r="C1224" s="133">
        <v>0.47118200000000005</v>
      </c>
      <c r="D1224" s="133">
        <v>0.74919999999999998</v>
      </c>
      <c r="E1224" s="134">
        <v>0.25</v>
      </c>
      <c r="F1224" s="109">
        <v>2886</v>
      </c>
      <c r="G1224" s="109">
        <v>2837.3020000000001</v>
      </c>
    </row>
    <row r="1225" spans="1:7">
      <c r="A1225" s="71" t="s">
        <v>201</v>
      </c>
      <c r="B1225" s="71" t="s">
        <v>210</v>
      </c>
      <c r="C1225" s="133">
        <v>0.47385066666666664</v>
      </c>
      <c r="D1225" s="133">
        <v>0.94950000000000001</v>
      </c>
      <c r="E1225" s="134">
        <v>0.23</v>
      </c>
      <c r="F1225" s="109">
        <v>3659</v>
      </c>
      <c r="G1225" s="109">
        <v>3597.2824999999998</v>
      </c>
    </row>
    <row r="1226" spans="1:7">
      <c r="A1226" s="71" t="s">
        <v>201</v>
      </c>
      <c r="B1226" s="71" t="s">
        <v>210</v>
      </c>
      <c r="C1226" s="133">
        <v>0.47590100000000002</v>
      </c>
      <c r="D1226" s="133">
        <v>1.1873</v>
      </c>
      <c r="E1226" s="134">
        <v>0.27</v>
      </c>
      <c r="F1226" s="109">
        <v>4540</v>
      </c>
      <c r="G1226" s="109">
        <v>4462.8254999999999</v>
      </c>
    </row>
    <row r="1227" spans="1:7">
      <c r="A1227" s="71" t="s">
        <v>201</v>
      </c>
      <c r="B1227" s="71" t="s">
        <v>210</v>
      </c>
      <c r="C1227" s="133">
        <v>0.47805333333333327</v>
      </c>
      <c r="D1227" s="133">
        <v>0.91359999999999997</v>
      </c>
      <c r="E1227" s="134">
        <v>0.26</v>
      </c>
      <c r="F1227" s="109">
        <v>3196</v>
      </c>
      <c r="G1227" s="109">
        <v>3136.616</v>
      </c>
    </row>
    <row r="1228" spans="1:7">
      <c r="A1228" s="71" t="s">
        <v>201</v>
      </c>
      <c r="B1228" s="71" t="s">
        <v>210</v>
      </c>
      <c r="C1228" s="133">
        <v>0.48089500000000007</v>
      </c>
      <c r="D1228" s="133">
        <v>0.80479999999999996</v>
      </c>
      <c r="E1228" s="134">
        <v>0.18</v>
      </c>
      <c r="F1228" s="109">
        <v>2873</v>
      </c>
      <c r="G1228" s="109">
        <v>2820.6880000000001</v>
      </c>
    </row>
    <row r="1229" spans="1:7">
      <c r="A1229" s="71" t="s">
        <v>201</v>
      </c>
      <c r="B1229" s="71" t="s">
        <v>210</v>
      </c>
      <c r="C1229" s="133">
        <v>0.48685233333333339</v>
      </c>
      <c r="D1229" s="133">
        <v>0.38790000000000002</v>
      </c>
      <c r="E1229" s="134">
        <v>0.22</v>
      </c>
      <c r="F1229" s="109">
        <v>1476</v>
      </c>
      <c r="G1229" s="109">
        <v>1450.7864999999999</v>
      </c>
    </row>
    <row r="1230" spans="1:7">
      <c r="A1230" s="71" t="s">
        <v>201</v>
      </c>
      <c r="B1230" s="71" t="s">
        <v>210</v>
      </c>
      <c r="C1230" s="133">
        <v>0.48817349999999998</v>
      </c>
      <c r="D1230" s="133">
        <v>0.33229999999999998</v>
      </c>
      <c r="E1230" s="134">
        <v>0.17</v>
      </c>
      <c r="F1230" s="109">
        <v>1302</v>
      </c>
      <c r="G1230" s="109">
        <v>1280.4005</v>
      </c>
    </row>
    <row r="1231" spans="1:7">
      <c r="A1231" s="71" t="s">
        <v>201</v>
      </c>
      <c r="B1231" s="71" t="s">
        <v>210</v>
      </c>
      <c r="C1231" s="133">
        <v>0.49004566666666666</v>
      </c>
      <c r="D1231" s="133">
        <v>0.26</v>
      </c>
      <c r="E1231" s="134">
        <v>0.24</v>
      </c>
      <c r="F1231" s="109">
        <v>1139</v>
      </c>
      <c r="G1231" s="109">
        <v>1122.0999999999999</v>
      </c>
    </row>
    <row r="1232" spans="1:7">
      <c r="A1232" s="71" t="s">
        <v>201</v>
      </c>
      <c r="B1232" s="71" t="s">
        <v>210</v>
      </c>
      <c r="C1232" s="133">
        <v>0.49411999999999995</v>
      </c>
      <c r="D1232" s="133">
        <v>0.24279999999999999</v>
      </c>
      <c r="E1232" s="134">
        <v>0.12</v>
      </c>
      <c r="F1232" s="109">
        <v>981</v>
      </c>
      <c r="G1232" s="109">
        <v>965.21799999999996</v>
      </c>
    </row>
    <row r="1233" spans="1:7">
      <c r="A1233" s="71" t="s">
        <v>201</v>
      </c>
      <c r="B1233" s="71" t="s">
        <v>210</v>
      </c>
      <c r="C1233" s="133">
        <v>0.49910366666666667</v>
      </c>
      <c r="D1233" s="133">
        <v>0.26150000000000001</v>
      </c>
      <c r="E1233" s="134">
        <v>0.08</v>
      </c>
      <c r="F1233" s="109">
        <v>1143</v>
      </c>
      <c r="G1233" s="109">
        <v>1126.0025000000001</v>
      </c>
    </row>
    <row r="1234" spans="1:7">
      <c r="A1234" s="71" t="s">
        <v>201</v>
      </c>
      <c r="B1234" s="71" t="s">
        <v>210</v>
      </c>
      <c r="C1234" s="133">
        <v>0.504193</v>
      </c>
      <c r="D1234" s="133">
        <v>0.27250000000000002</v>
      </c>
      <c r="E1234" s="134">
        <v>0.2</v>
      </c>
      <c r="F1234" s="109">
        <v>1114</v>
      </c>
      <c r="G1234" s="109">
        <v>1096.2874999999999</v>
      </c>
    </row>
    <row r="1235" spans="1:7">
      <c r="A1235" s="71" t="s">
        <v>201</v>
      </c>
      <c r="B1235" s="71" t="s">
        <v>210</v>
      </c>
      <c r="C1235" s="133">
        <v>0.50915366666666673</v>
      </c>
      <c r="D1235" s="133">
        <v>0.26050000000000001</v>
      </c>
      <c r="E1235" s="134">
        <v>0.17</v>
      </c>
      <c r="F1235" s="109">
        <v>1068</v>
      </c>
      <c r="G1235" s="109">
        <v>1051.0675000000001</v>
      </c>
    </row>
    <row r="1236" spans="1:7">
      <c r="A1236" s="71" t="s">
        <v>201</v>
      </c>
      <c r="B1236" s="71" t="s">
        <v>210</v>
      </c>
      <c r="C1236" s="133">
        <v>0.51306366666666658</v>
      </c>
      <c r="D1236" s="133">
        <v>0.24149999999999999</v>
      </c>
      <c r="E1236" s="134">
        <v>0.15</v>
      </c>
      <c r="F1236" s="109">
        <v>1135</v>
      </c>
      <c r="G1236" s="109">
        <v>1119.3025</v>
      </c>
    </row>
    <row r="1237" spans="1:7">
      <c r="A1237" s="71" t="s">
        <v>201</v>
      </c>
      <c r="B1237" s="71" t="s">
        <v>210</v>
      </c>
      <c r="C1237" s="133">
        <v>0.51604166666666662</v>
      </c>
      <c r="D1237" s="133">
        <v>0.21590000000000001</v>
      </c>
      <c r="E1237" s="134">
        <v>0.12</v>
      </c>
      <c r="F1237" s="109">
        <v>990</v>
      </c>
      <c r="G1237" s="109">
        <v>975.9665</v>
      </c>
    </row>
    <row r="1238" spans="1:7">
      <c r="A1238" s="71" t="s">
        <v>201</v>
      </c>
      <c r="B1238" s="71" t="s">
        <v>210</v>
      </c>
      <c r="C1238" s="133">
        <v>0.51878849999999999</v>
      </c>
      <c r="D1238" s="133">
        <v>0.18920000000000001</v>
      </c>
      <c r="E1238" s="134">
        <v>0.12</v>
      </c>
      <c r="F1238" s="109">
        <v>889</v>
      </c>
      <c r="G1238" s="109">
        <v>876.702</v>
      </c>
    </row>
    <row r="1239" spans="1:7">
      <c r="A1239" s="71" t="s">
        <v>201</v>
      </c>
      <c r="B1239" s="71" t="s">
        <v>210</v>
      </c>
      <c r="C1239" s="133">
        <v>0.52092133333333335</v>
      </c>
      <c r="D1239" s="133">
        <v>0.16919999999999999</v>
      </c>
      <c r="E1239" s="134">
        <v>0.15</v>
      </c>
      <c r="F1239" s="109">
        <v>812</v>
      </c>
      <c r="G1239" s="109">
        <v>801.00199999999995</v>
      </c>
    </row>
    <row r="1240" spans="1:7">
      <c r="A1240" s="71" t="s">
        <v>201</v>
      </c>
      <c r="B1240" s="71" t="s">
        <v>210</v>
      </c>
      <c r="C1240" s="133">
        <v>0.52290650000000005</v>
      </c>
      <c r="D1240" s="133">
        <v>0.14069999999999999</v>
      </c>
      <c r="E1240" s="134">
        <v>0.14000000000000001</v>
      </c>
      <c r="F1240" s="109">
        <v>694</v>
      </c>
      <c r="G1240" s="109">
        <v>684.85450000000003</v>
      </c>
    </row>
    <row r="1241" spans="1:7">
      <c r="A1241" s="71" t="s">
        <v>201</v>
      </c>
      <c r="B1241" s="71" t="s">
        <v>210</v>
      </c>
      <c r="C1241" s="133">
        <v>0.52495233333333347</v>
      </c>
      <c r="D1241" s="133">
        <v>0.1326</v>
      </c>
      <c r="E1241" s="134">
        <v>0.12</v>
      </c>
      <c r="F1241" s="109">
        <v>641</v>
      </c>
      <c r="G1241" s="109">
        <v>632.38099999999997</v>
      </c>
    </row>
    <row r="1242" spans="1:7">
      <c r="A1242" s="71" t="s">
        <v>201</v>
      </c>
      <c r="B1242" s="71" t="s">
        <v>210</v>
      </c>
      <c r="C1242" s="133">
        <v>0.5269505000000001</v>
      </c>
      <c r="D1242" s="133">
        <v>0.14230000000000001</v>
      </c>
      <c r="E1242" s="134">
        <v>0.12</v>
      </c>
      <c r="F1242" s="109">
        <v>729</v>
      </c>
      <c r="G1242" s="109">
        <v>719.75049999999999</v>
      </c>
    </row>
    <row r="1243" spans="1:7">
      <c r="A1243" s="71" t="s">
        <v>201</v>
      </c>
      <c r="B1243" s="71" t="s">
        <v>210</v>
      </c>
      <c r="C1243" s="133">
        <v>0.52905366666666664</v>
      </c>
      <c r="D1243" s="133">
        <v>0.14710000000000001</v>
      </c>
      <c r="E1243" s="134">
        <v>0.12</v>
      </c>
      <c r="F1243" s="109">
        <v>733</v>
      </c>
      <c r="G1243" s="109">
        <v>723.43849999999998</v>
      </c>
    </row>
    <row r="1244" spans="1:7">
      <c r="A1244" s="71" t="s">
        <v>201</v>
      </c>
      <c r="B1244" s="71" t="s">
        <v>210</v>
      </c>
      <c r="C1244" s="133">
        <v>0.5319343333333334</v>
      </c>
      <c r="D1244" s="133">
        <v>0.1837</v>
      </c>
      <c r="E1244" s="134">
        <v>0.13</v>
      </c>
      <c r="F1244" s="109">
        <v>984</v>
      </c>
      <c r="G1244" s="109">
        <v>972.05949999999996</v>
      </c>
    </row>
    <row r="1245" spans="1:7">
      <c r="A1245" s="71" t="s">
        <v>201</v>
      </c>
      <c r="B1245" s="71" t="s">
        <v>210</v>
      </c>
      <c r="C1245" s="133">
        <v>0.53508433333333338</v>
      </c>
      <c r="D1245" s="133">
        <v>0.1993</v>
      </c>
      <c r="E1245" s="134">
        <v>0.11</v>
      </c>
      <c r="F1245" s="109">
        <v>1030</v>
      </c>
      <c r="G1245" s="109">
        <v>1017.0454999999999</v>
      </c>
    </row>
    <row r="1246" spans="1:7">
      <c r="A1246" s="71" t="s">
        <v>201</v>
      </c>
      <c r="B1246" s="71" t="s">
        <v>210</v>
      </c>
      <c r="C1246" s="133">
        <v>0.54091266666666671</v>
      </c>
      <c r="D1246" s="133">
        <v>0.16439999999999999</v>
      </c>
      <c r="E1246" s="134">
        <v>0.15</v>
      </c>
      <c r="F1246" s="109">
        <v>788</v>
      </c>
      <c r="G1246" s="109">
        <v>777.31399999999996</v>
      </c>
    </row>
    <row r="1247" spans="1:7">
      <c r="A1247" s="71" t="s">
        <v>201</v>
      </c>
      <c r="B1247" s="71" t="s">
        <v>210</v>
      </c>
      <c r="C1247" s="133">
        <v>0.55083933333333335</v>
      </c>
      <c r="D1247" s="133">
        <v>0.16139999999999999</v>
      </c>
      <c r="E1247" s="134">
        <v>0.16</v>
      </c>
      <c r="F1247" s="109">
        <v>820</v>
      </c>
      <c r="G1247" s="109">
        <v>809.50900000000001</v>
      </c>
    </row>
    <row r="1248" spans="1:7">
      <c r="A1248" s="71" t="s">
        <v>201</v>
      </c>
      <c r="B1248" s="71" t="s">
        <v>210</v>
      </c>
      <c r="C1248" s="133">
        <v>0.55899900000000002</v>
      </c>
      <c r="D1248" s="133">
        <v>0.22450000000000001</v>
      </c>
      <c r="E1248" s="134">
        <v>0.23</v>
      </c>
      <c r="F1248" s="109">
        <v>1081</v>
      </c>
      <c r="G1248" s="109">
        <v>1066.4075</v>
      </c>
    </row>
    <row r="1249" spans="1:7">
      <c r="A1249" s="71" t="s">
        <v>201</v>
      </c>
      <c r="B1249" s="71" t="s">
        <v>210</v>
      </c>
      <c r="C1249" s="133">
        <v>0.5679196666666666</v>
      </c>
      <c r="D1249" s="133">
        <v>0.2838</v>
      </c>
      <c r="E1249" s="134">
        <v>0.15</v>
      </c>
      <c r="F1249" s="109">
        <v>1385</v>
      </c>
      <c r="G1249" s="109">
        <v>1366.5530000000001</v>
      </c>
    </row>
    <row r="1250" spans="1:7">
      <c r="A1250" s="71" t="s">
        <v>201</v>
      </c>
      <c r="B1250" s="71" t="s">
        <v>210</v>
      </c>
      <c r="C1250" s="133">
        <v>0.5697605</v>
      </c>
      <c r="D1250" s="133">
        <v>0.32400000000000001</v>
      </c>
      <c r="E1250" s="134">
        <v>0.14000000000000001</v>
      </c>
      <c r="F1250" s="109">
        <v>1449</v>
      </c>
      <c r="G1250" s="109">
        <v>1427.94</v>
      </c>
    </row>
    <row r="1251" spans="1:7">
      <c r="A1251" s="71" t="s">
        <v>201</v>
      </c>
      <c r="B1251" s="71" t="s">
        <v>210</v>
      </c>
      <c r="C1251" s="133">
        <v>0.57109399999999988</v>
      </c>
      <c r="D1251" s="133">
        <v>0.31519999999999998</v>
      </c>
      <c r="E1251" s="134">
        <v>0.24</v>
      </c>
      <c r="F1251" s="109">
        <v>1488</v>
      </c>
      <c r="G1251" s="109">
        <v>1467.5119999999999</v>
      </c>
    </row>
    <row r="1252" spans="1:7">
      <c r="A1252" s="71" t="s">
        <v>201</v>
      </c>
      <c r="B1252" s="71" t="s">
        <v>210</v>
      </c>
      <c r="C1252" s="133">
        <v>0.57319799999999999</v>
      </c>
      <c r="D1252" s="133">
        <v>0.34510000000000002</v>
      </c>
      <c r="E1252" s="134">
        <v>0.17</v>
      </c>
      <c r="F1252" s="109">
        <v>1411</v>
      </c>
      <c r="G1252" s="109">
        <v>1388.5685000000001</v>
      </c>
    </row>
    <row r="1253" spans="1:7">
      <c r="A1253" s="71" t="s">
        <v>201</v>
      </c>
      <c r="B1253" s="71" t="s">
        <v>210</v>
      </c>
      <c r="C1253" s="133">
        <v>0.57515666666666665</v>
      </c>
      <c r="D1253" s="133">
        <v>0.38490000000000002</v>
      </c>
      <c r="E1253" s="134">
        <v>7.0000000000000007E-2</v>
      </c>
      <c r="F1253" s="109">
        <v>1640</v>
      </c>
      <c r="G1253" s="109">
        <v>1614.9815000000001</v>
      </c>
    </row>
    <row r="1254" spans="1:7">
      <c r="A1254" s="71" t="s">
        <v>201</v>
      </c>
      <c r="B1254" s="71" t="s">
        <v>210</v>
      </c>
      <c r="C1254" s="133">
        <v>0.57720199999999999</v>
      </c>
      <c r="D1254" s="133">
        <v>0.40150000000000002</v>
      </c>
      <c r="E1254" s="134">
        <v>0.19</v>
      </c>
      <c r="F1254" s="109">
        <v>1766</v>
      </c>
      <c r="G1254" s="109">
        <v>1739.9024999999999</v>
      </c>
    </row>
    <row r="1255" spans="1:7">
      <c r="A1255" s="71" t="s">
        <v>201</v>
      </c>
      <c r="B1255" s="71" t="s">
        <v>210</v>
      </c>
      <c r="C1255" s="133">
        <v>0.57908899999999996</v>
      </c>
      <c r="D1255" s="133">
        <v>0.32890000000000003</v>
      </c>
      <c r="E1255" s="134">
        <v>0.15</v>
      </c>
      <c r="F1255" s="109">
        <v>1498</v>
      </c>
      <c r="G1255" s="109">
        <v>1476.6215</v>
      </c>
    </row>
    <row r="1256" spans="1:7">
      <c r="A1256" s="71" t="s">
        <v>201</v>
      </c>
      <c r="B1256" s="71" t="s">
        <v>210</v>
      </c>
      <c r="C1256" s="133">
        <v>0.58105699999999993</v>
      </c>
      <c r="D1256" s="133">
        <v>0.26519999999999999</v>
      </c>
      <c r="E1256" s="134">
        <v>0.14000000000000001</v>
      </c>
      <c r="F1256" s="109">
        <v>1302</v>
      </c>
      <c r="G1256" s="109">
        <v>1284.7619999999999</v>
      </c>
    </row>
    <row r="1257" spans="1:7">
      <c r="A1257" s="71" t="s">
        <v>201</v>
      </c>
      <c r="B1257" s="71" t="s">
        <v>210</v>
      </c>
      <c r="C1257" s="133">
        <v>0.58299766666666664</v>
      </c>
      <c r="D1257" s="133">
        <v>0.1946</v>
      </c>
      <c r="E1257" s="134">
        <v>0.15</v>
      </c>
      <c r="F1257" s="109">
        <v>1018</v>
      </c>
      <c r="G1257" s="109">
        <v>1005.351</v>
      </c>
    </row>
    <row r="1258" spans="1:7">
      <c r="A1258" s="71" t="s">
        <v>201</v>
      </c>
      <c r="B1258" s="71" t="s">
        <v>210</v>
      </c>
      <c r="C1258" s="133">
        <v>0.58497699999999997</v>
      </c>
      <c r="D1258" s="133">
        <v>0.21790000000000001</v>
      </c>
      <c r="E1258" s="134">
        <v>0.16</v>
      </c>
      <c r="F1258" s="109">
        <v>1062</v>
      </c>
      <c r="G1258" s="109">
        <v>1047.8364999999999</v>
      </c>
    </row>
    <row r="1259" spans="1:7">
      <c r="A1259" s="71" t="s">
        <v>201</v>
      </c>
      <c r="B1259" s="71" t="s">
        <v>210</v>
      </c>
      <c r="C1259" s="133">
        <v>0.58701266666666663</v>
      </c>
      <c r="D1259" s="133">
        <v>0.18260000000000001</v>
      </c>
      <c r="E1259" s="134">
        <v>0.14000000000000001</v>
      </c>
      <c r="F1259" s="109">
        <v>1027</v>
      </c>
      <c r="G1259" s="109">
        <v>1015.131</v>
      </c>
    </row>
    <row r="1260" spans="1:7">
      <c r="A1260" s="71" t="s">
        <v>201</v>
      </c>
      <c r="B1260" s="71" t="s">
        <v>210</v>
      </c>
      <c r="C1260" s="133">
        <v>0.5890926666666666</v>
      </c>
      <c r="D1260" s="133">
        <v>0.23139999999999999</v>
      </c>
      <c r="E1260" s="134">
        <v>0.06</v>
      </c>
      <c r="F1260" s="109">
        <v>1234</v>
      </c>
      <c r="G1260" s="109">
        <v>1218.9590000000001</v>
      </c>
    </row>
    <row r="1261" spans="1:7">
      <c r="A1261" s="71" t="s">
        <v>201</v>
      </c>
      <c r="B1261" s="71" t="s">
        <v>210</v>
      </c>
      <c r="C1261" s="133">
        <v>0.59189066666666668</v>
      </c>
      <c r="D1261" s="133">
        <v>0.24329999999999999</v>
      </c>
      <c r="E1261" s="134">
        <v>0.15</v>
      </c>
      <c r="F1261" s="109">
        <v>1357</v>
      </c>
      <c r="G1261" s="109">
        <v>1341.1855</v>
      </c>
    </row>
    <row r="1262" spans="1:7">
      <c r="A1262" s="71" t="s">
        <v>201</v>
      </c>
      <c r="B1262" s="71" t="s">
        <v>210</v>
      </c>
      <c r="C1262" s="133">
        <v>0.59409299999999998</v>
      </c>
      <c r="D1262" s="133">
        <v>0.2586</v>
      </c>
      <c r="E1262" s="134">
        <v>0.1</v>
      </c>
      <c r="F1262" s="109">
        <v>1521</v>
      </c>
      <c r="G1262" s="109">
        <v>1504.191</v>
      </c>
    </row>
    <row r="1263" spans="1:7">
      <c r="A1263" s="71" t="s">
        <v>201</v>
      </c>
      <c r="B1263" s="71" t="s">
        <v>210</v>
      </c>
      <c r="C1263" s="133">
        <v>0.59692299999999998</v>
      </c>
      <c r="D1263" s="133">
        <v>0.25219999999999998</v>
      </c>
      <c r="E1263" s="134">
        <v>0.09</v>
      </c>
      <c r="F1263" s="109">
        <v>1387</v>
      </c>
      <c r="G1263" s="109">
        <v>1370.607</v>
      </c>
    </row>
    <row r="1264" spans="1:7">
      <c r="A1264" s="71" t="s">
        <v>201</v>
      </c>
      <c r="B1264" s="71" t="s">
        <v>211</v>
      </c>
      <c r="C1264" s="133">
        <v>0.5991306666666667</v>
      </c>
      <c r="D1264" s="133">
        <v>0.25719999999999998</v>
      </c>
      <c r="E1264" s="134">
        <v>0.14000000000000001</v>
      </c>
      <c r="F1264" s="109">
        <v>1337</v>
      </c>
      <c r="G1264" s="109">
        <v>1320.2819999999999</v>
      </c>
    </row>
    <row r="1265" spans="1:7">
      <c r="A1265" s="71" t="s">
        <v>201</v>
      </c>
      <c r="B1265" s="71" t="s">
        <v>210</v>
      </c>
      <c r="C1265" s="133">
        <v>0.60202366666666662</v>
      </c>
      <c r="D1265" s="133">
        <v>0.23799999999999999</v>
      </c>
      <c r="E1265" s="134">
        <v>7.0000000000000007E-2</v>
      </c>
      <c r="F1265" s="109">
        <v>1302</v>
      </c>
      <c r="G1265" s="109">
        <v>1286.53</v>
      </c>
    </row>
    <row r="1266" spans="1:7">
      <c r="A1266" s="71" t="s">
        <v>201</v>
      </c>
      <c r="B1266" s="71" t="s">
        <v>210</v>
      </c>
      <c r="C1266" s="133">
        <v>0.60493550000000007</v>
      </c>
      <c r="D1266" s="133">
        <v>0.2853</v>
      </c>
      <c r="E1266" s="134">
        <v>0.15</v>
      </c>
      <c r="F1266" s="109">
        <v>1453</v>
      </c>
      <c r="G1266" s="109">
        <v>1434.4555</v>
      </c>
    </row>
    <row r="1267" spans="1:7">
      <c r="A1267" s="71" t="s">
        <v>201</v>
      </c>
      <c r="B1267" s="71" t="s">
        <v>210</v>
      </c>
      <c r="C1267" s="133">
        <v>0.60799999999999998</v>
      </c>
      <c r="D1267" s="133">
        <v>0.28179999999999999</v>
      </c>
      <c r="E1267" s="134">
        <v>0.13</v>
      </c>
      <c r="F1267" s="109">
        <v>1445</v>
      </c>
      <c r="G1267" s="109">
        <v>1426.683</v>
      </c>
    </row>
    <row r="1268" spans="1:7">
      <c r="A1268" s="71" t="s">
        <v>201</v>
      </c>
      <c r="B1268" s="71" t="s">
        <v>210</v>
      </c>
      <c r="C1268" s="133">
        <v>0.61108533333333337</v>
      </c>
      <c r="D1268" s="133">
        <v>0.21049999999999999</v>
      </c>
      <c r="E1268" s="134">
        <v>0.12</v>
      </c>
      <c r="F1268" s="109">
        <v>1202</v>
      </c>
      <c r="G1268" s="109">
        <v>1188.3175000000001</v>
      </c>
    </row>
    <row r="1269" spans="1:7">
      <c r="A1269" s="71" t="s">
        <v>201</v>
      </c>
      <c r="B1269" s="71" t="s">
        <v>210</v>
      </c>
      <c r="C1269" s="133">
        <v>0.61499999999999999</v>
      </c>
      <c r="D1269" s="133">
        <v>0.19159999999999999</v>
      </c>
      <c r="E1269" s="134">
        <v>0.11</v>
      </c>
      <c r="F1269" s="109">
        <v>1061</v>
      </c>
      <c r="G1269" s="109">
        <v>1048.546</v>
      </c>
    </row>
    <row r="1270" spans="1:7">
      <c r="A1270" s="71" t="s">
        <v>201</v>
      </c>
      <c r="B1270" s="71" t="s">
        <v>210</v>
      </c>
      <c r="C1270" s="133">
        <v>0.61984800000000007</v>
      </c>
      <c r="D1270" s="133">
        <v>0.15310000000000001</v>
      </c>
      <c r="E1270" s="134">
        <v>0.09</v>
      </c>
      <c r="F1270" s="109">
        <v>729</v>
      </c>
      <c r="G1270" s="109">
        <v>719.04849999999999</v>
      </c>
    </row>
    <row r="1271" spans="1:7">
      <c r="A1271" s="71" t="s">
        <v>201</v>
      </c>
      <c r="B1271" s="71" t="s">
        <v>210</v>
      </c>
      <c r="C1271" s="133">
        <v>0.62498766666666683</v>
      </c>
      <c r="D1271" s="133">
        <v>0.16769999999999999</v>
      </c>
      <c r="E1271" s="134">
        <v>0.14000000000000001</v>
      </c>
      <c r="F1271" s="109">
        <v>917</v>
      </c>
      <c r="G1271" s="109">
        <v>906.09950000000003</v>
      </c>
    </row>
    <row r="1272" spans="1:7">
      <c r="A1272" s="71" t="s">
        <v>201</v>
      </c>
      <c r="B1272" s="71" t="s">
        <v>210</v>
      </c>
      <c r="C1272" s="133">
        <v>0.63087466666666658</v>
      </c>
      <c r="D1272" s="133">
        <v>0.13489999999999999</v>
      </c>
      <c r="E1272" s="134">
        <v>0.1</v>
      </c>
      <c r="F1272" s="109">
        <v>810</v>
      </c>
      <c r="G1272" s="109">
        <v>801.23149999999998</v>
      </c>
    </row>
    <row r="1273" spans="1:7">
      <c r="A1273" s="71" t="s">
        <v>201</v>
      </c>
      <c r="B1273" s="71" t="s">
        <v>210</v>
      </c>
      <c r="C1273" s="133">
        <v>0.636019</v>
      </c>
      <c r="D1273" s="133">
        <v>0.13850000000000001</v>
      </c>
      <c r="E1273" s="134">
        <v>0.14000000000000001</v>
      </c>
      <c r="F1273" s="109">
        <v>897</v>
      </c>
      <c r="G1273" s="109">
        <v>887.99749999999995</v>
      </c>
    </row>
    <row r="1274" spans="1:7">
      <c r="A1274" s="71" t="s">
        <v>201</v>
      </c>
      <c r="B1274" s="71" t="s">
        <v>210</v>
      </c>
      <c r="C1274" s="133">
        <v>0.64092250000000006</v>
      </c>
      <c r="D1274" s="133">
        <v>0.1358</v>
      </c>
      <c r="E1274" s="134">
        <v>0.09</v>
      </c>
      <c r="F1274" s="109">
        <v>806</v>
      </c>
      <c r="G1274" s="109">
        <v>797.173</v>
      </c>
    </row>
    <row r="1275" spans="1:7">
      <c r="A1275" s="71" t="s">
        <v>201</v>
      </c>
      <c r="B1275" s="71" t="s">
        <v>210</v>
      </c>
      <c r="C1275" s="133">
        <v>0.64500000000000002</v>
      </c>
      <c r="D1275" s="133">
        <v>0.14760000000000001</v>
      </c>
      <c r="E1275" s="134">
        <v>0.1</v>
      </c>
      <c r="F1275" s="109">
        <v>797</v>
      </c>
      <c r="G1275" s="109">
        <v>787.40599999999995</v>
      </c>
    </row>
    <row r="1276" spans="1:7">
      <c r="A1276" s="71" t="s">
        <v>201</v>
      </c>
      <c r="B1276" s="71" t="s">
        <v>210</v>
      </c>
      <c r="C1276" s="133">
        <v>0.64885799999999993</v>
      </c>
      <c r="D1276" s="133">
        <v>0.1356</v>
      </c>
      <c r="E1276" s="134">
        <v>0.1</v>
      </c>
      <c r="F1276" s="109">
        <v>614</v>
      </c>
      <c r="G1276" s="109">
        <v>605.18600000000004</v>
      </c>
    </row>
    <row r="1277" spans="1:7">
      <c r="A1277" s="71" t="s">
        <v>201</v>
      </c>
      <c r="B1277" s="71" t="s">
        <v>211</v>
      </c>
      <c r="C1277" s="133">
        <v>0.65506850000000005</v>
      </c>
      <c r="D1277" s="133">
        <v>0.1144</v>
      </c>
      <c r="E1277" s="134">
        <v>0.05</v>
      </c>
      <c r="F1277" s="109">
        <v>569</v>
      </c>
      <c r="G1277" s="109">
        <v>561.56399999999996</v>
      </c>
    </row>
    <row r="1278" spans="1:7">
      <c r="A1278" s="71" t="s">
        <v>201</v>
      </c>
      <c r="B1278" s="71" t="s">
        <v>210</v>
      </c>
      <c r="C1278" s="133">
        <v>0.65797600000000001</v>
      </c>
      <c r="D1278" s="133">
        <v>0.1089</v>
      </c>
      <c r="E1278" s="134">
        <v>0.06</v>
      </c>
      <c r="F1278" s="109">
        <v>543</v>
      </c>
      <c r="G1278" s="109">
        <v>535.92150000000004</v>
      </c>
    </row>
    <row r="1279" spans="1:7">
      <c r="A1279" s="71" t="s">
        <v>201</v>
      </c>
      <c r="B1279" s="71" t="s">
        <v>210</v>
      </c>
      <c r="C1279" s="133">
        <v>0.66023200000000015</v>
      </c>
      <c r="D1279" s="133">
        <v>9.8299999999999998E-2</v>
      </c>
      <c r="E1279" s="134">
        <v>0.11</v>
      </c>
      <c r="F1279" s="109">
        <v>462</v>
      </c>
      <c r="G1279" s="109">
        <v>455.6105</v>
      </c>
    </row>
    <row r="1280" spans="1:7">
      <c r="A1280" s="71" t="s">
        <v>201</v>
      </c>
      <c r="B1280" s="71" t="s">
        <v>210</v>
      </c>
      <c r="C1280" s="133">
        <v>0.66292966666666664</v>
      </c>
      <c r="D1280" s="133">
        <v>0.1135</v>
      </c>
      <c r="E1280" s="134">
        <v>0.25</v>
      </c>
      <c r="F1280" s="109">
        <v>559</v>
      </c>
      <c r="G1280" s="109">
        <v>551.62249999999995</v>
      </c>
    </row>
    <row r="1281" spans="1:7">
      <c r="A1281" s="71" t="s">
        <v>201</v>
      </c>
      <c r="B1281" s="71" t="s">
        <v>210</v>
      </c>
      <c r="C1281" s="133">
        <v>0.66483899999999996</v>
      </c>
      <c r="D1281" s="133">
        <v>0.1037</v>
      </c>
      <c r="E1281" s="134">
        <v>0.15</v>
      </c>
      <c r="F1281" s="109">
        <v>575</v>
      </c>
      <c r="G1281" s="109">
        <v>568.2595</v>
      </c>
    </row>
    <row r="1282" spans="1:7">
      <c r="A1282" s="71" t="s">
        <v>201</v>
      </c>
      <c r="B1282" s="71" t="s">
        <v>210</v>
      </c>
      <c r="C1282" s="133">
        <v>0.66685533333333336</v>
      </c>
      <c r="D1282" s="133">
        <v>0.11</v>
      </c>
      <c r="E1282" s="134">
        <v>0.15</v>
      </c>
      <c r="F1282" s="109">
        <v>658</v>
      </c>
      <c r="G1282" s="109">
        <v>650.85</v>
      </c>
    </row>
    <row r="1283" spans="1:7">
      <c r="A1283" s="71" t="s">
        <v>201</v>
      </c>
      <c r="B1283" s="71" t="s">
        <v>210</v>
      </c>
      <c r="C1283" s="133">
        <v>0.66875850000000003</v>
      </c>
      <c r="D1283" s="133">
        <v>0.13400000000000001</v>
      </c>
      <c r="E1283" s="134">
        <v>0.19</v>
      </c>
      <c r="F1283" s="109">
        <v>738</v>
      </c>
      <c r="G1283" s="109">
        <v>729.29</v>
      </c>
    </row>
    <row r="1284" spans="1:7">
      <c r="A1284" s="71" t="s">
        <v>201</v>
      </c>
      <c r="B1284" s="71" t="s">
        <v>210</v>
      </c>
      <c r="C1284" s="133">
        <v>0.67013733333333336</v>
      </c>
      <c r="D1284" s="133">
        <v>0.1389</v>
      </c>
      <c r="E1284" s="134">
        <v>0.21</v>
      </c>
      <c r="F1284" s="109">
        <v>761</v>
      </c>
      <c r="G1284" s="109">
        <v>751.97149999999999</v>
      </c>
    </row>
    <row r="1285" spans="1:7">
      <c r="A1285" s="71" t="s">
        <v>201</v>
      </c>
      <c r="B1285" s="71" t="s">
        <v>210</v>
      </c>
      <c r="C1285" s="133">
        <v>0.67214300000000005</v>
      </c>
      <c r="D1285" s="133">
        <v>0.19500000000000001</v>
      </c>
      <c r="E1285" s="134">
        <v>0.08</v>
      </c>
      <c r="F1285" s="109">
        <v>1025</v>
      </c>
      <c r="G1285" s="109">
        <v>1012.325</v>
      </c>
    </row>
    <row r="1286" spans="1:7">
      <c r="A1286" s="71" t="s">
        <v>201</v>
      </c>
      <c r="B1286" s="71" t="s">
        <v>210</v>
      </c>
      <c r="C1286" s="133">
        <v>0.67606600000000006</v>
      </c>
      <c r="D1286" s="133">
        <v>0.22700000000000001</v>
      </c>
      <c r="E1286" s="134">
        <v>0.17</v>
      </c>
      <c r="F1286" s="109">
        <v>1128</v>
      </c>
      <c r="G1286" s="109">
        <v>1113.2449999999999</v>
      </c>
    </row>
    <row r="1287" spans="1:7">
      <c r="A1287" s="71" t="s">
        <v>201</v>
      </c>
      <c r="B1287" s="71" t="s">
        <v>210</v>
      </c>
      <c r="C1287" s="133">
        <v>0.67803133333333332</v>
      </c>
      <c r="D1287" s="133">
        <v>0.23280000000000001</v>
      </c>
      <c r="E1287" s="134">
        <v>0.17</v>
      </c>
      <c r="F1287" s="109">
        <v>1205</v>
      </c>
      <c r="G1287" s="109">
        <v>1189.8679999999999</v>
      </c>
    </row>
    <row r="1288" spans="1:7">
      <c r="A1288" s="71" t="s">
        <v>201</v>
      </c>
      <c r="B1288" s="71" t="s">
        <v>210</v>
      </c>
      <c r="C1288" s="133">
        <v>0.68009950000000008</v>
      </c>
      <c r="D1288" s="133">
        <v>0.23139999999999999</v>
      </c>
      <c r="E1288" s="134">
        <v>0.12</v>
      </c>
      <c r="F1288" s="109">
        <v>1162</v>
      </c>
      <c r="G1288" s="109">
        <v>1146.9590000000001</v>
      </c>
    </row>
    <row r="1289" spans="1:7">
      <c r="A1289" s="71" t="s">
        <v>201</v>
      </c>
      <c r="B1289" s="71" t="s">
        <v>210</v>
      </c>
      <c r="C1289" s="133">
        <v>0.6821480000000002</v>
      </c>
      <c r="D1289" s="133">
        <v>0.43369999999999997</v>
      </c>
      <c r="E1289" s="134">
        <v>0.08</v>
      </c>
      <c r="F1289" s="109">
        <v>1944</v>
      </c>
      <c r="G1289" s="109">
        <v>1915.8095000000001</v>
      </c>
    </row>
    <row r="1290" spans="1:7">
      <c r="A1290" s="71" t="s">
        <v>201</v>
      </c>
      <c r="B1290" s="71" t="s">
        <v>210</v>
      </c>
      <c r="C1290" s="133">
        <v>0.68495533333333336</v>
      </c>
      <c r="D1290" s="133">
        <v>0.38519999999999999</v>
      </c>
      <c r="E1290" s="134">
        <v>7.0000000000000007E-2</v>
      </c>
      <c r="F1290" s="109">
        <v>1843</v>
      </c>
      <c r="G1290" s="109">
        <v>1817.962</v>
      </c>
    </row>
    <row r="1291" spans="1:7">
      <c r="A1291" s="71" t="s">
        <v>201</v>
      </c>
      <c r="B1291" s="71" t="s">
        <v>210</v>
      </c>
      <c r="C1291" s="133">
        <v>0.68783933333333336</v>
      </c>
      <c r="D1291" s="133">
        <v>0.30170000000000002</v>
      </c>
      <c r="E1291" s="134">
        <v>7.0000000000000007E-2</v>
      </c>
      <c r="F1291" s="109">
        <v>1432</v>
      </c>
      <c r="G1291" s="109">
        <v>1412.3895</v>
      </c>
    </row>
    <row r="1292" spans="1:7">
      <c r="A1292" s="71" t="s">
        <v>201</v>
      </c>
      <c r="B1292" s="71" t="s">
        <v>210</v>
      </c>
      <c r="C1292" s="133">
        <v>0.69079849999999998</v>
      </c>
      <c r="D1292" s="133">
        <v>0.18809999999999999</v>
      </c>
      <c r="E1292" s="134">
        <v>0.09</v>
      </c>
      <c r="F1292" s="109">
        <v>854</v>
      </c>
      <c r="G1292" s="109">
        <v>841.77350000000001</v>
      </c>
    </row>
    <row r="1293" spans="1:7">
      <c r="A1293" s="71" t="s">
        <v>201</v>
      </c>
      <c r="B1293" s="71" t="s">
        <v>210</v>
      </c>
      <c r="C1293" s="133">
        <v>0.69389233333333333</v>
      </c>
      <c r="D1293" s="133">
        <v>0.15260000000000001</v>
      </c>
      <c r="E1293" s="134">
        <v>0.11</v>
      </c>
      <c r="F1293" s="109">
        <v>786</v>
      </c>
      <c r="G1293" s="109">
        <v>776.08100000000002</v>
      </c>
    </row>
    <row r="1294" spans="1:7">
      <c r="A1294" s="71" t="s">
        <v>201</v>
      </c>
      <c r="B1294" s="71" t="s">
        <v>210</v>
      </c>
      <c r="C1294" s="133">
        <v>0.6971965</v>
      </c>
      <c r="D1294" s="133">
        <v>0.1396</v>
      </c>
      <c r="E1294" s="134">
        <v>0.22</v>
      </c>
      <c r="F1294" s="109">
        <v>636</v>
      </c>
      <c r="G1294" s="109">
        <v>626.92600000000004</v>
      </c>
    </row>
    <row r="1295" spans="1:7">
      <c r="A1295" s="71" t="s">
        <v>201</v>
      </c>
      <c r="B1295" s="71" t="s">
        <v>210</v>
      </c>
      <c r="C1295" s="133">
        <v>0.70103633333333326</v>
      </c>
      <c r="D1295" s="133">
        <v>0.12280000000000001</v>
      </c>
      <c r="E1295" s="134">
        <v>0.26</v>
      </c>
      <c r="F1295" s="109">
        <v>607</v>
      </c>
      <c r="G1295" s="109">
        <v>599.01800000000003</v>
      </c>
    </row>
    <row r="1296" spans="1:7">
      <c r="A1296" s="71" t="s">
        <v>201</v>
      </c>
      <c r="B1296" s="71" t="s">
        <v>210</v>
      </c>
      <c r="C1296" s="133">
        <v>0.70509900000000003</v>
      </c>
      <c r="D1296" s="133">
        <v>0.10349999999999999</v>
      </c>
      <c r="E1296" s="134">
        <v>0.09</v>
      </c>
      <c r="F1296" s="109">
        <v>615</v>
      </c>
      <c r="G1296" s="109">
        <v>608.27250000000004</v>
      </c>
    </row>
    <row r="1297" spans="1:7">
      <c r="A1297" s="71" t="s">
        <v>201</v>
      </c>
      <c r="B1297" s="71" t="s">
        <v>210</v>
      </c>
      <c r="C1297" s="133">
        <v>0.70909566666666668</v>
      </c>
      <c r="D1297" s="133">
        <v>0.10780000000000001</v>
      </c>
      <c r="E1297" s="134">
        <v>0.1</v>
      </c>
      <c r="F1297" s="109">
        <v>587</v>
      </c>
      <c r="G1297" s="109">
        <v>579.99300000000005</v>
      </c>
    </row>
    <row r="1298" spans="1:7">
      <c r="A1298" s="71" t="s">
        <v>201</v>
      </c>
      <c r="B1298" s="71" t="s">
        <v>210</v>
      </c>
      <c r="C1298" s="133">
        <v>0.7130683333333333</v>
      </c>
      <c r="D1298" s="133">
        <v>0.1293</v>
      </c>
      <c r="E1298" s="134">
        <v>7.0000000000000007E-2</v>
      </c>
      <c r="F1298" s="109">
        <v>650</v>
      </c>
      <c r="G1298" s="109">
        <v>641.59550000000002</v>
      </c>
    </row>
    <row r="1299" spans="1:7">
      <c r="A1299" s="71" t="s">
        <v>201</v>
      </c>
      <c r="B1299" s="71" t="s">
        <v>210</v>
      </c>
      <c r="C1299" s="133">
        <v>0.71694066666666656</v>
      </c>
      <c r="D1299" s="133">
        <v>0.16439999999999999</v>
      </c>
      <c r="E1299" s="134">
        <v>0.16</v>
      </c>
      <c r="F1299" s="109">
        <v>655</v>
      </c>
      <c r="G1299" s="109">
        <v>644.31399999999996</v>
      </c>
    </row>
    <row r="1300" spans="1:7">
      <c r="A1300" s="71" t="s">
        <v>201</v>
      </c>
      <c r="B1300" s="71" t="s">
        <v>210</v>
      </c>
      <c r="C1300" s="133">
        <v>0.72007749999999993</v>
      </c>
      <c r="D1300" s="133">
        <v>0.2132</v>
      </c>
      <c r="E1300" s="134">
        <v>0.13</v>
      </c>
      <c r="F1300" s="109">
        <v>1013</v>
      </c>
      <c r="G1300" s="109">
        <v>999.14200000000005</v>
      </c>
    </row>
    <row r="1301" spans="1:7">
      <c r="A1301" s="71" t="s">
        <v>201</v>
      </c>
      <c r="B1301" s="71" t="s">
        <v>210</v>
      </c>
      <c r="C1301" s="133">
        <v>0.72310099999999988</v>
      </c>
      <c r="D1301" s="133">
        <v>0.1857</v>
      </c>
      <c r="E1301" s="134">
        <v>0.21</v>
      </c>
      <c r="F1301" s="109">
        <v>867</v>
      </c>
      <c r="G1301" s="109">
        <v>854.92949999999996</v>
      </c>
    </row>
    <row r="1302" spans="1:7">
      <c r="A1302" s="71" t="s">
        <v>201</v>
      </c>
      <c r="B1302" s="71" t="s">
        <v>210</v>
      </c>
      <c r="C1302" s="133">
        <v>0.72613633333333327</v>
      </c>
      <c r="D1302" s="133">
        <v>0.1691</v>
      </c>
      <c r="E1302" s="134">
        <v>0.17</v>
      </c>
      <c r="F1302" s="109">
        <v>760</v>
      </c>
      <c r="G1302" s="109">
        <v>749.00850000000003</v>
      </c>
    </row>
    <row r="1303" spans="1:7">
      <c r="A1303" s="71" t="s">
        <v>201</v>
      </c>
      <c r="B1303" s="71" t="s">
        <v>210</v>
      </c>
      <c r="C1303" s="133">
        <v>0.72988033333333346</v>
      </c>
      <c r="D1303" s="133">
        <v>0.1275</v>
      </c>
      <c r="E1303" s="134">
        <v>0.19</v>
      </c>
      <c r="F1303" s="109">
        <v>659</v>
      </c>
      <c r="G1303" s="109">
        <v>650.71249999999998</v>
      </c>
    </row>
    <row r="1304" spans="1:7">
      <c r="A1304" s="71" t="s">
        <v>201</v>
      </c>
      <c r="B1304" s="71" t="s">
        <v>210</v>
      </c>
      <c r="C1304" s="133">
        <v>0.73310850000000005</v>
      </c>
      <c r="D1304" s="133">
        <v>7.0099999999999996E-2</v>
      </c>
      <c r="E1304" s="134">
        <v>0.06</v>
      </c>
      <c r="F1304" s="109">
        <v>419</v>
      </c>
      <c r="G1304" s="109">
        <v>414.44349999999997</v>
      </c>
    </row>
    <row r="1305" spans="1:7">
      <c r="A1305" s="71" t="s">
        <v>201</v>
      </c>
      <c r="B1305" s="71" t="s">
        <v>211</v>
      </c>
      <c r="C1305" s="133">
        <v>0.73799333333333328</v>
      </c>
      <c r="D1305" s="133">
        <v>0.1154</v>
      </c>
      <c r="E1305" s="134">
        <v>0.24</v>
      </c>
      <c r="F1305" s="109">
        <v>630</v>
      </c>
      <c r="G1305" s="109">
        <v>622.49900000000002</v>
      </c>
    </row>
    <row r="1306" spans="1:7">
      <c r="A1306" s="71" t="s">
        <v>201</v>
      </c>
      <c r="B1306" s="71" t="s">
        <v>210</v>
      </c>
      <c r="C1306" s="133">
        <v>0.74287150000000002</v>
      </c>
      <c r="D1306" s="133">
        <v>9.3200000000000005E-2</v>
      </c>
      <c r="E1306" s="134">
        <v>0.13</v>
      </c>
      <c r="F1306" s="109">
        <v>552</v>
      </c>
      <c r="G1306" s="109">
        <v>545.94200000000001</v>
      </c>
    </row>
    <row r="1307" spans="1:7">
      <c r="A1307" s="71" t="s">
        <v>201</v>
      </c>
      <c r="B1307" s="71" t="s">
        <v>210</v>
      </c>
      <c r="C1307" s="133">
        <v>0.74902500000000005</v>
      </c>
      <c r="D1307" s="133">
        <v>8.6999999999999994E-2</v>
      </c>
      <c r="E1307" s="134">
        <v>0.14000000000000001</v>
      </c>
      <c r="F1307" s="109">
        <v>479</v>
      </c>
      <c r="G1307" s="109">
        <v>473.34500000000003</v>
      </c>
    </row>
    <row r="1308" spans="1:7">
      <c r="A1308" s="71" t="s">
        <v>201</v>
      </c>
      <c r="B1308" s="71" t="s">
        <v>210</v>
      </c>
      <c r="C1308" s="133">
        <v>0.7551445</v>
      </c>
      <c r="D1308" s="133">
        <v>9.7500000000000003E-2</v>
      </c>
      <c r="E1308" s="134">
        <v>0.21</v>
      </c>
      <c r="F1308" s="109">
        <v>579</v>
      </c>
      <c r="G1308" s="109">
        <v>572.66250000000002</v>
      </c>
    </row>
    <row r="1309" spans="1:7">
      <c r="A1309" s="71" t="s">
        <v>201</v>
      </c>
      <c r="B1309" s="71" t="s">
        <v>210</v>
      </c>
      <c r="C1309" s="133">
        <v>0.76014433333333342</v>
      </c>
      <c r="D1309" s="133">
        <v>9.5799999999999996E-2</v>
      </c>
      <c r="E1309" s="134">
        <v>7.0000000000000007E-2</v>
      </c>
      <c r="F1309" s="109">
        <v>467</v>
      </c>
      <c r="G1309" s="109">
        <v>460.77300000000002</v>
      </c>
    </row>
    <row r="1310" spans="1:7">
      <c r="A1310" s="71" t="s">
        <v>201</v>
      </c>
      <c r="B1310" s="71" t="s">
        <v>210</v>
      </c>
      <c r="C1310" s="133">
        <v>0.76392900000000008</v>
      </c>
      <c r="D1310" s="133">
        <v>0.15409999999999999</v>
      </c>
      <c r="E1310" s="134">
        <v>0.16</v>
      </c>
      <c r="F1310" s="109">
        <v>606</v>
      </c>
      <c r="G1310" s="109">
        <v>595.98350000000005</v>
      </c>
    </row>
    <row r="1311" spans="1:7">
      <c r="A1311" s="71" t="s">
        <v>201</v>
      </c>
      <c r="B1311" s="71" t="s">
        <v>210</v>
      </c>
      <c r="C1311" s="133">
        <v>0.76709466666666659</v>
      </c>
      <c r="D1311" s="133">
        <v>0.22090000000000001</v>
      </c>
      <c r="E1311" s="134">
        <v>0.17</v>
      </c>
      <c r="F1311" s="109">
        <v>835</v>
      </c>
      <c r="G1311" s="109">
        <v>820.64149999999995</v>
      </c>
    </row>
    <row r="1312" spans="1:7">
      <c r="A1312" s="71" t="s">
        <v>201</v>
      </c>
      <c r="B1312" s="71" t="s">
        <v>210</v>
      </c>
      <c r="C1312" s="133">
        <v>0.770903</v>
      </c>
      <c r="D1312" s="133">
        <v>0.2276</v>
      </c>
      <c r="E1312" s="134">
        <v>0.09</v>
      </c>
      <c r="F1312" s="109">
        <v>957</v>
      </c>
      <c r="G1312" s="109">
        <v>942.20600000000002</v>
      </c>
    </row>
    <row r="1313" spans="1:7">
      <c r="A1313" s="71" t="s">
        <v>201</v>
      </c>
      <c r="B1313" s="71" t="s">
        <v>210</v>
      </c>
      <c r="C1313" s="133">
        <v>0.77304966666666663</v>
      </c>
      <c r="D1313" s="133">
        <v>0.26939999999999997</v>
      </c>
      <c r="E1313" s="134">
        <v>0.16</v>
      </c>
      <c r="F1313" s="109">
        <v>1052</v>
      </c>
      <c r="G1313" s="109">
        <v>1034.489</v>
      </c>
    </row>
    <row r="1314" spans="1:7">
      <c r="A1314" s="71" t="s">
        <v>201</v>
      </c>
      <c r="B1314" s="71" t="s">
        <v>210</v>
      </c>
      <c r="C1314" s="133">
        <v>0.77516149999999995</v>
      </c>
      <c r="D1314" s="133">
        <v>0.36899999999999999</v>
      </c>
      <c r="E1314" s="134">
        <v>0.15</v>
      </c>
      <c r="F1314" s="109">
        <v>1567</v>
      </c>
      <c r="G1314" s="109">
        <v>1543.0150000000001</v>
      </c>
    </row>
    <row r="1315" spans="1:7">
      <c r="A1315" s="71" t="s">
        <v>201</v>
      </c>
      <c r="B1315" s="71" t="s">
        <v>210</v>
      </c>
      <c r="C1315" s="133">
        <v>0.77710599999999996</v>
      </c>
      <c r="D1315" s="133">
        <v>0.45519999999999999</v>
      </c>
      <c r="E1315" s="134">
        <v>0.18</v>
      </c>
      <c r="F1315" s="109">
        <v>1893</v>
      </c>
      <c r="G1315" s="109">
        <v>1863.412</v>
      </c>
    </row>
    <row r="1316" spans="1:7">
      <c r="A1316" s="71" t="s">
        <v>201</v>
      </c>
      <c r="B1316" s="71" t="s">
        <v>210</v>
      </c>
      <c r="C1316" s="133">
        <v>0.77906500000000012</v>
      </c>
      <c r="D1316" s="133">
        <v>0.5575</v>
      </c>
      <c r="E1316" s="134">
        <v>0.11</v>
      </c>
      <c r="F1316" s="109">
        <v>2294</v>
      </c>
      <c r="G1316" s="109">
        <v>2257.7624999999998</v>
      </c>
    </row>
    <row r="1317" spans="1:7">
      <c r="A1317" s="71" t="s">
        <v>201</v>
      </c>
      <c r="B1317" s="71" t="s">
        <v>210</v>
      </c>
      <c r="C1317" s="133">
        <v>0.78100066666666679</v>
      </c>
      <c r="D1317" s="133">
        <v>0.39300000000000002</v>
      </c>
      <c r="E1317" s="134">
        <v>0.21</v>
      </c>
      <c r="F1317" s="109">
        <v>1668</v>
      </c>
      <c r="G1317" s="109">
        <v>1642.4549999999999</v>
      </c>
    </row>
    <row r="1318" spans="1:7">
      <c r="A1318" s="71" t="s">
        <v>201</v>
      </c>
      <c r="B1318" s="71" t="s">
        <v>210</v>
      </c>
      <c r="C1318" s="133">
        <v>0.78288800000000003</v>
      </c>
      <c r="D1318" s="133">
        <v>0.19239999999999999</v>
      </c>
      <c r="E1318" s="134">
        <v>0.06</v>
      </c>
      <c r="F1318" s="109">
        <v>858</v>
      </c>
      <c r="G1318" s="109">
        <v>845.49400000000003</v>
      </c>
    </row>
    <row r="1319" spans="1:7">
      <c r="A1319" s="71" t="s">
        <v>201</v>
      </c>
      <c r="B1319" s="71" t="s">
        <v>210</v>
      </c>
      <c r="C1319" s="133">
        <v>0.78406500000000012</v>
      </c>
      <c r="D1319" s="133">
        <v>0.14349999999999999</v>
      </c>
      <c r="E1319" s="134">
        <v>0.16</v>
      </c>
      <c r="F1319" s="109">
        <v>754</v>
      </c>
      <c r="G1319" s="109">
        <v>744.67250000000001</v>
      </c>
    </row>
    <row r="1320" spans="1:7">
      <c r="A1320" s="71" t="s">
        <v>201</v>
      </c>
      <c r="B1320" s="71" t="s">
        <v>210</v>
      </c>
      <c r="C1320" s="133">
        <v>0.78617900000000007</v>
      </c>
      <c r="D1320" s="133">
        <v>0.11269999999999999</v>
      </c>
      <c r="E1320" s="134">
        <v>0.17</v>
      </c>
      <c r="F1320" s="109">
        <v>502</v>
      </c>
      <c r="G1320" s="109">
        <v>494.67450000000002</v>
      </c>
    </row>
    <row r="1321" spans="1:7">
      <c r="A1321" s="71" t="s">
        <v>201</v>
      </c>
      <c r="B1321" s="71" t="s">
        <v>210</v>
      </c>
      <c r="C1321" s="133">
        <v>0.78807533333333346</v>
      </c>
      <c r="D1321" s="133">
        <v>0.1278</v>
      </c>
      <c r="E1321" s="134">
        <v>0.09</v>
      </c>
      <c r="F1321" s="109">
        <v>560</v>
      </c>
      <c r="G1321" s="109">
        <v>551.69299999999998</v>
      </c>
    </row>
    <row r="1322" spans="1:7">
      <c r="A1322" s="71" t="s">
        <v>201</v>
      </c>
      <c r="B1322" s="71" t="s">
        <v>210</v>
      </c>
      <c r="C1322" s="133">
        <v>0.79009799999999997</v>
      </c>
      <c r="D1322" s="133">
        <v>0.14949999999999999</v>
      </c>
      <c r="E1322" s="134">
        <v>0.11</v>
      </c>
      <c r="F1322" s="109">
        <v>711</v>
      </c>
      <c r="G1322" s="109">
        <v>701.28250000000003</v>
      </c>
    </row>
    <row r="1323" spans="1:7">
      <c r="A1323" s="71" t="s">
        <v>201</v>
      </c>
      <c r="B1323" s="71" t="s">
        <v>210</v>
      </c>
      <c r="C1323" s="133">
        <v>0.79210800000000015</v>
      </c>
      <c r="D1323" s="133">
        <v>0.2014</v>
      </c>
      <c r="E1323" s="134">
        <v>0.15</v>
      </c>
      <c r="F1323" s="109">
        <v>877</v>
      </c>
      <c r="G1323" s="109">
        <v>863.90899999999999</v>
      </c>
    </row>
    <row r="1324" spans="1:7">
      <c r="A1324" s="71" t="s">
        <v>201</v>
      </c>
      <c r="B1324" s="71" t="s">
        <v>210</v>
      </c>
      <c r="C1324" s="133">
        <v>0.79489799999999999</v>
      </c>
      <c r="D1324" s="133">
        <v>0.218</v>
      </c>
      <c r="E1324" s="134">
        <v>0.1</v>
      </c>
      <c r="F1324" s="109">
        <v>935</v>
      </c>
      <c r="G1324" s="109">
        <v>920.83</v>
      </c>
    </row>
    <row r="1325" spans="1:7">
      <c r="A1325" s="71" t="s">
        <v>201</v>
      </c>
      <c r="B1325" s="71" t="s">
        <v>210</v>
      </c>
      <c r="C1325" s="133">
        <v>0.79715166666666681</v>
      </c>
      <c r="D1325" s="133">
        <v>0.23380000000000001</v>
      </c>
      <c r="E1325" s="134">
        <v>0.06</v>
      </c>
      <c r="F1325" s="109">
        <v>962</v>
      </c>
      <c r="G1325" s="109">
        <v>946.803</v>
      </c>
    </row>
    <row r="1326" spans="1:7">
      <c r="A1326" s="71" t="s">
        <v>201</v>
      </c>
      <c r="B1326" s="71" t="s">
        <v>210</v>
      </c>
      <c r="C1326" s="133">
        <v>0.80093400000000015</v>
      </c>
      <c r="D1326" s="133">
        <v>0.22159999999999999</v>
      </c>
      <c r="E1326" s="134">
        <v>0.14000000000000001</v>
      </c>
      <c r="F1326" s="109">
        <v>888</v>
      </c>
      <c r="G1326" s="109">
        <v>873.596</v>
      </c>
    </row>
    <row r="1327" spans="1:7">
      <c r="A1327" s="71" t="s">
        <v>201</v>
      </c>
      <c r="B1327" s="71" t="s">
        <v>210</v>
      </c>
      <c r="C1327" s="133">
        <v>0.80515900000000007</v>
      </c>
      <c r="D1327" s="133">
        <v>0.24790000000000001</v>
      </c>
      <c r="E1327" s="134">
        <v>0.09</v>
      </c>
      <c r="F1327" s="109">
        <v>1001</v>
      </c>
      <c r="G1327" s="109">
        <v>984.88649999999996</v>
      </c>
    </row>
    <row r="1328" spans="1:7">
      <c r="A1328" s="71" t="s">
        <v>201</v>
      </c>
      <c r="B1328" s="71" t="s">
        <v>210</v>
      </c>
      <c r="C1328" s="133">
        <v>0.81202166666666675</v>
      </c>
      <c r="D1328" s="133">
        <v>0.28070000000000001</v>
      </c>
      <c r="E1328" s="134">
        <v>0.11</v>
      </c>
      <c r="F1328" s="109">
        <v>1306</v>
      </c>
      <c r="G1328" s="109">
        <v>1287.7545</v>
      </c>
    </row>
    <row r="1329" spans="1:7">
      <c r="A1329" s="71" t="s">
        <v>201</v>
      </c>
      <c r="B1329" s="71" t="s">
        <v>210</v>
      </c>
      <c r="C1329" s="133">
        <v>0.81884400000000002</v>
      </c>
      <c r="D1329" s="133">
        <v>0.25009999999999999</v>
      </c>
      <c r="E1329" s="134">
        <v>7.0000000000000007E-2</v>
      </c>
      <c r="F1329" s="109">
        <v>1140</v>
      </c>
      <c r="G1329" s="109">
        <v>1123.7435</v>
      </c>
    </row>
    <row r="1330" spans="1:7">
      <c r="A1330" s="71" t="s">
        <v>201</v>
      </c>
      <c r="B1330" s="71" t="s">
        <v>210</v>
      </c>
      <c r="C1330" s="133">
        <v>0.82601500000000005</v>
      </c>
      <c r="D1330" s="133">
        <v>0.31090000000000001</v>
      </c>
      <c r="E1330" s="134">
        <v>0.11</v>
      </c>
      <c r="F1330" s="109">
        <v>1328</v>
      </c>
      <c r="G1330" s="109">
        <v>1307.7915</v>
      </c>
    </row>
    <row r="1331" spans="1:7">
      <c r="A1331" s="71" t="s">
        <v>201</v>
      </c>
      <c r="B1331" s="71" t="s">
        <v>210</v>
      </c>
      <c r="C1331" s="133">
        <v>0.83206433333333329</v>
      </c>
      <c r="D1331" s="133">
        <v>0.35670000000000002</v>
      </c>
      <c r="E1331" s="134">
        <v>0.12</v>
      </c>
      <c r="F1331" s="109">
        <v>1534</v>
      </c>
      <c r="G1331" s="109">
        <v>1510.8145</v>
      </c>
    </row>
    <row r="1332" spans="1:7">
      <c r="A1332" s="71" t="s">
        <v>201</v>
      </c>
      <c r="B1332" s="71" t="s">
        <v>210</v>
      </c>
      <c r="C1332" s="133">
        <v>0.83716049999999997</v>
      </c>
      <c r="D1332" s="133">
        <v>0.58220000000000005</v>
      </c>
      <c r="E1332" s="134">
        <v>0.21</v>
      </c>
      <c r="F1332" s="109">
        <v>2552</v>
      </c>
      <c r="G1332" s="109">
        <v>2514.1570000000002</v>
      </c>
    </row>
    <row r="1333" spans="1:7">
      <c r="A1333" s="71" t="s">
        <v>201</v>
      </c>
      <c r="B1333" s="71" t="s">
        <v>210</v>
      </c>
      <c r="C1333" s="133">
        <v>0.84214966666666669</v>
      </c>
      <c r="D1333" s="133">
        <v>0.39939999999999998</v>
      </c>
      <c r="E1333" s="134">
        <v>0.23</v>
      </c>
      <c r="F1333" s="109">
        <v>1799</v>
      </c>
      <c r="G1333" s="109">
        <v>1773.039</v>
      </c>
    </row>
    <row r="1334" spans="1:7">
      <c r="A1334" s="71" t="s">
        <v>201</v>
      </c>
      <c r="B1334" s="71" t="s">
        <v>210</v>
      </c>
      <c r="C1334" s="133">
        <v>0.84783299999999995</v>
      </c>
      <c r="D1334" s="133">
        <v>0.49159999999999998</v>
      </c>
      <c r="E1334" s="134">
        <v>0.23</v>
      </c>
      <c r="F1334" s="109">
        <v>2036</v>
      </c>
      <c r="G1334" s="109">
        <v>2004.046</v>
      </c>
    </row>
    <row r="1335" spans="1:7">
      <c r="A1335" s="71" t="s">
        <v>201</v>
      </c>
      <c r="B1335" s="71" t="s">
        <v>210</v>
      </c>
      <c r="C1335" s="133">
        <v>0.85395233333333331</v>
      </c>
      <c r="D1335" s="133">
        <v>0.30009999999999998</v>
      </c>
      <c r="E1335" s="134">
        <v>0.12</v>
      </c>
      <c r="F1335" s="109">
        <v>1359</v>
      </c>
      <c r="G1335" s="109">
        <v>1339.4935</v>
      </c>
    </row>
    <row r="1336" spans="1:7">
      <c r="A1336" s="71" t="s">
        <v>201</v>
      </c>
      <c r="B1336" s="71" t="s">
        <v>210</v>
      </c>
      <c r="C1336" s="133">
        <v>0.86102199999999995</v>
      </c>
      <c r="D1336" s="133">
        <v>0.25369999999999998</v>
      </c>
      <c r="E1336" s="134">
        <v>0.06</v>
      </c>
      <c r="F1336" s="109">
        <v>1096</v>
      </c>
      <c r="G1336" s="109">
        <v>1079.5095000000001</v>
      </c>
    </row>
    <row r="1337" spans="1:7">
      <c r="A1337" s="71" t="s">
        <v>201</v>
      </c>
      <c r="B1337" s="71" t="s">
        <v>210</v>
      </c>
      <c r="C1337" s="133">
        <v>0.86707733333333337</v>
      </c>
      <c r="D1337" s="133">
        <v>0.22140000000000001</v>
      </c>
      <c r="E1337" s="134">
        <v>0.17</v>
      </c>
      <c r="F1337" s="109">
        <v>950</v>
      </c>
      <c r="G1337" s="109">
        <v>935.60900000000004</v>
      </c>
    </row>
    <row r="1338" spans="1:7">
      <c r="A1338" s="71" t="s">
        <v>201</v>
      </c>
      <c r="B1338" s="71" t="s">
        <v>210</v>
      </c>
      <c r="C1338" s="133">
        <v>0.87214866666666657</v>
      </c>
      <c r="D1338" s="133">
        <v>0.2276</v>
      </c>
      <c r="E1338" s="134">
        <v>7.0000000000000007E-2</v>
      </c>
      <c r="F1338" s="109">
        <v>1160</v>
      </c>
      <c r="G1338" s="109">
        <v>1145.2059999999999</v>
      </c>
    </row>
    <row r="1339" spans="1:7">
      <c r="A1339" s="71" t="s">
        <v>201</v>
      </c>
      <c r="B1339" s="71" t="s">
        <v>210</v>
      </c>
      <c r="C1339" s="133">
        <v>0.87716500000000008</v>
      </c>
      <c r="D1339" s="133">
        <v>0.23019999999999999</v>
      </c>
      <c r="E1339" s="134">
        <v>0.12</v>
      </c>
      <c r="F1339" s="109">
        <v>1247</v>
      </c>
      <c r="G1339" s="109">
        <v>1232.037</v>
      </c>
    </row>
    <row r="1340" spans="1:7">
      <c r="A1340" s="71" t="s">
        <v>201</v>
      </c>
      <c r="B1340" s="71" t="s">
        <v>210</v>
      </c>
      <c r="C1340" s="133">
        <v>0.88298933333333329</v>
      </c>
      <c r="D1340" s="133">
        <v>0.21440000000000001</v>
      </c>
      <c r="E1340" s="134">
        <v>0.18</v>
      </c>
      <c r="F1340" s="109">
        <v>1001</v>
      </c>
      <c r="G1340" s="109">
        <v>987.06399999999996</v>
      </c>
    </row>
    <row r="1341" spans="1:7">
      <c r="A1341" s="71" t="s">
        <v>201</v>
      </c>
      <c r="B1341" s="71" t="s">
        <v>210</v>
      </c>
      <c r="C1341" s="133">
        <v>0.88912233333333335</v>
      </c>
      <c r="D1341" s="133">
        <v>0.2316</v>
      </c>
      <c r="E1341" s="134">
        <v>0.13</v>
      </c>
      <c r="F1341" s="109">
        <v>1081</v>
      </c>
      <c r="G1341" s="109">
        <v>1065.9459999999999</v>
      </c>
    </row>
    <row r="1342" spans="1:7">
      <c r="A1342" s="71" t="s">
        <v>201</v>
      </c>
      <c r="B1342" s="71" t="s">
        <v>210</v>
      </c>
      <c r="C1342" s="133">
        <v>0.89696866666666664</v>
      </c>
      <c r="D1342" s="133">
        <v>0.28889999999999999</v>
      </c>
      <c r="E1342" s="134">
        <v>0.19</v>
      </c>
      <c r="F1342" s="109">
        <v>1185</v>
      </c>
      <c r="G1342" s="109">
        <v>1166.2215000000001</v>
      </c>
    </row>
    <row r="1343" spans="1:7">
      <c r="A1343" s="71" t="s">
        <v>201</v>
      </c>
      <c r="B1343" s="71" t="s">
        <v>210</v>
      </c>
      <c r="C1343" s="133">
        <v>0.90504566666666675</v>
      </c>
      <c r="D1343" s="133">
        <v>0.2888</v>
      </c>
      <c r="E1343" s="134">
        <v>0.21</v>
      </c>
      <c r="F1343" s="109">
        <v>1283</v>
      </c>
      <c r="G1343" s="109">
        <v>1264.2280000000001</v>
      </c>
    </row>
    <row r="1344" spans="1:7">
      <c r="A1344" s="71" t="s">
        <v>201</v>
      </c>
      <c r="B1344" s="71" t="s">
        <v>210</v>
      </c>
      <c r="C1344" s="133">
        <v>0.91292700000000016</v>
      </c>
      <c r="D1344" s="133">
        <v>0.15279999999999999</v>
      </c>
      <c r="E1344" s="134">
        <v>0.16</v>
      </c>
      <c r="F1344" s="109">
        <v>769</v>
      </c>
      <c r="G1344" s="109">
        <v>759.06799999999998</v>
      </c>
    </row>
    <row r="1345" spans="1:7">
      <c r="A1345" s="71" t="s">
        <v>201</v>
      </c>
      <c r="B1345" s="71" t="s">
        <v>210</v>
      </c>
      <c r="C1345" s="133">
        <v>0.9188683333333334</v>
      </c>
      <c r="D1345" s="133">
        <v>0.15529999999999999</v>
      </c>
      <c r="E1345" s="134">
        <v>0.14000000000000001</v>
      </c>
      <c r="F1345" s="109">
        <v>790</v>
      </c>
      <c r="G1345" s="109">
        <v>779.90549999999996</v>
      </c>
    </row>
    <row r="1346" spans="1:7">
      <c r="A1346" s="71" t="s">
        <v>201</v>
      </c>
      <c r="B1346" s="71" t="s">
        <v>210</v>
      </c>
      <c r="C1346" s="133">
        <v>0.92296900000000004</v>
      </c>
      <c r="D1346" s="133">
        <v>0.12230000000000001</v>
      </c>
      <c r="E1346" s="134">
        <v>0.15</v>
      </c>
      <c r="F1346" s="109">
        <v>673</v>
      </c>
      <c r="G1346" s="109">
        <v>665.05050000000006</v>
      </c>
    </row>
    <row r="1347" spans="1:7">
      <c r="A1347" s="71" t="s">
        <v>201</v>
      </c>
      <c r="B1347" s="71" t="s">
        <v>210</v>
      </c>
      <c r="C1347" s="133">
        <v>0.92601166666666668</v>
      </c>
      <c r="D1347" s="133">
        <v>0.15459999999999999</v>
      </c>
      <c r="E1347" s="134">
        <v>0.06</v>
      </c>
      <c r="F1347" s="109">
        <v>758</v>
      </c>
      <c r="G1347" s="109">
        <v>747.95100000000002</v>
      </c>
    </row>
    <row r="1348" spans="1:7">
      <c r="A1348" s="71" t="s">
        <v>201</v>
      </c>
      <c r="B1348" s="71" t="s">
        <v>210</v>
      </c>
      <c r="C1348" s="133">
        <v>0.92906650000000002</v>
      </c>
      <c r="D1348" s="133">
        <v>0.23849999999999999</v>
      </c>
      <c r="E1348" s="134">
        <v>0.19</v>
      </c>
      <c r="F1348" s="109">
        <v>969</v>
      </c>
      <c r="G1348" s="109">
        <v>953.49749999999995</v>
      </c>
    </row>
    <row r="1349" spans="1:7">
      <c r="A1349" s="71" t="s">
        <v>201</v>
      </c>
      <c r="B1349" s="71" t="s">
        <v>210</v>
      </c>
      <c r="C1349" s="133">
        <v>0.93207700000000004</v>
      </c>
      <c r="D1349" s="133">
        <v>0.23180000000000001</v>
      </c>
      <c r="E1349" s="134">
        <v>0.19</v>
      </c>
      <c r="F1349" s="109">
        <v>999</v>
      </c>
      <c r="G1349" s="109">
        <v>983.93299999999999</v>
      </c>
    </row>
    <row r="1350" spans="1:7">
      <c r="A1350" s="71" t="s">
        <v>201</v>
      </c>
      <c r="B1350" s="71" t="s">
        <v>210</v>
      </c>
      <c r="C1350" s="133">
        <v>0.93510933333333346</v>
      </c>
      <c r="D1350" s="133">
        <v>0.4456</v>
      </c>
      <c r="E1350" s="134">
        <v>0.17</v>
      </c>
      <c r="F1350" s="109">
        <v>1447</v>
      </c>
      <c r="G1350" s="109">
        <v>1418.0360000000001</v>
      </c>
    </row>
    <row r="1351" spans="1:7">
      <c r="A1351" s="71" t="s">
        <v>201</v>
      </c>
      <c r="B1351" s="71" t="s">
        <v>210</v>
      </c>
      <c r="C1351" s="133">
        <v>0.93799366666666673</v>
      </c>
      <c r="D1351" s="133">
        <v>0.62609999999999999</v>
      </c>
      <c r="E1351" s="134">
        <v>0.19</v>
      </c>
      <c r="F1351" s="109">
        <v>2726</v>
      </c>
      <c r="G1351" s="109">
        <v>2685.3035</v>
      </c>
    </row>
    <row r="1352" spans="1:7">
      <c r="A1352" s="71" t="s">
        <v>201</v>
      </c>
      <c r="B1352" s="71" t="s">
        <v>210</v>
      </c>
      <c r="C1352" s="133">
        <v>0.9408780000000001</v>
      </c>
      <c r="D1352" s="133">
        <v>0.42799999999999999</v>
      </c>
      <c r="E1352" s="134">
        <v>0.17</v>
      </c>
      <c r="F1352" s="109">
        <v>2018</v>
      </c>
      <c r="G1352" s="109">
        <v>1990.18</v>
      </c>
    </row>
    <row r="1353" spans="1:7">
      <c r="A1353" s="71" t="s">
        <v>201</v>
      </c>
      <c r="B1353" s="71" t="s">
        <v>210</v>
      </c>
      <c r="C1353" s="133">
        <v>0.94384366666666664</v>
      </c>
      <c r="D1353" s="133">
        <v>0.42909999999999998</v>
      </c>
      <c r="E1353" s="134">
        <v>0.21</v>
      </c>
      <c r="F1353" s="109">
        <v>2110</v>
      </c>
      <c r="G1353" s="109">
        <v>2082.1084999999998</v>
      </c>
    </row>
    <row r="1354" spans="1:7">
      <c r="A1354" s="71" t="s">
        <v>201</v>
      </c>
      <c r="B1354" s="71" t="s">
        <v>210</v>
      </c>
      <c r="C1354" s="133">
        <v>0.94692399999999999</v>
      </c>
      <c r="D1354" s="133">
        <v>0.29809999999999998</v>
      </c>
      <c r="E1354" s="134">
        <v>0.26</v>
      </c>
      <c r="F1354" s="109">
        <v>1528</v>
      </c>
      <c r="G1354" s="109">
        <v>1508.6234999999999</v>
      </c>
    </row>
    <row r="1355" spans="1:7">
      <c r="A1355" s="71" t="s">
        <v>201</v>
      </c>
      <c r="B1355" s="71" t="s">
        <v>210</v>
      </c>
      <c r="C1355" s="133">
        <v>0.95101433333333329</v>
      </c>
      <c r="D1355" s="133">
        <v>0.21740000000000001</v>
      </c>
      <c r="E1355" s="134">
        <v>0.06</v>
      </c>
      <c r="F1355" s="109">
        <v>1289</v>
      </c>
      <c r="G1355" s="109">
        <v>1274.8689999999999</v>
      </c>
    </row>
    <row r="1356" spans="1:7">
      <c r="A1356" s="71" t="s">
        <v>201</v>
      </c>
      <c r="B1356" s="71" t="s">
        <v>210</v>
      </c>
      <c r="C1356" s="133">
        <v>0.95510433333333333</v>
      </c>
      <c r="D1356" s="133">
        <v>0.23330000000000001</v>
      </c>
      <c r="E1356" s="134">
        <v>0.25</v>
      </c>
      <c r="F1356" s="109">
        <v>1133</v>
      </c>
      <c r="G1356" s="109">
        <v>1117.8354999999999</v>
      </c>
    </row>
    <row r="1357" spans="1:7">
      <c r="A1357" s="71" t="s">
        <v>201</v>
      </c>
      <c r="B1357" s="71" t="s">
        <v>210</v>
      </c>
      <c r="C1357" s="133">
        <v>0.96114133333333329</v>
      </c>
      <c r="D1357" s="133">
        <v>0.28720000000000001</v>
      </c>
      <c r="E1357" s="134">
        <v>0.22</v>
      </c>
      <c r="F1357" s="109">
        <v>1109</v>
      </c>
      <c r="G1357" s="109">
        <v>1090.3320000000001</v>
      </c>
    </row>
    <row r="1358" spans="1:7">
      <c r="A1358" s="71" t="s">
        <v>201</v>
      </c>
      <c r="B1358" s="71" t="s">
        <v>210</v>
      </c>
      <c r="C1358" s="133">
        <v>0.96724299999999996</v>
      </c>
      <c r="D1358" s="133">
        <v>0.40279999999999999</v>
      </c>
      <c r="E1358" s="134">
        <v>0.08</v>
      </c>
      <c r="F1358" s="109">
        <v>1750</v>
      </c>
      <c r="G1358" s="109">
        <v>1723.818</v>
      </c>
    </row>
    <row r="1359" spans="1:7">
      <c r="A1359" s="71" t="s">
        <v>201</v>
      </c>
      <c r="B1359" s="71" t="s">
        <v>210</v>
      </c>
      <c r="C1359" s="133">
        <v>0.97799699999999989</v>
      </c>
      <c r="D1359" s="133">
        <v>0.42720000000000002</v>
      </c>
      <c r="E1359" s="134">
        <v>7.0000000000000007E-2</v>
      </c>
      <c r="F1359" s="109">
        <v>2019</v>
      </c>
      <c r="G1359" s="109">
        <v>1991.232</v>
      </c>
    </row>
    <row r="1360" spans="1:7">
      <c r="A1360" s="71" t="s">
        <v>201</v>
      </c>
      <c r="B1360" s="71" t="s">
        <v>210</v>
      </c>
      <c r="C1360" s="133">
        <v>0.98702449999999997</v>
      </c>
      <c r="D1360" s="133">
        <v>0.22450000000000001</v>
      </c>
      <c r="E1360" s="134">
        <v>0.12</v>
      </c>
      <c r="F1360" s="109">
        <v>1232</v>
      </c>
      <c r="G1360" s="109">
        <v>1217.4075</v>
      </c>
    </row>
    <row r="1361" spans="1:7">
      <c r="A1361" s="71" t="s">
        <v>201</v>
      </c>
      <c r="B1361" s="71" t="s">
        <v>210</v>
      </c>
      <c r="C1361" s="133">
        <v>0.99596533333333337</v>
      </c>
      <c r="D1361" s="133">
        <v>0.14019999999999999</v>
      </c>
      <c r="E1361" s="134">
        <v>7.0000000000000007E-2</v>
      </c>
      <c r="F1361" s="109">
        <v>735</v>
      </c>
      <c r="G1361" s="109">
        <v>725.88699999999994</v>
      </c>
    </row>
    <row r="1362" spans="1:7">
      <c r="A1362" s="71" t="s">
        <v>201</v>
      </c>
      <c r="B1362" s="71" t="s">
        <v>210</v>
      </c>
      <c r="C1362" s="133">
        <v>1.0048824999999999</v>
      </c>
      <c r="D1362" s="133">
        <v>0.27629999999999999</v>
      </c>
      <c r="E1362" s="134">
        <v>0.12</v>
      </c>
      <c r="F1362" s="109">
        <v>1210</v>
      </c>
      <c r="G1362" s="109">
        <v>1192.0405000000001</v>
      </c>
    </row>
    <row r="1363" spans="1:7">
      <c r="A1363" s="71" t="s">
        <v>201</v>
      </c>
      <c r="B1363" s="71" t="s">
        <v>210</v>
      </c>
      <c r="C1363" s="133">
        <v>1.0138536666666667</v>
      </c>
      <c r="D1363" s="133">
        <v>0.25369999999999998</v>
      </c>
      <c r="E1363" s="134">
        <v>0.09</v>
      </c>
      <c r="F1363" s="109">
        <v>1201</v>
      </c>
      <c r="G1363" s="109">
        <v>1184.5095000000001</v>
      </c>
    </row>
    <row r="1364" spans="1:7">
      <c r="A1364" s="71" t="s">
        <v>201</v>
      </c>
      <c r="B1364" s="71" t="s">
        <v>210</v>
      </c>
      <c r="C1364" s="133">
        <v>1.021835</v>
      </c>
      <c r="D1364" s="133">
        <v>0.1792</v>
      </c>
      <c r="E1364" s="134">
        <v>0.08</v>
      </c>
      <c r="F1364" s="109">
        <v>753</v>
      </c>
      <c r="G1364" s="109">
        <v>741.35199999999998</v>
      </c>
    </row>
    <row r="1365" spans="1:7">
      <c r="A1365" s="71" t="s">
        <v>201</v>
      </c>
      <c r="B1365" s="71" t="s">
        <v>210</v>
      </c>
      <c r="C1365" s="133">
        <v>1.0281376666666666</v>
      </c>
      <c r="D1365" s="133">
        <v>0.17349999999999999</v>
      </c>
      <c r="E1365" s="134">
        <v>0.11</v>
      </c>
      <c r="F1365" s="109">
        <v>753</v>
      </c>
      <c r="G1365" s="109">
        <v>741.72249999999997</v>
      </c>
    </row>
    <row r="1366" spans="1:7">
      <c r="A1366" s="71" t="s">
        <v>201</v>
      </c>
      <c r="B1366" s="71" t="s">
        <v>210</v>
      </c>
      <c r="C1366" s="133">
        <v>1.0349520000000001</v>
      </c>
      <c r="D1366" s="133">
        <v>0.15379999999999999</v>
      </c>
      <c r="E1366" s="134">
        <v>7.0000000000000007E-2</v>
      </c>
      <c r="F1366" s="109">
        <v>639</v>
      </c>
      <c r="G1366" s="109">
        <v>629.00300000000004</v>
      </c>
    </row>
    <row r="1367" spans="1:7">
      <c r="A1367" s="71" t="s">
        <v>201</v>
      </c>
      <c r="B1367" s="71" t="s">
        <v>210</v>
      </c>
      <c r="C1367" s="133">
        <v>1.0400289999999999</v>
      </c>
      <c r="D1367" s="133">
        <v>0.24030000000000001</v>
      </c>
      <c r="E1367" s="134">
        <v>0.18</v>
      </c>
      <c r="F1367" s="109">
        <v>873</v>
      </c>
      <c r="G1367" s="109">
        <v>857.38049999999998</v>
      </c>
    </row>
    <row r="1368" spans="1:7">
      <c r="A1368" s="71" t="s">
        <v>201</v>
      </c>
      <c r="B1368" s="71" t="s">
        <v>210</v>
      </c>
      <c r="C1368" s="133">
        <v>1.0451345000000001</v>
      </c>
      <c r="D1368" s="133">
        <v>0.3533</v>
      </c>
      <c r="E1368" s="134">
        <v>0.15</v>
      </c>
      <c r="F1368" s="109">
        <v>1094</v>
      </c>
      <c r="G1368" s="109">
        <v>1071.0355</v>
      </c>
    </row>
    <row r="1369" spans="1:7">
      <c r="A1369" s="71" t="s">
        <v>199</v>
      </c>
      <c r="B1369" s="71" t="s">
        <v>212</v>
      </c>
      <c r="C1369" s="135">
        <v>2.1043000000000003</v>
      </c>
      <c r="D1369" s="93">
        <v>2.0488235294117647</v>
      </c>
      <c r="E1369" s="88">
        <v>0.42</v>
      </c>
      <c r="F1369" s="80">
        <v>558</v>
      </c>
      <c r="G1369" s="80">
        <v>424.82647058823528</v>
      </c>
    </row>
    <row r="1370" spans="1:7">
      <c r="A1370" s="71" t="s">
        <v>199</v>
      </c>
      <c r="B1370" s="71" t="s">
        <v>212</v>
      </c>
      <c r="C1370" s="135">
        <v>2.1489000000000003</v>
      </c>
      <c r="D1370" s="93">
        <v>1.7205882352941178</v>
      </c>
      <c r="E1370" s="88">
        <v>0.73</v>
      </c>
      <c r="F1370" s="80">
        <v>520</v>
      </c>
      <c r="G1370" s="80">
        <v>408.16176470588232</v>
      </c>
    </row>
    <row r="1371" spans="1:7">
      <c r="A1371" s="71" t="s">
        <v>199</v>
      </c>
      <c r="B1371" s="71" t="s">
        <v>212</v>
      </c>
      <c r="C1371" s="135">
        <v>2.1936</v>
      </c>
      <c r="D1371" s="93">
        <v>2.2341176470588233</v>
      </c>
      <c r="E1371" s="88">
        <v>1.03</v>
      </c>
      <c r="F1371" s="80">
        <v>746</v>
      </c>
      <c r="G1371" s="80">
        <v>600.78235294117644</v>
      </c>
    </row>
    <row r="1372" spans="1:7">
      <c r="A1372" s="71" t="s">
        <v>199</v>
      </c>
      <c r="B1372" s="71" t="s">
        <v>212</v>
      </c>
      <c r="C1372" s="135">
        <v>2.2321999999999997</v>
      </c>
      <c r="D1372" s="93">
        <v>2.6364705882352943</v>
      </c>
      <c r="E1372" s="88">
        <v>1.08</v>
      </c>
      <c r="F1372" s="80">
        <v>765</v>
      </c>
      <c r="G1372" s="80">
        <v>593.62941176470588</v>
      </c>
    </row>
    <row r="1373" spans="1:7">
      <c r="A1373" s="71" t="s">
        <v>199</v>
      </c>
      <c r="B1373" s="71" t="s">
        <v>212</v>
      </c>
      <c r="C1373" s="135">
        <v>2.2529000000000003</v>
      </c>
      <c r="D1373" s="93">
        <v>1.8635294117647061</v>
      </c>
      <c r="E1373" s="88">
        <v>0.6</v>
      </c>
      <c r="F1373" s="80">
        <v>535</v>
      </c>
      <c r="G1373" s="80">
        <v>413.87058823529412</v>
      </c>
    </row>
    <row r="1374" spans="1:7">
      <c r="A1374" s="71" t="s">
        <v>199</v>
      </c>
      <c r="B1374" s="71" t="s">
        <v>212</v>
      </c>
      <c r="C1374" s="135">
        <v>2.2635999999999998</v>
      </c>
      <c r="D1374" s="93">
        <v>1.9905882352941175</v>
      </c>
      <c r="E1374" s="88">
        <v>0.71</v>
      </c>
      <c r="F1374" s="80">
        <v>480</v>
      </c>
      <c r="G1374" s="80">
        <v>350.61176470588236</v>
      </c>
    </row>
    <row r="1375" spans="1:7">
      <c r="A1375" s="71" t="s">
        <v>199</v>
      </c>
      <c r="B1375" s="71" t="s">
        <v>212</v>
      </c>
      <c r="C1375" s="135">
        <v>2.2746999999999997</v>
      </c>
      <c r="D1375" s="93">
        <v>1.6041176470588232</v>
      </c>
      <c r="E1375" s="88">
        <v>0.38</v>
      </c>
      <c r="F1375" s="80">
        <v>707</v>
      </c>
      <c r="G1375" s="80">
        <v>602.73235294117649</v>
      </c>
    </row>
    <row r="1376" spans="1:7">
      <c r="A1376" s="71" t="s">
        <v>199</v>
      </c>
      <c r="B1376" s="71" t="s">
        <v>212</v>
      </c>
      <c r="C1376" s="135">
        <v>2.3191999999999999</v>
      </c>
      <c r="D1376" s="93">
        <v>2.4194117647058828</v>
      </c>
      <c r="E1376" s="88">
        <v>0.57999999999999996</v>
      </c>
      <c r="F1376" s="80">
        <v>1259</v>
      </c>
      <c r="G1376" s="80">
        <v>1101.7382352941177</v>
      </c>
    </row>
    <row r="1377" spans="1:7">
      <c r="A1377" s="71" t="s">
        <v>199</v>
      </c>
      <c r="B1377" s="71" t="s">
        <v>212</v>
      </c>
      <c r="C1377" s="135">
        <v>2.3636999999999997</v>
      </c>
      <c r="D1377" s="93">
        <v>2.0382352941176469</v>
      </c>
      <c r="E1377" s="88">
        <v>0.73</v>
      </c>
      <c r="F1377" s="80">
        <v>527</v>
      </c>
      <c r="G1377" s="80">
        <v>394.51470588235293</v>
      </c>
    </row>
    <row r="1378" spans="1:7">
      <c r="A1378" s="71" t="s">
        <v>199</v>
      </c>
      <c r="B1378" s="71" t="s">
        <v>212</v>
      </c>
      <c r="C1378" s="135">
        <v>2.4170000000000003</v>
      </c>
      <c r="D1378" s="93">
        <v>2.9752941176470591</v>
      </c>
      <c r="E1378" s="88">
        <v>0.59</v>
      </c>
      <c r="F1378" s="80">
        <v>785</v>
      </c>
      <c r="G1378" s="80">
        <v>591.60588235294119</v>
      </c>
    </row>
    <row r="1379" spans="1:7">
      <c r="A1379" s="71" t="s">
        <v>199</v>
      </c>
      <c r="B1379" s="71" t="s">
        <v>212</v>
      </c>
      <c r="C1379" s="135">
        <v>2.4655999999999998</v>
      </c>
      <c r="D1379" s="93">
        <v>1.8952941176470588</v>
      </c>
      <c r="E1379" s="88">
        <v>0.9</v>
      </c>
      <c r="F1379" s="80">
        <v>717</v>
      </c>
      <c r="G1379" s="80">
        <v>593.80588235294113</v>
      </c>
    </row>
    <row r="1380" spans="1:7">
      <c r="A1380" s="71" t="s">
        <v>199</v>
      </c>
      <c r="B1380" s="71" t="s">
        <v>212</v>
      </c>
      <c r="C1380" s="135">
        <v>2.5299</v>
      </c>
      <c r="D1380" s="93">
        <v>1.736470588235294</v>
      </c>
      <c r="E1380" s="88">
        <v>0.56000000000000005</v>
      </c>
      <c r="F1380" s="80">
        <v>570</v>
      </c>
      <c r="G1380" s="80">
        <v>457.12941176470588</v>
      </c>
    </row>
    <row r="1381" spans="1:7">
      <c r="A1381" s="71" t="s">
        <v>199</v>
      </c>
      <c r="B1381" s="71" t="s">
        <v>212</v>
      </c>
      <c r="C1381" s="135">
        <v>2.61</v>
      </c>
      <c r="D1381" s="93">
        <v>1.8741176470588234</v>
      </c>
      <c r="E1381" s="88">
        <v>0.47</v>
      </c>
      <c r="F1381" s="80">
        <v>683</v>
      </c>
      <c r="G1381" s="80">
        <v>561.18235294117653</v>
      </c>
    </row>
    <row r="1382" spans="1:7">
      <c r="A1382" s="71" t="s">
        <v>199</v>
      </c>
      <c r="B1382" s="71" t="s">
        <v>212</v>
      </c>
      <c r="C1382" s="135">
        <v>2.7651999999999997</v>
      </c>
      <c r="D1382" s="93">
        <v>1.4400000000000002</v>
      </c>
      <c r="E1382" s="88">
        <v>0.57999999999999996</v>
      </c>
      <c r="F1382" s="80">
        <v>346</v>
      </c>
      <c r="G1382" s="80">
        <v>252.39999999999998</v>
      </c>
    </row>
    <row r="1383" spans="1:7">
      <c r="A1383" s="71" t="s">
        <v>199</v>
      </c>
      <c r="B1383" s="71" t="s">
        <v>212</v>
      </c>
      <c r="C1383" s="135">
        <v>2.8234000000000004</v>
      </c>
      <c r="D1383" s="93">
        <v>1.1594117647058824</v>
      </c>
      <c r="E1383" s="88">
        <v>0.37</v>
      </c>
      <c r="F1383" s="80">
        <v>701</v>
      </c>
      <c r="G1383" s="80">
        <v>625.63823529411764</v>
      </c>
    </row>
    <row r="1384" spans="1:7">
      <c r="A1384" s="71" t="s">
        <v>199</v>
      </c>
      <c r="B1384" s="71" t="s">
        <v>212</v>
      </c>
      <c r="C1384" s="135">
        <v>2.8768000000000002</v>
      </c>
      <c r="D1384" s="93">
        <v>2.2288235294117649</v>
      </c>
      <c r="E1384" s="88">
        <v>0.67</v>
      </c>
      <c r="F1384" s="80">
        <v>858</v>
      </c>
      <c r="G1384" s="80">
        <v>713.12647058823529</v>
      </c>
    </row>
    <row r="1385" spans="1:7">
      <c r="A1385" s="71" t="s">
        <v>199</v>
      </c>
      <c r="B1385" s="71" t="s">
        <v>212</v>
      </c>
      <c r="C1385" s="135">
        <v>2.9544000000000001</v>
      </c>
      <c r="D1385" s="93">
        <v>2.8164705882352945</v>
      </c>
      <c r="E1385" s="88">
        <v>0.7</v>
      </c>
      <c r="F1385" s="80">
        <v>556</v>
      </c>
      <c r="G1385" s="80">
        <v>372.92941176470583</v>
      </c>
    </row>
    <row r="1386" spans="1:7">
      <c r="A1386" s="71" t="s">
        <v>199</v>
      </c>
      <c r="B1386" s="71" t="s">
        <v>212</v>
      </c>
      <c r="C1386" s="135">
        <v>2.9663000000000004</v>
      </c>
      <c r="D1386" s="93">
        <v>1.6941176470588237</v>
      </c>
      <c r="E1386" s="88">
        <v>0.55000000000000004</v>
      </c>
      <c r="F1386" s="80">
        <v>615</v>
      </c>
      <c r="G1386" s="80">
        <v>504.88235294117646</v>
      </c>
    </row>
    <row r="1387" spans="1:7">
      <c r="A1387" s="71" t="s">
        <v>199</v>
      </c>
      <c r="B1387" s="71" t="s">
        <v>212</v>
      </c>
      <c r="C1387" s="135">
        <v>3.0073000000000003</v>
      </c>
      <c r="D1387" s="93">
        <v>2.737058823529412</v>
      </c>
      <c r="E1387" s="88">
        <v>1.2</v>
      </c>
      <c r="F1387" s="80">
        <v>635</v>
      </c>
      <c r="G1387" s="80">
        <v>457.09117647058821</v>
      </c>
    </row>
    <row r="1388" spans="1:7">
      <c r="A1388" s="71" t="s">
        <v>199</v>
      </c>
      <c r="B1388" s="71" t="s">
        <v>212</v>
      </c>
      <c r="C1388" s="135">
        <v>3.0043000000000002</v>
      </c>
      <c r="D1388" s="93">
        <v>2.2923529411764707</v>
      </c>
      <c r="E1388" s="88">
        <v>1.04</v>
      </c>
      <c r="F1388" s="80">
        <v>615</v>
      </c>
      <c r="G1388" s="80">
        <v>465.99705882352941</v>
      </c>
    </row>
    <row r="1389" spans="1:7">
      <c r="A1389" s="71" t="s">
        <v>199</v>
      </c>
      <c r="B1389" s="71" t="s">
        <v>212</v>
      </c>
      <c r="C1389" s="135">
        <v>3.0181999999999998</v>
      </c>
      <c r="D1389" s="93">
        <v>3.1235294117647059</v>
      </c>
      <c r="E1389" s="88">
        <v>1.08</v>
      </c>
      <c r="F1389" s="80">
        <v>654</v>
      </c>
      <c r="G1389" s="80">
        <v>450.97058823529414</v>
      </c>
    </row>
    <row r="1390" spans="1:7">
      <c r="A1390" s="71" t="s">
        <v>199</v>
      </c>
      <c r="B1390" s="71" t="s">
        <v>212</v>
      </c>
      <c r="C1390" s="135">
        <v>3.0356000000000001</v>
      </c>
      <c r="D1390" s="93">
        <v>2.5199999999999996</v>
      </c>
      <c r="E1390" s="88">
        <v>0.94</v>
      </c>
      <c r="F1390" s="80">
        <v>710</v>
      </c>
      <c r="G1390" s="80">
        <v>546.20000000000005</v>
      </c>
    </row>
    <row r="1391" spans="1:7">
      <c r="A1391" s="71" t="s">
        <v>199</v>
      </c>
      <c r="B1391" s="71" t="s">
        <v>212</v>
      </c>
      <c r="C1391" s="135">
        <v>3.0468999999999999</v>
      </c>
      <c r="D1391" s="93">
        <v>3.51</v>
      </c>
      <c r="E1391" s="88">
        <v>1.04</v>
      </c>
      <c r="F1391" s="80">
        <v>670</v>
      </c>
      <c r="G1391" s="80">
        <v>441.85</v>
      </c>
    </row>
    <row r="1392" spans="1:7">
      <c r="A1392" s="71" t="s">
        <v>199</v>
      </c>
      <c r="B1392" s="71" t="s">
        <v>212</v>
      </c>
      <c r="C1392" s="135">
        <v>3.0713000000000004</v>
      </c>
      <c r="D1392" s="93">
        <v>2.8005882352941178</v>
      </c>
      <c r="E1392" s="88">
        <v>0.9</v>
      </c>
      <c r="F1392" s="80">
        <v>653</v>
      </c>
      <c r="G1392" s="80">
        <v>470.96176470588233</v>
      </c>
    </row>
    <row r="1393" spans="1:7">
      <c r="A1393" s="71" t="s">
        <v>199</v>
      </c>
      <c r="B1393" s="71" t="s">
        <v>212</v>
      </c>
      <c r="C1393" s="135">
        <v>3.1665000000000001</v>
      </c>
      <c r="D1393" s="93">
        <v>2.6576470588235295</v>
      </c>
      <c r="E1393" s="88">
        <v>1.26</v>
      </c>
      <c r="F1393" s="80">
        <v>560</v>
      </c>
      <c r="G1393" s="80">
        <v>387.25294117647059</v>
      </c>
    </row>
    <row r="1394" spans="1:7">
      <c r="A1394" s="71" t="s">
        <v>199</v>
      </c>
      <c r="B1394" s="71" t="s">
        <v>212</v>
      </c>
      <c r="C1394" s="135">
        <v>3.1813000000000002</v>
      </c>
      <c r="D1394" s="93">
        <v>2.4088235294117646</v>
      </c>
      <c r="E1394" s="88">
        <v>0.94</v>
      </c>
      <c r="F1394" s="80">
        <v>529</v>
      </c>
      <c r="G1394" s="80">
        <v>372.4264705882353</v>
      </c>
    </row>
    <row r="1395" spans="1:7">
      <c r="A1395" s="71" t="s">
        <v>199</v>
      </c>
      <c r="B1395" s="71" t="s">
        <v>212</v>
      </c>
      <c r="C1395" s="135">
        <v>3.1959</v>
      </c>
      <c r="D1395" s="93">
        <v>1.9641176470588235</v>
      </c>
      <c r="E1395" s="88">
        <v>0.47</v>
      </c>
      <c r="F1395" s="80">
        <v>557</v>
      </c>
      <c r="G1395" s="80">
        <v>429.33235294117645</v>
      </c>
    </row>
    <row r="1396" spans="1:7">
      <c r="A1396" s="71" t="s">
        <v>199</v>
      </c>
      <c r="B1396" s="71" t="s">
        <v>212</v>
      </c>
      <c r="C1396" s="135">
        <v>3.2128000000000001</v>
      </c>
      <c r="D1396" s="93">
        <v>1.9429411764705884</v>
      </c>
      <c r="E1396" s="88">
        <v>0.89</v>
      </c>
      <c r="F1396" s="80">
        <v>116</v>
      </c>
      <c r="G1396" s="80">
        <v>0</v>
      </c>
    </row>
    <row r="1397" spans="1:7">
      <c r="A1397" s="71" t="s">
        <v>199</v>
      </c>
      <c r="B1397" s="71" t="s">
        <v>212</v>
      </c>
      <c r="C1397" s="135">
        <v>3.3487</v>
      </c>
      <c r="D1397" s="93">
        <v>2.3717647058823532</v>
      </c>
      <c r="E1397" s="88">
        <v>1.27</v>
      </c>
      <c r="F1397" s="80">
        <v>595</v>
      </c>
      <c r="G1397" s="80">
        <v>440.83529411764704</v>
      </c>
    </row>
    <row r="1398" spans="1:7">
      <c r="A1398" s="71" t="s">
        <v>199</v>
      </c>
      <c r="B1398" s="71" t="s">
        <v>212</v>
      </c>
      <c r="C1398" s="135">
        <v>3.4764000000000004</v>
      </c>
      <c r="D1398" s="93">
        <v>2.3770588235294117</v>
      </c>
      <c r="E1398" s="88">
        <v>0.98</v>
      </c>
      <c r="F1398" s="80">
        <v>633</v>
      </c>
      <c r="G1398" s="80">
        <v>478.49117647058824</v>
      </c>
    </row>
    <row r="1399" spans="1:7">
      <c r="A1399" s="71" t="s">
        <v>199</v>
      </c>
      <c r="B1399" s="71" t="s">
        <v>212</v>
      </c>
      <c r="C1399" s="135">
        <v>3.6231999999999998</v>
      </c>
      <c r="D1399" s="93">
        <v>2.8429411764705885</v>
      </c>
      <c r="E1399" s="88">
        <v>0.49</v>
      </c>
      <c r="F1399" s="80">
        <v>573</v>
      </c>
      <c r="G1399" s="80">
        <v>388.20882352941175</v>
      </c>
    </row>
    <row r="1400" spans="1:7">
      <c r="A1400" s="71" t="s">
        <v>199</v>
      </c>
      <c r="B1400" s="71" t="s">
        <v>212</v>
      </c>
      <c r="C1400" s="135">
        <v>3.6334</v>
      </c>
      <c r="D1400" s="93">
        <v>2.9064705882352944</v>
      </c>
      <c r="E1400" s="88">
        <v>0.57999999999999996</v>
      </c>
      <c r="F1400" s="80">
        <v>560</v>
      </c>
      <c r="G1400" s="80">
        <v>371.07941176470587</v>
      </c>
    </row>
    <row r="1401" spans="1:7">
      <c r="A1401" s="71" t="s">
        <v>199</v>
      </c>
      <c r="B1401" s="71" t="s">
        <v>212</v>
      </c>
      <c r="C1401" s="135">
        <v>3.7624</v>
      </c>
      <c r="D1401" s="93">
        <v>2.5782352941176474</v>
      </c>
      <c r="E1401" s="88">
        <v>0.65</v>
      </c>
      <c r="F1401" s="80">
        <v>602</v>
      </c>
      <c r="G1401" s="80">
        <v>434.41470588235291</v>
      </c>
    </row>
    <row r="1402" spans="1:7">
      <c r="A1402" s="71" t="s">
        <v>195</v>
      </c>
      <c r="B1402" s="71" t="s">
        <v>210</v>
      </c>
      <c r="C1402" s="136">
        <v>0</v>
      </c>
      <c r="D1402" s="137">
        <v>2.4</v>
      </c>
      <c r="G1402" s="138">
        <v>2347</v>
      </c>
    </row>
    <row r="1403" spans="1:7">
      <c r="A1403" s="71" t="s">
        <v>195</v>
      </c>
      <c r="B1403" s="71" t="s">
        <v>210</v>
      </c>
      <c r="C1403" s="136">
        <v>1.2217E-2</v>
      </c>
      <c r="D1403" s="137">
        <v>2.41</v>
      </c>
      <c r="G1403" s="138">
        <v>627</v>
      </c>
    </row>
    <row r="1404" spans="1:7">
      <c r="A1404" s="71" t="s">
        <v>195</v>
      </c>
      <c r="B1404" s="71" t="s">
        <v>210</v>
      </c>
      <c r="C1404" s="136">
        <v>1.3382999999999999E-2</v>
      </c>
      <c r="D1404" s="137">
        <v>1.92</v>
      </c>
      <c r="G1404" s="138">
        <v>414</v>
      </c>
    </row>
    <row r="1405" spans="1:7">
      <c r="A1405" s="71" t="s">
        <v>195</v>
      </c>
      <c r="B1405" s="71" t="s">
        <v>210</v>
      </c>
      <c r="C1405" s="136">
        <v>1.4298999999999999E-2</v>
      </c>
      <c r="D1405" s="137">
        <v>2.42</v>
      </c>
      <c r="G1405" s="138">
        <v>380</v>
      </c>
    </row>
    <row r="1406" spans="1:7">
      <c r="A1406" s="71" t="s">
        <v>195</v>
      </c>
      <c r="B1406" s="71" t="s">
        <v>210</v>
      </c>
      <c r="C1406" s="136">
        <v>1.525E-2</v>
      </c>
      <c r="D1406" s="137">
        <v>1.92</v>
      </c>
      <c r="G1406" s="138">
        <v>363</v>
      </c>
    </row>
    <row r="1407" spans="1:7">
      <c r="A1407" s="71" t="s">
        <v>195</v>
      </c>
      <c r="B1407" s="71" t="s">
        <v>210</v>
      </c>
      <c r="C1407" s="136">
        <v>1.6213000000000002E-2</v>
      </c>
      <c r="D1407" s="137">
        <v>2.42</v>
      </c>
      <c r="G1407" s="138">
        <v>330</v>
      </c>
    </row>
    <row r="1408" spans="1:7">
      <c r="A1408" s="71" t="s">
        <v>195</v>
      </c>
      <c r="B1408" s="71" t="s">
        <v>210</v>
      </c>
      <c r="C1408" s="136">
        <v>1.7288000000000001E-2</v>
      </c>
      <c r="D1408" s="137">
        <v>2.4</v>
      </c>
      <c r="G1408" s="138">
        <v>427</v>
      </c>
    </row>
    <row r="1409" spans="1:7">
      <c r="A1409" s="71" t="s">
        <v>195</v>
      </c>
      <c r="B1409" s="71" t="s">
        <v>210</v>
      </c>
      <c r="C1409" s="136">
        <v>1.8419000000000001E-2</v>
      </c>
      <c r="D1409" s="137">
        <v>2.41</v>
      </c>
      <c r="G1409" s="138">
        <v>528</v>
      </c>
    </row>
    <row r="1410" spans="1:7">
      <c r="A1410" s="71" t="s">
        <v>195</v>
      </c>
      <c r="B1410" s="71" t="s">
        <v>210</v>
      </c>
      <c r="C1410" s="136">
        <v>1.9557999999999999E-2</v>
      </c>
      <c r="D1410" s="137">
        <v>2.4</v>
      </c>
      <c r="G1410" s="138">
        <v>426</v>
      </c>
    </row>
    <row r="1411" spans="1:7">
      <c r="A1411" s="71" t="s">
        <v>195</v>
      </c>
      <c r="B1411" s="71" t="s">
        <v>210</v>
      </c>
      <c r="C1411" s="136">
        <v>2.0719000000000001E-2</v>
      </c>
      <c r="D1411" s="137">
        <v>2.42</v>
      </c>
      <c r="G1411" s="138">
        <v>453</v>
      </c>
    </row>
    <row r="1412" spans="1:7">
      <c r="A1412" s="71" t="s">
        <v>195</v>
      </c>
      <c r="B1412" s="71" t="s">
        <v>210</v>
      </c>
      <c r="C1412" s="136">
        <v>2.1763000000000001E-2</v>
      </c>
      <c r="D1412" s="137">
        <v>2.19</v>
      </c>
      <c r="G1412" s="138">
        <v>449</v>
      </c>
    </row>
    <row r="1413" spans="1:7">
      <c r="A1413" s="71" t="s">
        <v>195</v>
      </c>
      <c r="B1413" s="71" t="s">
        <v>210</v>
      </c>
      <c r="C1413" s="136">
        <v>2.2875E-2</v>
      </c>
      <c r="D1413" s="137">
        <v>2.44</v>
      </c>
      <c r="G1413" s="138">
        <v>482</v>
      </c>
    </row>
    <row r="1414" spans="1:7">
      <c r="A1414" s="71" t="s">
        <v>195</v>
      </c>
      <c r="B1414" s="71" t="s">
        <v>210</v>
      </c>
      <c r="C1414" s="136">
        <v>2.3344999999999998E-2</v>
      </c>
      <c r="D1414" s="137">
        <v>1.96</v>
      </c>
      <c r="G1414" s="138">
        <v>420</v>
      </c>
    </row>
    <row r="1415" spans="1:7">
      <c r="A1415" s="71" t="s">
        <v>195</v>
      </c>
      <c r="B1415" s="71" t="s">
        <v>210</v>
      </c>
      <c r="C1415" s="136">
        <v>2.4492999999999997E-2</v>
      </c>
      <c r="D1415" s="137">
        <v>1.94</v>
      </c>
      <c r="G1415" s="138">
        <v>366</v>
      </c>
    </row>
    <row r="1416" spans="1:7">
      <c r="A1416" s="71" t="s">
        <v>195</v>
      </c>
      <c r="B1416" s="71" t="s">
        <v>210</v>
      </c>
      <c r="C1416" s="136">
        <v>2.6641999999999999E-2</v>
      </c>
      <c r="D1416" s="137">
        <v>1.94</v>
      </c>
      <c r="G1416" s="138">
        <v>366</v>
      </c>
    </row>
    <row r="1417" spans="1:7">
      <c r="A1417" s="71" t="s">
        <v>195</v>
      </c>
      <c r="B1417" s="71" t="s">
        <v>210</v>
      </c>
      <c r="C1417" s="136">
        <v>2.9070000000000002E-2</v>
      </c>
      <c r="D1417" s="137">
        <v>1.45</v>
      </c>
      <c r="G1417" s="138">
        <v>350</v>
      </c>
    </row>
    <row r="1418" spans="1:7">
      <c r="A1418" s="71" t="s">
        <v>195</v>
      </c>
      <c r="B1418" s="71" t="s">
        <v>210</v>
      </c>
      <c r="C1418" s="136">
        <v>3.1545999999999998E-2</v>
      </c>
      <c r="D1418" s="137">
        <v>1.44</v>
      </c>
      <c r="G1418" s="138">
        <v>348</v>
      </c>
    </row>
    <row r="1419" spans="1:7">
      <c r="A1419" s="71" t="s">
        <v>195</v>
      </c>
      <c r="B1419" s="71" t="s">
        <v>210</v>
      </c>
      <c r="C1419" s="136">
        <v>3.2056000000000001E-2</v>
      </c>
      <c r="D1419" s="137">
        <v>1.43</v>
      </c>
      <c r="G1419" s="138">
        <v>543</v>
      </c>
    </row>
    <row r="1420" spans="1:7">
      <c r="A1420" s="71" t="s">
        <v>195</v>
      </c>
      <c r="B1420" s="71" t="s">
        <v>210</v>
      </c>
      <c r="C1420" s="136">
        <v>3.2308999999999997E-2</v>
      </c>
      <c r="D1420" s="137">
        <v>1.4</v>
      </c>
      <c r="G1420" s="138">
        <v>629</v>
      </c>
    </row>
    <row r="1421" spans="1:7">
      <c r="A1421" s="71" t="s">
        <v>195</v>
      </c>
      <c r="B1421" s="71" t="s">
        <v>210</v>
      </c>
      <c r="C1421" s="136">
        <v>3.2922E-2</v>
      </c>
      <c r="D1421" s="137">
        <v>1.95</v>
      </c>
      <c r="G1421" s="138">
        <v>318</v>
      </c>
    </row>
    <row r="1422" spans="1:7">
      <c r="A1422" s="71" t="s">
        <v>195</v>
      </c>
      <c r="B1422" s="71" t="s">
        <v>210</v>
      </c>
      <c r="C1422" s="136">
        <v>3.5207999999999996E-2</v>
      </c>
      <c r="D1422" s="137">
        <v>1.94</v>
      </c>
      <c r="G1422" s="138">
        <v>417</v>
      </c>
    </row>
    <row r="1423" spans="1:7">
      <c r="A1423" s="71" t="s">
        <v>195</v>
      </c>
      <c r="B1423" s="71" t="s">
        <v>210</v>
      </c>
      <c r="C1423" s="136">
        <v>3.8168999999999995E-2</v>
      </c>
      <c r="D1423" s="137">
        <v>1.95</v>
      </c>
      <c r="G1423" s="138">
        <v>416</v>
      </c>
    </row>
    <row r="1424" spans="1:7">
      <c r="A1424" s="71" t="s">
        <v>195</v>
      </c>
      <c r="B1424" s="71" t="s">
        <v>210</v>
      </c>
      <c r="C1424" s="136">
        <v>4.2597000000000003E-2</v>
      </c>
      <c r="D1424" s="137">
        <v>2.44</v>
      </c>
      <c r="G1424" s="138">
        <v>533</v>
      </c>
    </row>
    <row r="1425" spans="1:7">
      <c r="A1425" s="71" t="s">
        <v>195</v>
      </c>
      <c r="B1425" s="71" t="s">
        <v>210</v>
      </c>
      <c r="C1425" s="136">
        <v>4.7384999999999997E-2</v>
      </c>
      <c r="D1425" s="137">
        <v>2.4500000000000002</v>
      </c>
      <c r="G1425" s="138">
        <v>434</v>
      </c>
    </row>
    <row r="1426" spans="1:7">
      <c r="A1426" s="71" t="s">
        <v>195</v>
      </c>
      <c r="B1426" s="71" t="s">
        <v>210</v>
      </c>
      <c r="C1426" s="136">
        <v>5.1752000000000006E-2</v>
      </c>
      <c r="D1426" s="137">
        <v>2.44</v>
      </c>
      <c r="G1426" s="138">
        <v>433</v>
      </c>
    </row>
    <row r="1427" spans="1:7">
      <c r="A1427" s="71" t="s">
        <v>195</v>
      </c>
      <c r="B1427" s="71" t="s">
        <v>210</v>
      </c>
      <c r="C1427" s="136">
        <v>5.7392000000000006E-2</v>
      </c>
      <c r="D1427" s="137">
        <v>3.69</v>
      </c>
      <c r="G1427" s="138">
        <v>400</v>
      </c>
    </row>
    <row r="1428" spans="1:7">
      <c r="A1428" s="71" t="s">
        <v>195</v>
      </c>
      <c r="B1428" s="71" t="s">
        <v>210</v>
      </c>
      <c r="C1428" s="136">
        <v>6.1683000000000002E-2</v>
      </c>
      <c r="D1428" s="137">
        <v>4.93</v>
      </c>
      <c r="G1428" s="138">
        <v>118</v>
      </c>
    </row>
    <row r="1429" spans="1:7">
      <c r="A1429" s="71" t="s">
        <v>195</v>
      </c>
      <c r="B1429" s="71" t="s">
        <v>210</v>
      </c>
      <c r="C1429" s="136">
        <v>6.4618999999999996E-2</v>
      </c>
      <c r="D1429" s="137">
        <v>2.94</v>
      </c>
      <c r="G1429" s="138">
        <v>352</v>
      </c>
    </row>
    <row r="1430" spans="1:7">
      <c r="A1430" s="71" t="s">
        <v>195</v>
      </c>
      <c r="B1430" s="71" t="s">
        <v>210</v>
      </c>
      <c r="C1430" s="136">
        <v>6.7560000000000009E-2</v>
      </c>
      <c r="D1430" s="137">
        <v>2.4500000000000002</v>
      </c>
      <c r="G1430" s="138">
        <v>335</v>
      </c>
    </row>
    <row r="1431" spans="1:7">
      <c r="A1431" s="71" t="s">
        <v>195</v>
      </c>
      <c r="B1431" s="71" t="s">
        <v>210</v>
      </c>
      <c r="C1431" s="136">
        <v>7.0676000000000003E-2</v>
      </c>
      <c r="D1431" s="137">
        <v>2.44</v>
      </c>
      <c r="G1431" s="138">
        <v>335</v>
      </c>
    </row>
    <row r="1432" spans="1:7">
      <c r="A1432" s="71" t="s">
        <v>195</v>
      </c>
      <c r="B1432" s="71" t="s">
        <v>210</v>
      </c>
      <c r="C1432" s="136">
        <v>7.5248999999999996E-2</v>
      </c>
      <c r="D1432" s="137">
        <v>3.44</v>
      </c>
      <c r="G1432" s="138">
        <v>268</v>
      </c>
    </row>
    <row r="1433" spans="1:7">
      <c r="A1433" s="71" t="s">
        <v>195</v>
      </c>
      <c r="B1433" s="71" t="s">
        <v>210</v>
      </c>
      <c r="C1433" s="136">
        <v>8.0162000000000011E-2</v>
      </c>
      <c r="D1433" s="137">
        <v>3.45</v>
      </c>
      <c r="G1433" s="138">
        <v>418</v>
      </c>
    </row>
    <row r="1434" spans="1:7">
      <c r="A1434" s="71" t="s">
        <v>195</v>
      </c>
      <c r="B1434" s="71" t="s">
        <v>210</v>
      </c>
      <c r="C1434" s="136">
        <v>8.4342E-2</v>
      </c>
      <c r="D1434" s="137">
        <v>2.94</v>
      </c>
      <c r="G1434" s="138">
        <v>500</v>
      </c>
    </row>
    <row r="1435" spans="1:7">
      <c r="A1435" s="71" t="s">
        <v>195</v>
      </c>
      <c r="B1435" s="71" t="s">
        <v>210</v>
      </c>
      <c r="C1435" s="136">
        <v>8.8373999999999994E-2</v>
      </c>
      <c r="D1435" s="137">
        <v>1.91</v>
      </c>
      <c r="G1435" s="138">
        <v>509</v>
      </c>
    </row>
    <row r="1436" spans="1:7">
      <c r="A1436" s="71" t="s">
        <v>195</v>
      </c>
      <c r="B1436" s="71" t="s">
        <v>210</v>
      </c>
      <c r="C1436" s="136">
        <v>9.216400000000001E-2</v>
      </c>
      <c r="D1436" s="137">
        <v>1.43</v>
      </c>
      <c r="G1436" s="138">
        <v>547</v>
      </c>
    </row>
    <row r="1437" spans="1:7">
      <c r="A1437" s="71" t="s">
        <v>195</v>
      </c>
      <c r="B1437" s="71" t="s">
        <v>210</v>
      </c>
      <c r="C1437" s="136">
        <v>9.5879999999999993E-2</v>
      </c>
      <c r="D1437" s="137">
        <v>1.93</v>
      </c>
      <c r="G1437" s="138">
        <v>465</v>
      </c>
    </row>
    <row r="1438" spans="1:7">
      <c r="A1438" s="71" t="s">
        <v>195</v>
      </c>
      <c r="B1438" s="71" t="s">
        <v>210</v>
      </c>
      <c r="C1438" s="136">
        <v>9.9686000000000011E-2</v>
      </c>
      <c r="D1438" s="137">
        <v>1.93</v>
      </c>
      <c r="G1438" s="138">
        <v>464</v>
      </c>
    </row>
    <row r="1439" spans="1:7">
      <c r="A1439" s="71" t="s">
        <v>195</v>
      </c>
      <c r="B1439" s="71" t="s">
        <v>210</v>
      </c>
      <c r="C1439" s="136">
        <v>0.101635</v>
      </c>
      <c r="D1439" s="137">
        <v>1.88</v>
      </c>
      <c r="G1439" s="138">
        <v>839</v>
      </c>
    </row>
    <row r="1440" spans="1:7">
      <c r="A1440" s="71" t="s">
        <v>195</v>
      </c>
      <c r="B1440" s="71" t="s">
        <v>210</v>
      </c>
      <c r="C1440" s="136">
        <v>0.10375400000000001</v>
      </c>
      <c r="D1440" s="137">
        <v>2.44</v>
      </c>
      <c r="G1440" s="138">
        <v>484</v>
      </c>
    </row>
    <row r="1441" spans="1:7">
      <c r="A1441" s="71" t="s">
        <v>195</v>
      </c>
      <c r="B1441" s="71" t="s">
        <v>210</v>
      </c>
      <c r="C1441" s="136">
        <v>0.107352</v>
      </c>
      <c r="D1441" s="137">
        <v>1.93</v>
      </c>
      <c r="G1441" s="138">
        <v>514</v>
      </c>
    </row>
    <row r="1442" spans="1:7">
      <c r="A1442" s="71" t="s">
        <v>195</v>
      </c>
      <c r="B1442" s="71" t="s">
        <v>210</v>
      </c>
      <c r="C1442" s="136">
        <v>0.110121</v>
      </c>
      <c r="D1442" s="137">
        <v>1.37</v>
      </c>
      <c r="G1442" s="138">
        <v>664</v>
      </c>
    </row>
    <row r="1443" spans="1:7">
      <c r="A1443" s="71" t="s">
        <v>195</v>
      </c>
      <c r="B1443" s="71" t="s">
        <v>210</v>
      </c>
      <c r="C1443" s="136">
        <v>0.116678</v>
      </c>
      <c r="D1443" s="137">
        <v>1.32</v>
      </c>
      <c r="G1443" s="138">
        <v>481</v>
      </c>
    </row>
    <row r="1444" spans="1:7">
      <c r="A1444" s="71" t="s">
        <v>195</v>
      </c>
      <c r="B1444" s="71" t="s">
        <v>210</v>
      </c>
      <c r="C1444" s="136">
        <v>0.121749</v>
      </c>
      <c r="D1444" s="137">
        <v>1.33</v>
      </c>
      <c r="G1444" s="138">
        <v>772</v>
      </c>
    </row>
    <row r="1445" spans="1:7">
      <c r="A1445" s="71" t="s">
        <v>195</v>
      </c>
      <c r="B1445" s="71" t="s">
        <v>210</v>
      </c>
      <c r="C1445" s="136">
        <v>0.12653200000000001</v>
      </c>
      <c r="D1445" s="137">
        <v>2.37</v>
      </c>
      <c r="G1445" s="138">
        <v>883</v>
      </c>
    </row>
    <row r="1446" spans="1:7">
      <c r="A1446" s="71" t="s">
        <v>195</v>
      </c>
      <c r="B1446" s="71" t="s">
        <v>210</v>
      </c>
      <c r="C1446" s="136">
        <v>0.13333699999999998</v>
      </c>
      <c r="D1446" s="137">
        <v>2.38</v>
      </c>
      <c r="G1446" s="138">
        <v>538</v>
      </c>
    </row>
    <row r="1447" spans="1:7">
      <c r="A1447" s="71" t="s">
        <v>195</v>
      </c>
      <c r="B1447" s="71" t="s">
        <v>210</v>
      </c>
      <c r="C1447" s="136">
        <v>0.13614799999999999</v>
      </c>
      <c r="D1447" s="137">
        <v>2.88</v>
      </c>
      <c r="G1447" s="138">
        <v>654</v>
      </c>
    </row>
    <row r="1448" spans="1:7">
      <c r="A1448" s="71" t="s">
        <v>195</v>
      </c>
      <c r="B1448" s="71" t="s">
        <v>210</v>
      </c>
      <c r="C1448" s="136">
        <v>0.13975499999999999</v>
      </c>
      <c r="D1448" s="137">
        <v>2.88</v>
      </c>
      <c r="G1448" s="138">
        <v>753</v>
      </c>
    </row>
    <row r="1449" spans="1:7">
      <c r="A1449" s="71" t="s">
        <v>195</v>
      </c>
      <c r="B1449" s="71" t="s">
        <v>210</v>
      </c>
      <c r="C1449" s="136">
        <v>0.14393600000000001</v>
      </c>
      <c r="D1449" s="137">
        <v>2.88</v>
      </c>
      <c r="G1449" s="138">
        <v>703</v>
      </c>
    </row>
    <row r="1450" spans="1:7">
      <c r="A1450" s="71" t="s">
        <v>195</v>
      </c>
      <c r="B1450" s="71" t="s">
        <v>210</v>
      </c>
      <c r="C1450" s="136">
        <v>0</v>
      </c>
      <c r="D1450" s="137">
        <v>8.9</v>
      </c>
      <c r="G1450" s="138">
        <v>1115</v>
      </c>
    </row>
    <row r="1451" spans="1:7">
      <c r="A1451" s="71" t="s">
        <v>195</v>
      </c>
      <c r="B1451" s="71" t="s">
        <v>210</v>
      </c>
      <c r="C1451" s="136">
        <v>4.692E-3</v>
      </c>
      <c r="D1451" s="137">
        <v>0.86</v>
      </c>
      <c r="G1451" s="138">
        <v>1652</v>
      </c>
    </row>
    <row r="1452" spans="1:7">
      <c r="A1452" s="71" t="s">
        <v>195</v>
      </c>
      <c r="B1452" s="71" t="s">
        <v>210</v>
      </c>
      <c r="C1452" s="136">
        <v>6.3840000000000008E-3</v>
      </c>
      <c r="D1452" s="137">
        <v>0.85</v>
      </c>
      <c r="G1452" s="138">
        <v>1584</v>
      </c>
    </row>
    <row r="1453" spans="1:7">
      <c r="A1453" s="71" t="s">
        <v>195</v>
      </c>
      <c r="B1453" s="71" t="s">
        <v>210</v>
      </c>
      <c r="C1453" s="136">
        <v>7.7990000000000004E-3</v>
      </c>
      <c r="D1453" s="137">
        <v>0.43</v>
      </c>
      <c r="G1453" s="138">
        <v>1334</v>
      </c>
    </row>
    <row r="1454" spans="1:7">
      <c r="A1454" s="71" t="s">
        <v>195</v>
      </c>
      <c r="B1454" s="71" t="s">
        <v>210</v>
      </c>
      <c r="C1454" s="136">
        <v>8.9359999999999995E-3</v>
      </c>
      <c r="D1454" s="137">
        <v>0.87</v>
      </c>
      <c r="G1454" s="138">
        <v>1111</v>
      </c>
    </row>
    <row r="1455" spans="1:7">
      <c r="A1455" s="71" t="s">
        <v>195</v>
      </c>
      <c r="B1455" s="71" t="s">
        <v>210</v>
      </c>
      <c r="C1455" s="136">
        <v>9.810000000000001E-3</v>
      </c>
      <c r="D1455" s="137">
        <v>0.39</v>
      </c>
      <c r="G1455" s="138">
        <v>1020</v>
      </c>
    </row>
    <row r="1456" spans="1:7">
      <c r="A1456" s="71" t="s">
        <v>195</v>
      </c>
      <c r="B1456" s="71" t="s">
        <v>210</v>
      </c>
      <c r="C1456" s="136">
        <v>1.0419000000000001E-2</v>
      </c>
      <c r="D1456" s="137">
        <v>0.41</v>
      </c>
      <c r="G1456" s="138">
        <v>997</v>
      </c>
    </row>
    <row r="1457" spans="1:7">
      <c r="A1457" s="71" t="s">
        <v>195</v>
      </c>
      <c r="B1457" s="71" t="s">
        <v>210</v>
      </c>
      <c r="C1457" s="136">
        <v>1.1028000000000001E-2</v>
      </c>
      <c r="D1457" s="137">
        <v>0.43</v>
      </c>
      <c r="G1457" s="138">
        <v>650</v>
      </c>
    </row>
    <row r="1458" spans="1:7">
      <c r="A1458" s="71" t="s">
        <v>195</v>
      </c>
      <c r="B1458" s="71" t="s">
        <v>210</v>
      </c>
      <c r="C1458" s="136">
        <v>1.1432000000000001E-2</v>
      </c>
      <c r="D1458" s="137">
        <v>0.38</v>
      </c>
      <c r="G1458" s="138">
        <v>761</v>
      </c>
    </row>
    <row r="1459" spans="1:7">
      <c r="A1459" s="71" t="s">
        <v>195</v>
      </c>
      <c r="B1459" s="71" t="s">
        <v>210</v>
      </c>
      <c r="C1459" s="136">
        <v>1.1836000000000001E-2</v>
      </c>
      <c r="D1459" s="137">
        <v>0.44</v>
      </c>
      <c r="G1459" s="138">
        <v>519</v>
      </c>
    </row>
    <row r="1460" spans="1:7">
      <c r="A1460" s="71" t="s">
        <v>195</v>
      </c>
      <c r="B1460" s="71" t="s">
        <v>210</v>
      </c>
      <c r="C1460" s="136">
        <v>1.2252000000000001E-2</v>
      </c>
      <c r="D1460" s="137">
        <v>0.42</v>
      </c>
      <c r="G1460" s="138">
        <v>771</v>
      </c>
    </row>
    <row r="1461" spans="1:7">
      <c r="A1461" s="71" t="s">
        <v>195</v>
      </c>
      <c r="B1461" s="71" t="s">
        <v>210</v>
      </c>
      <c r="C1461" s="136">
        <v>1.2688000000000001E-2</v>
      </c>
      <c r="D1461" s="137">
        <v>0.44</v>
      </c>
      <c r="G1461" s="138">
        <v>820</v>
      </c>
    </row>
    <row r="1462" spans="1:7">
      <c r="A1462" s="71" t="s">
        <v>195</v>
      </c>
      <c r="B1462" s="71" t="s">
        <v>210</v>
      </c>
      <c r="C1462" s="136">
        <v>1.3189000000000001E-2</v>
      </c>
      <c r="D1462" s="137">
        <v>0.39</v>
      </c>
      <c r="G1462" s="138">
        <v>772</v>
      </c>
    </row>
    <row r="1463" spans="1:7">
      <c r="A1463" s="71" t="s">
        <v>195</v>
      </c>
      <c r="B1463" s="71" t="s">
        <v>210</v>
      </c>
      <c r="C1463" s="136">
        <v>1.3644E-2</v>
      </c>
      <c r="D1463" s="137">
        <v>0.44</v>
      </c>
      <c r="G1463" s="138">
        <v>520</v>
      </c>
    </row>
    <row r="1464" spans="1:7">
      <c r="A1464" s="71" t="s">
        <v>195</v>
      </c>
      <c r="B1464" s="71" t="s">
        <v>210</v>
      </c>
      <c r="C1464" s="136">
        <v>1.4068000000000001E-2</v>
      </c>
      <c r="D1464" s="137">
        <v>0.43</v>
      </c>
      <c r="G1464" s="138">
        <v>604</v>
      </c>
    </row>
    <row r="1465" spans="1:7">
      <c r="A1465" s="71" t="s">
        <v>195</v>
      </c>
      <c r="B1465" s="71" t="s">
        <v>210</v>
      </c>
      <c r="C1465" s="136">
        <v>1.4491E-2</v>
      </c>
      <c r="D1465" s="137">
        <v>1.44</v>
      </c>
      <c r="G1465" s="138">
        <v>1097</v>
      </c>
    </row>
    <row r="1466" spans="1:7">
      <c r="A1466" s="71" t="s">
        <v>195</v>
      </c>
      <c r="B1466" s="71" t="s">
        <v>210</v>
      </c>
      <c r="C1466" s="136">
        <v>1.5205E-2</v>
      </c>
      <c r="D1466" s="137">
        <v>2.37</v>
      </c>
      <c r="G1466" s="138">
        <v>1280</v>
      </c>
    </row>
    <row r="1467" spans="1:7">
      <c r="A1467" s="71" t="s">
        <v>195</v>
      </c>
      <c r="B1467" s="71" t="s">
        <v>211</v>
      </c>
      <c r="C1467" s="136">
        <v>1.6208E-2</v>
      </c>
      <c r="D1467" s="137">
        <v>2.91</v>
      </c>
      <c r="G1467" s="138">
        <v>892</v>
      </c>
    </row>
    <row r="1468" spans="1:7">
      <c r="A1468" s="71" t="s">
        <v>195</v>
      </c>
      <c r="B1468" s="71" t="s">
        <v>210</v>
      </c>
      <c r="C1468" s="136">
        <v>1.7211000000000001E-2</v>
      </c>
      <c r="D1468" s="137">
        <v>4.3600000000000003</v>
      </c>
      <c r="G1468" s="138">
        <v>701</v>
      </c>
    </row>
    <row r="1469" spans="1:7">
      <c r="A1469" s="71" t="s">
        <v>195</v>
      </c>
      <c r="B1469" s="71" t="s">
        <v>210</v>
      </c>
      <c r="C1469" s="136">
        <v>1.8311000000000001E-2</v>
      </c>
      <c r="D1469" s="137">
        <v>3.89</v>
      </c>
      <c r="G1469" s="138">
        <v>627</v>
      </c>
    </row>
    <row r="1470" spans="1:7">
      <c r="A1470" s="71" t="s">
        <v>195</v>
      </c>
      <c r="B1470" s="71" t="s">
        <v>210</v>
      </c>
      <c r="C1470" s="136">
        <v>2.0383999999999999E-2</v>
      </c>
      <c r="D1470" s="137">
        <v>2.97</v>
      </c>
      <c r="G1470" s="138">
        <v>636</v>
      </c>
    </row>
    <row r="1471" spans="1:7">
      <c r="A1471" s="71" t="s">
        <v>195</v>
      </c>
      <c r="B1471" s="71" t="s">
        <v>210</v>
      </c>
      <c r="C1471" s="136">
        <v>2.2501E-2</v>
      </c>
      <c r="D1471" s="137">
        <v>4.9400000000000004</v>
      </c>
      <c r="G1471" s="138">
        <v>366</v>
      </c>
    </row>
    <row r="1472" spans="1:7">
      <c r="A1472" s="71" t="s">
        <v>195</v>
      </c>
      <c r="B1472" s="71" t="s">
        <v>210</v>
      </c>
      <c r="C1472" s="136">
        <v>2.4609000000000002E-2</v>
      </c>
      <c r="D1472" s="137">
        <v>3.95</v>
      </c>
      <c r="G1472" s="138">
        <v>684</v>
      </c>
    </row>
    <row r="1473" spans="1:7">
      <c r="A1473" s="71" t="s">
        <v>195</v>
      </c>
      <c r="B1473" s="71" t="s">
        <v>210</v>
      </c>
      <c r="C1473" s="136">
        <v>2.8081000000000002E-2</v>
      </c>
      <c r="D1473" s="137">
        <v>3.44</v>
      </c>
      <c r="G1473" s="138">
        <v>568</v>
      </c>
    </row>
    <row r="1474" spans="1:7">
      <c r="A1474" s="71" t="s">
        <v>195</v>
      </c>
      <c r="B1474" s="71" t="s">
        <v>210</v>
      </c>
      <c r="C1474" s="136">
        <v>3.1809999999999998E-2</v>
      </c>
      <c r="D1474" s="137">
        <v>3.92</v>
      </c>
      <c r="G1474" s="138">
        <v>485</v>
      </c>
    </row>
    <row r="1475" spans="1:7">
      <c r="A1475" s="71" t="s">
        <v>195</v>
      </c>
      <c r="B1475" s="71" t="s">
        <v>210</v>
      </c>
      <c r="C1475" s="136">
        <v>3.5201000000000003E-2</v>
      </c>
      <c r="D1475" s="137">
        <v>2.93</v>
      </c>
      <c r="G1475" s="138">
        <v>649</v>
      </c>
    </row>
    <row r="1476" spans="1:7">
      <c r="A1476" s="71" t="s">
        <v>195</v>
      </c>
      <c r="B1476" s="71" t="s">
        <v>210</v>
      </c>
      <c r="C1476" s="136">
        <v>3.8844000000000004E-2</v>
      </c>
      <c r="D1476" s="137">
        <v>2.44</v>
      </c>
      <c r="G1476" s="138">
        <v>585</v>
      </c>
    </row>
    <row r="1477" spans="1:7">
      <c r="A1477" s="71" t="s">
        <v>195</v>
      </c>
      <c r="B1477" s="71" t="s">
        <v>210</v>
      </c>
      <c r="C1477" s="136">
        <v>4.1853000000000001E-2</v>
      </c>
      <c r="D1477" s="137">
        <v>2.94</v>
      </c>
      <c r="G1477" s="138">
        <v>601</v>
      </c>
    </row>
    <row r="1478" spans="1:7">
      <c r="A1478" s="71" t="s">
        <v>195</v>
      </c>
      <c r="B1478" s="71" t="s">
        <v>210</v>
      </c>
      <c r="C1478" s="136">
        <v>4.4993000000000005E-2</v>
      </c>
      <c r="D1478" s="137">
        <v>2.94</v>
      </c>
      <c r="G1478" s="138">
        <v>600</v>
      </c>
    </row>
    <row r="1479" spans="1:7">
      <c r="A1479" s="71" t="s">
        <v>195</v>
      </c>
      <c r="B1479" s="71" t="s">
        <v>210</v>
      </c>
      <c r="C1479" s="136">
        <v>4.8122999999999999E-2</v>
      </c>
      <c r="D1479" s="137">
        <v>3.93</v>
      </c>
      <c r="G1479" s="138">
        <v>683</v>
      </c>
    </row>
    <row r="1480" spans="1:7">
      <c r="A1480" s="71" t="s">
        <v>195</v>
      </c>
      <c r="B1480" s="71" t="s">
        <v>210</v>
      </c>
      <c r="C1480" s="136">
        <v>5.1127000000000006E-2</v>
      </c>
      <c r="D1480" s="137">
        <v>2.93</v>
      </c>
      <c r="G1480" s="138">
        <v>550</v>
      </c>
    </row>
    <row r="1481" spans="1:7">
      <c r="A1481" s="71" t="s">
        <v>195</v>
      </c>
      <c r="B1481" s="71" t="s">
        <v>210</v>
      </c>
      <c r="C1481" s="136">
        <v>5.4024999999999997E-2</v>
      </c>
      <c r="D1481" s="137">
        <v>3.45</v>
      </c>
      <c r="G1481" s="138">
        <v>518</v>
      </c>
    </row>
    <row r="1482" spans="1:7">
      <c r="A1482" s="71" t="s">
        <v>195</v>
      </c>
      <c r="B1482" s="71" t="s">
        <v>210</v>
      </c>
      <c r="C1482" s="136">
        <v>5.6447999999999998E-2</v>
      </c>
      <c r="D1482" s="137">
        <v>4.41</v>
      </c>
      <c r="G1482" s="138">
        <v>448</v>
      </c>
    </row>
    <row r="1483" spans="1:7">
      <c r="A1483" s="71" t="s">
        <v>195</v>
      </c>
      <c r="B1483" s="71" t="s">
        <v>210</v>
      </c>
      <c r="C1483" s="136">
        <v>5.9177E-2</v>
      </c>
      <c r="D1483" s="137">
        <v>2.44</v>
      </c>
      <c r="G1483" s="138">
        <v>831</v>
      </c>
    </row>
    <row r="1484" spans="1:7">
      <c r="A1484" s="71" t="s">
        <v>195</v>
      </c>
      <c r="B1484" s="71" t="s">
        <v>210</v>
      </c>
      <c r="C1484" s="136">
        <v>6.1819000000000006E-2</v>
      </c>
      <c r="D1484" s="137">
        <v>3.45</v>
      </c>
      <c r="G1484" s="138">
        <v>817</v>
      </c>
    </row>
    <row r="1485" spans="1:7">
      <c r="A1485" s="71" t="s">
        <v>195</v>
      </c>
      <c r="B1485" s="71" t="s">
        <v>210</v>
      </c>
      <c r="C1485" s="136">
        <v>6.4329999999999998E-2</v>
      </c>
      <c r="D1485" s="137">
        <v>3.44</v>
      </c>
      <c r="G1485" s="138">
        <v>716</v>
      </c>
    </row>
    <row r="1486" spans="1:7">
      <c r="A1486" s="71" t="s">
        <v>195</v>
      </c>
      <c r="B1486" s="71" t="s">
        <v>210</v>
      </c>
      <c r="C1486" s="136">
        <v>6.7130999999999996E-2</v>
      </c>
      <c r="D1486" s="137">
        <v>3.46</v>
      </c>
      <c r="G1486" s="138">
        <v>619</v>
      </c>
    </row>
    <row r="1487" spans="1:7">
      <c r="A1487" s="71" t="s">
        <v>195</v>
      </c>
      <c r="B1487" s="71" t="s">
        <v>210</v>
      </c>
      <c r="C1487" s="136">
        <v>6.9619E-2</v>
      </c>
      <c r="D1487" s="137">
        <v>2.4500000000000002</v>
      </c>
      <c r="G1487" s="138">
        <v>734</v>
      </c>
    </row>
    <row r="1488" spans="1:7">
      <c r="A1488" s="71" t="s">
        <v>195</v>
      </c>
      <c r="B1488" s="71" t="s">
        <v>210</v>
      </c>
      <c r="C1488" s="136">
        <v>7.2120000000000004E-2</v>
      </c>
      <c r="D1488" s="137">
        <v>3.32</v>
      </c>
      <c r="G1488" s="138">
        <v>738</v>
      </c>
    </row>
    <row r="1489" spans="1:7">
      <c r="A1489" s="71" t="s">
        <v>195</v>
      </c>
      <c r="B1489" s="71" t="s">
        <v>210</v>
      </c>
      <c r="C1489" s="136">
        <v>7.3380000000000001E-2</v>
      </c>
      <c r="D1489" s="137">
        <v>5.21</v>
      </c>
      <c r="G1489" s="138">
        <v>328</v>
      </c>
    </row>
    <row r="1490" spans="1:7">
      <c r="A1490" s="71" t="s">
        <v>195</v>
      </c>
      <c r="B1490" s="71" t="s">
        <v>210</v>
      </c>
      <c r="C1490" s="136">
        <v>7.4872000000000008E-2</v>
      </c>
      <c r="D1490" s="137">
        <v>2.84</v>
      </c>
      <c r="G1490" s="138">
        <v>770</v>
      </c>
    </row>
    <row r="1491" spans="1:7">
      <c r="A1491" s="71" t="s">
        <v>195</v>
      </c>
      <c r="B1491" s="71" t="s">
        <v>210</v>
      </c>
      <c r="C1491" s="136">
        <v>7.7870999999999996E-2</v>
      </c>
      <c r="D1491" s="137">
        <v>1.74</v>
      </c>
      <c r="G1491" s="138">
        <v>880</v>
      </c>
    </row>
    <row r="1492" spans="1:7">
      <c r="A1492" s="71" t="s">
        <v>195</v>
      </c>
      <c r="B1492" s="71" t="s">
        <v>210</v>
      </c>
      <c r="C1492" s="136">
        <v>8.0596000000000001E-2</v>
      </c>
      <c r="D1492" s="137">
        <v>1.27</v>
      </c>
      <c r="G1492" s="138">
        <v>966</v>
      </c>
    </row>
    <row r="1493" spans="1:7">
      <c r="A1493" s="71" t="s">
        <v>195</v>
      </c>
      <c r="B1493" s="71" t="s">
        <v>210</v>
      </c>
      <c r="C1493" s="136">
        <v>8.3084999999999992E-2</v>
      </c>
      <c r="D1493" s="137">
        <v>1.77</v>
      </c>
      <c r="G1493" s="138">
        <v>1077</v>
      </c>
    </row>
    <row r="1494" spans="1:7">
      <c r="A1494" s="71" t="s">
        <v>195</v>
      </c>
      <c r="B1494" s="71" t="s">
        <v>210</v>
      </c>
      <c r="C1494" s="136">
        <v>8.5626000000000008E-2</v>
      </c>
      <c r="D1494" s="137">
        <v>4.4400000000000004</v>
      </c>
      <c r="G1494" s="138">
        <v>649</v>
      </c>
    </row>
    <row r="1495" spans="1:7">
      <c r="A1495" s="71" t="s">
        <v>195</v>
      </c>
      <c r="B1495" s="71" t="s">
        <v>210</v>
      </c>
      <c r="C1495" s="136">
        <v>8.8183000000000011E-2</v>
      </c>
      <c r="D1495" s="137">
        <v>2.9</v>
      </c>
      <c r="G1495" s="138">
        <v>649</v>
      </c>
    </row>
    <row r="1496" spans="1:7">
      <c r="A1496" s="71" t="s">
        <v>195</v>
      </c>
      <c r="B1496" s="71" t="s">
        <v>210</v>
      </c>
      <c r="C1496" s="136">
        <v>9.0748000000000009E-2</v>
      </c>
      <c r="D1496" s="137">
        <v>2.37</v>
      </c>
      <c r="G1496" s="138">
        <v>564</v>
      </c>
    </row>
    <row r="1497" spans="1:7">
      <c r="A1497" s="71" t="s">
        <v>195</v>
      </c>
      <c r="B1497" s="71" t="s">
        <v>210</v>
      </c>
      <c r="C1497" s="136">
        <v>9.3474000000000002E-2</v>
      </c>
      <c r="D1497" s="137">
        <v>1.79</v>
      </c>
      <c r="G1497" s="138">
        <v>674</v>
      </c>
    </row>
    <row r="1498" spans="1:7">
      <c r="A1498" s="71" t="s">
        <v>195</v>
      </c>
      <c r="B1498" s="71" t="s">
        <v>210</v>
      </c>
      <c r="C1498" s="136">
        <v>9.5974999999999991E-2</v>
      </c>
      <c r="D1498" s="137">
        <v>0.87</v>
      </c>
      <c r="G1498" s="138">
        <v>782</v>
      </c>
    </row>
    <row r="1499" spans="1:7">
      <c r="A1499" s="71" t="s">
        <v>195</v>
      </c>
      <c r="B1499" s="71" t="s">
        <v>210</v>
      </c>
      <c r="C1499" s="136">
        <v>9.8156000000000007E-2</v>
      </c>
      <c r="D1499" s="137">
        <v>2.2999999999999998</v>
      </c>
      <c r="G1499" s="138">
        <v>749</v>
      </c>
    </row>
    <row r="1500" spans="1:7">
      <c r="A1500" s="71" t="s">
        <v>195</v>
      </c>
      <c r="B1500" s="71" t="s">
        <v>210</v>
      </c>
      <c r="C1500" s="136">
        <v>0.100464</v>
      </c>
      <c r="D1500" s="137">
        <v>1.38</v>
      </c>
      <c r="G1500" s="138">
        <v>924</v>
      </c>
    </row>
    <row r="1501" spans="1:7">
      <c r="A1501" s="71" t="s">
        <v>195</v>
      </c>
      <c r="B1501" s="71" t="s">
        <v>210</v>
      </c>
      <c r="C1501" s="136">
        <v>0.102745</v>
      </c>
      <c r="D1501" s="137">
        <v>2.85</v>
      </c>
      <c r="G1501" s="138">
        <v>882</v>
      </c>
    </row>
    <row r="1502" spans="1:7">
      <c r="A1502" s="71" t="s">
        <v>195</v>
      </c>
      <c r="B1502" s="71" t="s">
        <v>210</v>
      </c>
      <c r="C1502" s="136">
        <v>0.10484099999999999</v>
      </c>
      <c r="D1502" s="137">
        <v>2.4</v>
      </c>
      <c r="G1502" s="138">
        <v>878</v>
      </c>
    </row>
    <row r="1503" spans="1:7">
      <c r="A1503" s="71" t="s">
        <v>195</v>
      </c>
      <c r="B1503" s="71" t="s">
        <v>210</v>
      </c>
      <c r="C1503" s="136">
        <v>0.10787099999999999</v>
      </c>
      <c r="D1503" s="137">
        <v>2.85</v>
      </c>
      <c r="G1503" s="138">
        <v>784</v>
      </c>
    </row>
    <row r="1504" spans="1:7">
      <c r="A1504" s="71" t="s">
        <v>195</v>
      </c>
      <c r="B1504" s="71" t="s">
        <v>210</v>
      </c>
      <c r="C1504" s="136">
        <v>0.11105500000000001</v>
      </c>
      <c r="D1504" s="137">
        <v>0.92</v>
      </c>
      <c r="G1504" s="138">
        <v>1562</v>
      </c>
    </row>
    <row r="1505" spans="1:7">
      <c r="A1505" s="71" t="s">
        <v>195</v>
      </c>
      <c r="B1505" s="71" t="s">
        <v>210</v>
      </c>
      <c r="C1505" s="136">
        <v>0.113896</v>
      </c>
      <c r="D1505" s="137">
        <v>0.41</v>
      </c>
      <c r="G1505" s="138">
        <v>1747</v>
      </c>
    </row>
    <row r="1506" spans="1:7">
      <c r="A1506" s="71" t="s">
        <v>195</v>
      </c>
      <c r="B1506" s="71" t="s">
        <v>210</v>
      </c>
      <c r="C1506" s="136">
        <v>0.11645999999999999</v>
      </c>
      <c r="D1506" s="137">
        <v>0.42</v>
      </c>
      <c r="G1506" s="138">
        <v>1550</v>
      </c>
    </row>
    <row r="1507" spans="1:7">
      <c r="A1507" s="71" t="s">
        <v>195</v>
      </c>
      <c r="B1507" s="71" t="s">
        <v>210</v>
      </c>
      <c r="C1507" s="136">
        <v>0.11848</v>
      </c>
      <c r="D1507" s="137">
        <v>0.41</v>
      </c>
      <c r="G1507" s="138">
        <v>1396</v>
      </c>
    </row>
    <row r="1508" spans="1:7">
      <c r="A1508" s="71" t="s">
        <v>195</v>
      </c>
      <c r="B1508" s="71" t="s">
        <v>210</v>
      </c>
      <c r="C1508" s="136">
        <v>0.12054200000000001</v>
      </c>
      <c r="D1508" s="137">
        <v>0.43</v>
      </c>
      <c r="G1508" s="138">
        <v>1060</v>
      </c>
    </row>
    <row r="1509" spans="1:7">
      <c r="A1509" s="71" t="s">
        <v>195</v>
      </c>
      <c r="B1509" s="71" t="s">
        <v>210</v>
      </c>
      <c r="C1509" s="136">
        <v>0.122447</v>
      </c>
      <c r="D1509" s="137">
        <v>0.42</v>
      </c>
      <c r="G1509" s="138">
        <v>867</v>
      </c>
    </row>
    <row r="1510" spans="1:7">
      <c r="A1510" s="71" t="s">
        <v>195</v>
      </c>
      <c r="B1510" s="71" t="s">
        <v>210</v>
      </c>
      <c r="C1510" s="136">
        <v>0.123629</v>
      </c>
      <c r="D1510" s="137">
        <v>0.41</v>
      </c>
      <c r="G1510" s="138">
        <v>1204</v>
      </c>
    </row>
    <row r="1511" spans="1:7">
      <c r="A1511" s="71" t="s">
        <v>195</v>
      </c>
      <c r="B1511" s="71" t="s">
        <v>210</v>
      </c>
      <c r="C1511" s="136">
        <v>0.12596499999999999</v>
      </c>
      <c r="D1511" s="137">
        <v>0.37</v>
      </c>
      <c r="G1511" s="138">
        <v>1149</v>
      </c>
    </row>
    <row r="1512" spans="1:7">
      <c r="A1512" s="71" t="s">
        <v>195</v>
      </c>
      <c r="B1512" s="71" t="s">
        <v>210</v>
      </c>
      <c r="C1512" s="136">
        <v>0.12748000000000001</v>
      </c>
      <c r="D1512" s="137">
        <v>0.43</v>
      </c>
      <c r="G1512" s="138">
        <v>662</v>
      </c>
    </row>
    <row r="1513" spans="1:7">
      <c r="A1513" s="71" t="s">
        <v>195</v>
      </c>
      <c r="B1513" s="71" t="s">
        <v>210</v>
      </c>
      <c r="C1513" s="136">
        <v>0.128611</v>
      </c>
      <c r="D1513" s="137">
        <v>0.42</v>
      </c>
      <c r="G1513" s="138">
        <v>568</v>
      </c>
    </row>
    <row r="1514" spans="1:7">
      <c r="A1514" s="71" t="s">
        <v>195</v>
      </c>
      <c r="B1514" s="71" t="s">
        <v>210</v>
      </c>
      <c r="C1514" s="136">
        <v>0.12996100000000002</v>
      </c>
      <c r="D1514" s="137">
        <v>2.4300000000000002</v>
      </c>
      <c r="G1514" s="138">
        <v>932</v>
      </c>
    </row>
    <row r="1515" spans="1:7">
      <c r="A1515" s="71" t="s">
        <v>195</v>
      </c>
      <c r="B1515" s="71" t="s">
        <v>210</v>
      </c>
      <c r="C1515" s="136">
        <v>0.13266399999999998</v>
      </c>
      <c r="D1515" s="137">
        <v>3.41</v>
      </c>
      <c r="G1515" s="138">
        <v>569</v>
      </c>
    </row>
    <row r="1516" spans="1:7">
      <c r="A1516" s="71" t="s">
        <v>195</v>
      </c>
      <c r="B1516" s="71" t="s">
        <v>210</v>
      </c>
      <c r="C1516" s="136">
        <v>0.134547</v>
      </c>
      <c r="D1516" s="137">
        <v>3.92</v>
      </c>
      <c r="G1516" s="138">
        <v>531</v>
      </c>
    </row>
    <row r="1517" spans="1:7">
      <c r="A1517" s="71" t="s">
        <v>195</v>
      </c>
      <c r="B1517" s="71" t="s">
        <v>210</v>
      </c>
      <c r="C1517" s="136">
        <v>0.13643000000000002</v>
      </c>
      <c r="D1517" s="137">
        <v>4.91</v>
      </c>
      <c r="G1517" s="138">
        <v>619</v>
      </c>
    </row>
    <row r="1518" spans="1:7">
      <c r="A1518" s="71" t="s">
        <v>195</v>
      </c>
      <c r="B1518" s="71" t="s">
        <v>210</v>
      </c>
      <c r="C1518" s="136">
        <v>0.13831399999999999</v>
      </c>
      <c r="D1518" s="137">
        <v>3.43</v>
      </c>
      <c r="G1518" s="138">
        <v>815</v>
      </c>
    </row>
    <row r="1519" spans="1:7">
      <c r="A1519" s="71" t="s">
        <v>195</v>
      </c>
      <c r="B1519" s="71" t="s">
        <v>210</v>
      </c>
      <c r="C1519" s="136">
        <v>0.14256100000000002</v>
      </c>
      <c r="D1519" s="137">
        <v>3.43</v>
      </c>
      <c r="G1519" s="138">
        <v>665</v>
      </c>
    </row>
    <row r="1520" spans="1:7">
      <c r="A1520" s="71" t="s">
        <v>195</v>
      </c>
      <c r="B1520" s="71" t="s">
        <v>211</v>
      </c>
      <c r="C1520" s="136">
        <v>0</v>
      </c>
      <c r="D1520" s="137">
        <v>5.69</v>
      </c>
      <c r="G1520" s="138">
        <v>633</v>
      </c>
    </row>
    <row r="1521" spans="1:7">
      <c r="A1521" s="71" t="s">
        <v>195</v>
      </c>
      <c r="B1521" s="71" t="s">
        <v>210</v>
      </c>
      <c r="C1521" s="136">
        <v>5.2979999999999998E-3</v>
      </c>
      <c r="D1521" s="137">
        <v>3.05</v>
      </c>
      <c r="G1521" s="138">
        <v>996</v>
      </c>
    </row>
    <row r="1522" spans="1:7">
      <c r="A1522" s="71" t="s">
        <v>195</v>
      </c>
      <c r="B1522" s="71" t="s">
        <v>210</v>
      </c>
      <c r="C1522" s="136">
        <v>1.6740999999999999E-2</v>
      </c>
      <c r="D1522" s="137">
        <v>6.18</v>
      </c>
      <c r="G1522" s="138">
        <v>436</v>
      </c>
    </row>
    <row r="1523" spans="1:7">
      <c r="A1523" s="71" t="s">
        <v>195</v>
      </c>
      <c r="B1523" s="71" t="s">
        <v>210</v>
      </c>
      <c r="C1523" s="136">
        <v>2.2364000000000002E-2</v>
      </c>
      <c r="D1523" s="137">
        <v>5.96</v>
      </c>
      <c r="G1523" s="138">
        <v>403</v>
      </c>
    </row>
    <row r="1524" spans="1:7">
      <c r="A1524" s="71" t="s">
        <v>195</v>
      </c>
      <c r="B1524" s="71" t="s">
        <v>210</v>
      </c>
      <c r="C1524" s="136">
        <v>3.7766000000000001E-2</v>
      </c>
      <c r="D1524" s="137">
        <v>5.78</v>
      </c>
      <c r="G1524" s="138">
        <v>411</v>
      </c>
    </row>
    <row r="1525" spans="1:7">
      <c r="A1525" s="71" t="s">
        <v>195</v>
      </c>
      <c r="B1525" s="71" t="s">
        <v>210</v>
      </c>
      <c r="C1525" s="136">
        <v>6.523000000000001E-2</v>
      </c>
      <c r="D1525" s="137">
        <v>5.94</v>
      </c>
      <c r="G1525" s="138">
        <v>550</v>
      </c>
    </row>
    <row r="1526" spans="1:7">
      <c r="A1526" s="71" t="s">
        <v>195</v>
      </c>
      <c r="B1526" s="71" t="s">
        <v>210</v>
      </c>
      <c r="C1526" s="136">
        <v>8.2789000000000001E-2</v>
      </c>
      <c r="D1526" s="137">
        <v>6.08</v>
      </c>
      <c r="G1526" s="138">
        <v>490</v>
      </c>
    </row>
    <row r="1527" spans="1:7">
      <c r="A1527" s="71" t="s">
        <v>195</v>
      </c>
      <c r="B1527" s="71" t="s">
        <v>210</v>
      </c>
      <c r="C1527" s="136">
        <v>0.102798</v>
      </c>
      <c r="D1527" s="137">
        <v>6.04</v>
      </c>
      <c r="G1527" s="138">
        <v>444</v>
      </c>
    </row>
    <row r="1528" spans="1:7">
      <c r="A1528" s="71" t="s">
        <v>195</v>
      </c>
      <c r="B1528" s="71" t="s">
        <v>210</v>
      </c>
      <c r="C1528" s="136">
        <v>0.117008</v>
      </c>
      <c r="D1528" s="137">
        <v>5.19</v>
      </c>
      <c r="G1528" s="138">
        <v>551</v>
      </c>
    </row>
    <row r="1529" spans="1:7">
      <c r="A1529" s="71" t="s">
        <v>195</v>
      </c>
      <c r="B1529" s="71" t="s">
        <v>210</v>
      </c>
      <c r="C1529" s="136">
        <v>0.119549</v>
      </c>
      <c r="D1529" s="137">
        <v>0.15</v>
      </c>
      <c r="G1529" s="138">
        <v>539</v>
      </c>
    </row>
    <row r="1530" spans="1:7">
      <c r="A1530" s="71" t="s">
        <v>195</v>
      </c>
      <c r="B1530" s="71" t="s">
        <v>210</v>
      </c>
      <c r="C1530" s="136">
        <v>0.12053900000000001</v>
      </c>
      <c r="D1530" s="137">
        <v>0.2</v>
      </c>
      <c r="G1530" s="138">
        <v>537</v>
      </c>
    </row>
    <row r="1531" spans="1:7">
      <c r="A1531" s="71" t="s">
        <v>195</v>
      </c>
      <c r="B1531" s="71" t="s">
        <v>210</v>
      </c>
      <c r="C1531" s="136">
        <v>0.12134399999999999</v>
      </c>
      <c r="D1531" s="137">
        <v>0.15</v>
      </c>
      <c r="G1531" s="138">
        <v>489</v>
      </c>
    </row>
    <row r="1532" spans="1:7">
      <c r="A1532" s="71" t="s">
        <v>195</v>
      </c>
      <c r="B1532" s="71" t="s">
        <v>210</v>
      </c>
      <c r="C1532" s="136">
        <v>0.12227800000000001</v>
      </c>
      <c r="D1532" s="137">
        <v>0.1</v>
      </c>
      <c r="G1532" s="138">
        <v>343</v>
      </c>
    </row>
    <row r="1533" spans="1:7">
      <c r="A1533" s="71" t="s">
        <v>195</v>
      </c>
      <c r="B1533" s="71" t="s">
        <v>211</v>
      </c>
      <c r="C1533" s="136">
        <v>0.12322</v>
      </c>
      <c r="D1533" s="137">
        <v>0.1</v>
      </c>
      <c r="G1533" s="138">
        <v>344</v>
      </c>
    </row>
    <row r="1534" spans="1:7">
      <c r="A1534" s="71" t="s">
        <v>195</v>
      </c>
      <c r="B1534" s="71" t="s">
        <v>210</v>
      </c>
      <c r="C1534" s="136">
        <v>0.124016</v>
      </c>
      <c r="D1534" s="137">
        <v>0.15</v>
      </c>
      <c r="G1534" s="138">
        <v>388</v>
      </c>
    </row>
    <row r="1535" spans="1:7">
      <c r="A1535" s="71" t="s">
        <v>195</v>
      </c>
      <c r="B1535" s="71" t="s">
        <v>210</v>
      </c>
      <c r="C1535" s="136">
        <v>0.12485</v>
      </c>
      <c r="D1535" s="137">
        <v>0.15</v>
      </c>
      <c r="G1535" s="138">
        <v>338</v>
      </c>
    </row>
    <row r="1536" spans="1:7">
      <c r="A1536" s="71" t="s">
        <v>195</v>
      </c>
      <c r="B1536" s="71" t="s">
        <v>210</v>
      </c>
      <c r="C1536" s="136">
        <v>0.12573300000000001</v>
      </c>
      <c r="D1536" s="137">
        <v>0.15</v>
      </c>
      <c r="G1536" s="138">
        <v>341</v>
      </c>
    </row>
    <row r="1537" spans="1:7">
      <c r="A1537" s="71" t="s">
        <v>195</v>
      </c>
      <c r="B1537" s="71" t="s">
        <v>210</v>
      </c>
      <c r="C1537" s="136">
        <v>0.12651099999999998</v>
      </c>
      <c r="D1537" s="137">
        <v>0.19</v>
      </c>
      <c r="G1537" s="138">
        <v>230</v>
      </c>
    </row>
    <row r="1538" spans="1:7">
      <c r="A1538" s="71" t="s">
        <v>195</v>
      </c>
      <c r="B1538" s="71" t="s">
        <v>210</v>
      </c>
      <c r="C1538" s="136">
        <v>0.12831500000000001</v>
      </c>
      <c r="D1538" s="137">
        <v>0.95</v>
      </c>
      <c r="G1538" s="138">
        <v>585</v>
      </c>
    </row>
    <row r="1539" spans="1:7">
      <c r="A1539" s="71" t="s">
        <v>195</v>
      </c>
      <c r="B1539" s="71" t="s">
        <v>210</v>
      </c>
      <c r="C1539" s="136">
        <v>0.13181800000000002</v>
      </c>
      <c r="D1539" s="137">
        <v>3.05</v>
      </c>
      <c r="G1539" s="138">
        <v>945</v>
      </c>
    </row>
    <row r="1540" spans="1:7">
      <c r="A1540" s="71" t="s">
        <v>195</v>
      </c>
      <c r="B1540" s="71" t="s">
        <v>210</v>
      </c>
      <c r="C1540" s="136">
        <v>0.14333600000000002</v>
      </c>
      <c r="D1540" s="137">
        <v>5.85</v>
      </c>
      <c r="G1540" s="138">
        <v>558</v>
      </c>
    </row>
    <row r="1541" spans="1:7">
      <c r="A1541" s="71" t="s">
        <v>195</v>
      </c>
      <c r="B1541" s="71" t="s">
        <v>210</v>
      </c>
      <c r="C1541" s="136">
        <v>0.15676300000000001</v>
      </c>
      <c r="D1541" s="137">
        <v>5.83</v>
      </c>
      <c r="G1541" s="138">
        <v>559</v>
      </c>
    </row>
    <row r="1542" spans="1:7">
      <c r="A1542" s="71" t="s">
        <v>195</v>
      </c>
      <c r="B1542" s="71" t="s">
        <v>210</v>
      </c>
      <c r="C1542" s="136">
        <v>0.16803899999999999</v>
      </c>
      <c r="D1542" s="137">
        <v>5.9</v>
      </c>
      <c r="G1542" s="138">
        <v>555</v>
      </c>
    </row>
    <row r="1543" spans="1:7">
      <c r="A1543" s="71" t="s">
        <v>195</v>
      </c>
      <c r="B1543" s="71" t="s">
        <v>210</v>
      </c>
      <c r="C1543" s="136">
        <v>0.179484</v>
      </c>
      <c r="D1543" s="137">
        <v>5.79</v>
      </c>
      <c r="G1543" s="138">
        <v>660</v>
      </c>
    </row>
    <row r="1544" spans="1:7">
      <c r="A1544" s="71" t="s">
        <v>195</v>
      </c>
      <c r="B1544" s="71" t="s">
        <v>210</v>
      </c>
      <c r="C1544" s="136">
        <v>0.19597399999999998</v>
      </c>
      <c r="D1544" s="137">
        <v>5.71</v>
      </c>
      <c r="G1544" s="138">
        <v>719</v>
      </c>
    </row>
    <row r="1545" spans="1:7">
      <c r="A1545" s="71" t="s">
        <v>195</v>
      </c>
      <c r="B1545" s="71" t="s">
        <v>210</v>
      </c>
      <c r="C1545" s="136">
        <v>0.213644</v>
      </c>
      <c r="D1545" s="137">
        <v>5.5</v>
      </c>
      <c r="G1545" s="138">
        <v>1032</v>
      </c>
    </row>
    <row r="1546" spans="1:7">
      <c r="A1546" s="71" t="s">
        <v>195</v>
      </c>
      <c r="B1546" s="71" t="s">
        <v>210</v>
      </c>
      <c r="C1546" s="136">
        <v>0.22894</v>
      </c>
      <c r="D1546" s="137">
        <v>5.36</v>
      </c>
      <c r="G1546" s="138">
        <v>692</v>
      </c>
    </row>
    <row r="1547" spans="1:7">
      <c r="A1547" s="71" t="s">
        <v>195</v>
      </c>
      <c r="B1547" s="71" t="s">
        <v>210</v>
      </c>
      <c r="C1547" s="136">
        <v>0.241566</v>
      </c>
      <c r="D1547" s="137">
        <v>5.1100000000000003</v>
      </c>
      <c r="G1547" s="138">
        <v>810</v>
      </c>
    </row>
    <row r="1548" spans="1:7">
      <c r="A1548" s="71" t="s">
        <v>195</v>
      </c>
      <c r="B1548" s="71" t="s">
        <v>210</v>
      </c>
      <c r="C1548" s="136">
        <v>0.25911299999999998</v>
      </c>
      <c r="D1548" s="137">
        <v>6.24</v>
      </c>
      <c r="G1548" s="138">
        <v>731</v>
      </c>
    </row>
    <row r="1549" spans="1:7">
      <c r="A1549" s="71" t="s">
        <v>195</v>
      </c>
      <c r="B1549" s="71" t="s">
        <v>210</v>
      </c>
      <c r="C1549" s="136">
        <v>0.27734399999999998</v>
      </c>
      <c r="D1549" s="137">
        <v>5.24</v>
      </c>
      <c r="G1549" s="138">
        <v>748</v>
      </c>
    </row>
    <row r="1550" spans="1:7">
      <c r="A1550" s="71" t="s">
        <v>195</v>
      </c>
      <c r="B1550" s="71" t="s">
        <v>210</v>
      </c>
      <c r="C1550" s="136">
        <v>0.29698399999999997</v>
      </c>
      <c r="D1550" s="137">
        <v>5.0599999999999996</v>
      </c>
      <c r="G1550" s="138">
        <v>924</v>
      </c>
    </row>
    <row r="1551" spans="1:7">
      <c r="A1551" s="71" t="s">
        <v>195</v>
      </c>
      <c r="B1551" s="71" t="s">
        <v>210</v>
      </c>
      <c r="C1551" s="136">
        <v>0.30655700000000002</v>
      </c>
      <c r="D1551" s="137">
        <v>3.49</v>
      </c>
      <c r="G1551" s="138">
        <v>564</v>
      </c>
    </row>
    <row r="1552" spans="1:7">
      <c r="A1552" s="71" t="s">
        <v>195</v>
      </c>
      <c r="B1552" s="71" t="s">
        <v>210</v>
      </c>
      <c r="C1552" s="136">
        <v>0.30993700000000002</v>
      </c>
      <c r="D1552" s="137">
        <v>0.15</v>
      </c>
      <c r="G1552" s="138">
        <v>490</v>
      </c>
    </row>
    <row r="1553" spans="1:7">
      <c r="A1553" s="71" t="s">
        <v>195</v>
      </c>
      <c r="B1553" s="71" t="s">
        <v>210</v>
      </c>
      <c r="C1553" s="136">
        <v>7.27E-4</v>
      </c>
      <c r="D1553" s="137">
        <v>2.83</v>
      </c>
      <c r="G1553" s="138">
        <v>650</v>
      </c>
    </row>
    <row r="1554" spans="1:7">
      <c r="A1554" s="71" t="s">
        <v>195</v>
      </c>
      <c r="B1554" s="71" t="s">
        <v>210</v>
      </c>
      <c r="C1554" s="136">
        <v>2.1819999999999999E-3</v>
      </c>
      <c r="D1554" s="137">
        <v>2.27</v>
      </c>
      <c r="G1554" s="138">
        <v>1288</v>
      </c>
    </row>
    <row r="1555" spans="1:7">
      <c r="A1555" s="71" t="s">
        <v>195</v>
      </c>
      <c r="B1555" s="71" t="s">
        <v>210</v>
      </c>
      <c r="C1555" s="136">
        <v>7.6680000000000003E-3</v>
      </c>
      <c r="D1555" s="137">
        <v>1.54</v>
      </c>
      <c r="G1555" s="138">
        <v>557</v>
      </c>
    </row>
    <row r="1556" spans="1:7">
      <c r="A1556" s="71" t="s">
        <v>195</v>
      </c>
      <c r="B1556" s="71" t="s">
        <v>210</v>
      </c>
      <c r="C1556" s="136">
        <v>1.3354E-2</v>
      </c>
      <c r="D1556" s="137">
        <v>3.53</v>
      </c>
      <c r="G1556" s="138">
        <v>1013</v>
      </c>
    </row>
    <row r="1557" spans="1:7">
      <c r="A1557" s="71" t="s">
        <v>195</v>
      </c>
      <c r="B1557" s="71" t="s">
        <v>210</v>
      </c>
      <c r="C1557" s="136">
        <v>1.444E-2</v>
      </c>
      <c r="D1557" s="137">
        <v>3.69</v>
      </c>
      <c r="G1557" s="138">
        <v>723</v>
      </c>
    </row>
    <row r="1558" spans="1:7">
      <c r="A1558" s="71" t="s">
        <v>195</v>
      </c>
      <c r="B1558" s="71" t="s">
        <v>210</v>
      </c>
      <c r="C1558" s="136">
        <v>1.4747E-2</v>
      </c>
      <c r="D1558" s="137">
        <v>3.81</v>
      </c>
      <c r="G1558" s="138">
        <v>715</v>
      </c>
    </row>
    <row r="1559" spans="1:7">
      <c r="A1559" s="71" t="s">
        <v>195</v>
      </c>
      <c r="B1559" s="71" t="s">
        <v>210</v>
      </c>
      <c r="C1559" s="136">
        <v>1.5221E-2</v>
      </c>
      <c r="D1559" s="137">
        <v>4.54</v>
      </c>
      <c r="G1559" s="138">
        <v>616</v>
      </c>
    </row>
    <row r="1560" spans="1:7">
      <c r="A1560" s="71" t="s">
        <v>195</v>
      </c>
      <c r="B1560" s="71" t="s">
        <v>210</v>
      </c>
      <c r="C1560" s="136">
        <v>1.6091999999999999E-2</v>
      </c>
      <c r="D1560" s="137">
        <v>4.21</v>
      </c>
      <c r="G1560" s="138">
        <v>278</v>
      </c>
    </row>
    <row r="1561" spans="1:7">
      <c r="A1561" s="71" t="s">
        <v>195</v>
      </c>
      <c r="B1561" s="71" t="s">
        <v>211</v>
      </c>
      <c r="C1561" s="136">
        <v>1.6938999999999999E-2</v>
      </c>
      <c r="D1561" s="137">
        <v>4.21</v>
      </c>
      <c r="G1561" s="138">
        <v>598</v>
      </c>
    </row>
    <row r="1562" spans="1:7">
      <c r="A1562" s="71" t="s">
        <v>195</v>
      </c>
      <c r="B1562" s="71" t="s">
        <v>210</v>
      </c>
      <c r="C1562" s="136">
        <v>1.7814E-2</v>
      </c>
      <c r="D1562" s="137">
        <v>4.43</v>
      </c>
      <c r="G1562" s="138">
        <v>683</v>
      </c>
    </row>
    <row r="1563" spans="1:7">
      <c r="A1563" s="71" t="s">
        <v>195</v>
      </c>
      <c r="B1563" s="71" t="s">
        <v>210</v>
      </c>
      <c r="C1563" s="136">
        <v>1.8722000000000003E-2</v>
      </c>
      <c r="D1563" s="137">
        <v>4.46</v>
      </c>
      <c r="G1563" s="138">
        <v>991</v>
      </c>
    </row>
    <row r="1564" spans="1:7">
      <c r="A1564" s="71" t="s">
        <v>195</v>
      </c>
      <c r="B1564" s="71" t="s">
        <v>210</v>
      </c>
      <c r="C1564" s="136">
        <v>1.9599000000000002E-2</v>
      </c>
      <c r="D1564" s="137">
        <v>4.42</v>
      </c>
      <c r="G1564" s="138">
        <v>824</v>
      </c>
    </row>
    <row r="1565" spans="1:7">
      <c r="A1565" s="71" t="s">
        <v>195</v>
      </c>
      <c r="B1565" s="71" t="s">
        <v>210</v>
      </c>
      <c r="C1565" s="136">
        <v>2.0424000000000001E-2</v>
      </c>
      <c r="D1565" s="137">
        <v>4.42</v>
      </c>
      <c r="G1565" s="138">
        <v>924</v>
      </c>
    </row>
    <row r="1566" spans="1:7">
      <c r="A1566" s="71" t="s">
        <v>195</v>
      </c>
      <c r="B1566" s="71" t="s">
        <v>210</v>
      </c>
      <c r="C1566" s="136">
        <v>2.1437000000000001E-2</v>
      </c>
      <c r="D1566" s="137">
        <v>4.92</v>
      </c>
      <c r="G1566" s="138">
        <v>780</v>
      </c>
    </row>
    <row r="1567" spans="1:7">
      <c r="A1567" s="71" t="s">
        <v>195</v>
      </c>
      <c r="B1567" s="71" t="s">
        <v>210</v>
      </c>
      <c r="C1567" s="136">
        <v>2.2509000000000001E-2</v>
      </c>
      <c r="D1567" s="137">
        <v>4.43</v>
      </c>
      <c r="G1567" s="138">
        <v>523</v>
      </c>
    </row>
    <row r="1568" spans="1:7">
      <c r="A1568" s="71" t="s">
        <v>195</v>
      </c>
      <c r="B1568" s="71" t="s">
        <v>210</v>
      </c>
      <c r="C1568" s="136">
        <v>2.3678999999999999E-2</v>
      </c>
      <c r="D1568" s="137">
        <v>4.59</v>
      </c>
      <c r="G1568" s="138">
        <v>462</v>
      </c>
    </row>
    <row r="1569" spans="1:7">
      <c r="A1569" s="71" t="s">
        <v>195</v>
      </c>
      <c r="B1569" s="71" t="s">
        <v>210</v>
      </c>
      <c r="C1569" s="136">
        <v>2.7737999999999999E-2</v>
      </c>
      <c r="D1569" s="137">
        <v>3.85</v>
      </c>
      <c r="G1569" s="138">
        <v>492</v>
      </c>
    </row>
    <row r="1570" spans="1:7">
      <c r="A1570" s="71" t="s">
        <v>195</v>
      </c>
      <c r="B1570" s="71" t="s">
        <v>210</v>
      </c>
      <c r="C1570" s="136">
        <v>3.6155E-2</v>
      </c>
      <c r="D1570" s="137">
        <v>3.41</v>
      </c>
      <c r="G1570" s="138">
        <v>442</v>
      </c>
    </row>
    <row r="1571" spans="1:7">
      <c r="A1571" s="71" t="s">
        <v>195</v>
      </c>
      <c r="B1571" s="71" t="s">
        <v>210</v>
      </c>
      <c r="C1571" s="136">
        <v>4.4012000000000003E-2</v>
      </c>
      <c r="D1571" s="137">
        <v>4.1900000000000004</v>
      </c>
      <c r="G1571" s="138">
        <v>229</v>
      </c>
    </row>
    <row r="1572" spans="1:7">
      <c r="A1572" s="71" t="s">
        <v>195</v>
      </c>
      <c r="B1572" s="71" t="s">
        <v>210</v>
      </c>
      <c r="C1572" s="136">
        <v>4.8707E-2</v>
      </c>
      <c r="D1572" s="137">
        <v>3.92</v>
      </c>
      <c r="G1572" s="138">
        <v>337</v>
      </c>
    </row>
    <row r="1573" spans="1:7">
      <c r="A1573" s="71" t="s">
        <v>195</v>
      </c>
      <c r="B1573" s="71" t="s">
        <v>210</v>
      </c>
      <c r="C1573" s="136">
        <v>5.2885000000000001E-2</v>
      </c>
      <c r="D1573" s="137">
        <v>3.46</v>
      </c>
      <c r="G1573" s="138">
        <v>218</v>
      </c>
    </row>
    <row r="1574" spans="1:7">
      <c r="A1574" s="71" t="s">
        <v>195</v>
      </c>
      <c r="B1574" s="71" t="s">
        <v>210</v>
      </c>
      <c r="C1574" s="136">
        <v>5.7189999999999998E-2</v>
      </c>
      <c r="D1574" s="137">
        <v>3.34</v>
      </c>
      <c r="G1574" s="138">
        <v>256</v>
      </c>
    </row>
    <row r="1575" spans="1:7">
      <c r="A1575" s="71" t="s">
        <v>195</v>
      </c>
      <c r="B1575" s="71" t="s">
        <v>210</v>
      </c>
      <c r="C1575" s="136">
        <v>6.0915000000000004E-2</v>
      </c>
      <c r="D1575" s="137">
        <v>4.97</v>
      </c>
      <c r="G1575" s="138">
        <v>957</v>
      </c>
    </row>
    <row r="1576" spans="1:7">
      <c r="A1576" s="71" t="s">
        <v>195</v>
      </c>
      <c r="B1576" s="71" t="s">
        <v>210</v>
      </c>
      <c r="C1576" s="136">
        <v>6.4563000000000009E-2</v>
      </c>
      <c r="D1576" s="137">
        <v>4.95</v>
      </c>
      <c r="G1576" s="138">
        <v>1218</v>
      </c>
    </row>
    <row r="1577" spans="1:7">
      <c r="A1577" s="71" t="s">
        <v>195</v>
      </c>
      <c r="B1577" s="71" t="s">
        <v>210</v>
      </c>
      <c r="C1577" s="136">
        <v>6.6504000000000008E-2</v>
      </c>
      <c r="D1577" s="137">
        <v>4.74</v>
      </c>
      <c r="G1577" s="138">
        <v>1072</v>
      </c>
    </row>
    <row r="1578" spans="1:7">
      <c r="A1578" s="71" t="s">
        <v>195</v>
      </c>
      <c r="B1578" s="71" t="s">
        <v>210</v>
      </c>
      <c r="C1578" s="136">
        <v>6.8459000000000006E-2</v>
      </c>
      <c r="D1578" s="137">
        <v>4.8099999999999996</v>
      </c>
      <c r="G1578" s="138">
        <v>558</v>
      </c>
    </row>
    <row r="1579" spans="1:7">
      <c r="A1579" s="71" t="s">
        <v>195</v>
      </c>
      <c r="B1579" s="71" t="s">
        <v>210</v>
      </c>
      <c r="C1579" s="136">
        <v>7.0974000000000009E-2</v>
      </c>
      <c r="D1579" s="137">
        <v>4.49</v>
      </c>
      <c r="G1579" s="138">
        <v>919</v>
      </c>
    </row>
    <row r="1580" spans="1:7">
      <c r="A1580" s="71" t="s">
        <v>195</v>
      </c>
      <c r="B1580" s="71" t="s">
        <v>210</v>
      </c>
      <c r="C1580" s="136">
        <v>7.4009000000000005E-2</v>
      </c>
      <c r="D1580" s="137">
        <v>4.1900000000000004</v>
      </c>
      <c r="G1580" s="138">
        <v>1249</v>
      </c>
    </row>
    <row r="1581" spans="1:7">
      <c r="A1581" s="71" t="s">
        <v>195</v>
      </c>
      <c r="B1581" s="71" t="s">
        <v>210</v>
      </c>
      <c r="C1581" s="136">
        <v>8.2742999999999997E-2</v>
      </c>
      <c r="D1581" s="137">
        <v>2.38</v>
      </c>
      <c r="G1581" s="138">
        <v>191</v>
      </c>
    </row>
    <row r="1582" spans="1:7">
      <c r="A1582" s="71" t="s">
        <v>195</v>
      </c>
      <c r="B1582" s="71" t="s">
        <v>210</v>
      </c>
      <c r="C1582" s="136">
        <v>9.1111000000000011E-2</v>
      </c>
      <c r="D1582" s="137">
        <v>3.9</v>
      </c>
      <c r="G1582" s="138">
        <v>759</v>
      </c>
    </row>
    <row r="1583" spans="1:7">
      <c r="A1583" s="71" t="s">
        <v>195</v>
      </c>
      <c r="B1583" s="71" t="s">
        <v>210</v>
      </c>
      <c r="C1583" s="136">
        <v>0.10069599999999999</v>
      </c>
      <c r="D1583" s="137">
        <v>3.64</v>
      </c>
      <c r="G1583" s="138">
        <v>1036</v>
      </c>
    </row>
    <row r="1584" spans="1:7">
      <c r="A1584" s="71" t="s">
        <v>195</v>
      </c>
      <c r="B1584" s="71" t="s">
        <v>210</v>
      </c>
      <c r="C1584" s="136">
        <v>0.109773</v>
      </c>
      <c r="D1584" s="137">
        <v>4.4400000000000004</v>
      </c>
      <c r="G1584" s="138">
        <v>1643</v>
      </c>
    </row>
    <row r="1585" spans="1:7">
      <c r="A1585" s="71" t="s">
        <v>195</v>
      </c>
      <c r="B1585" s="71" t="s">
        <v>210</v>
      </c>
      <c r="C1585" s="136">
        <v>0.118816</v>
      </c>
      <c r="D1585" s="137">
        <v>4.28</v>
      </c>
      <c r="G1585" s="138">
        <v>1553</v>
      </c>
    </row>
    <row r="1586" spans="1:7">
      <c r="A1586" s="71" t="s">
        <v>195</v>
      </c>
      <c r="B1586" s="71" t="s">
        <v>210</v>
      </c>
      <c r="C1586" s="136">
        <v>0.12792300000000001</v>
      </c>
      <c r="D1586" s="137">
        <v>1.65</v>
      </c>
      <c r="G1586" s="138">
        <v>379</v>
      </c>
    </row>
    <row r="1587" spans="1:7">
      <c r="A1587" s="71" t="s">
        <v>195</v>
      </c>
      <c r="B1587" s="71" t="s">
        <v>210</v>
      </c>
      <c r="C1587" s="136">
        <v>0.13170599999999999</v>
      </c>
      <c r="D1587" s="137">
        <v>2.06</v>
      </c>
      <c r="G1587" s="138">
        <v>162</v>
      </c>
    </row>
    <row r="1588" spans="1:7">
      <c r="A1588" s="71" t="s">
        <v>195</v>
      </c>
      <c r="B1588" s="71" t="s">
        <v>210</v>
      </c>
      <c r="C1588" s="136">
        <v>0.13313800000000001</v>
      </c>
      <c r="D1588" s="137">
        <v>1.94</v>
      </c>
      <c r="G1588" s="138">
        <v>230</v>
      </c>
    </row>
    <row r="1589" spans="1:7">
      <c r="A1589" s="71" t="s">
        <v>195</v>
      </c>
      <c r="B1589" s="71" t="s">
        <v>210</v>
      </c>
      <c r="C1589" s="136">
        <v>0.13447399999999998</v>
      </c>
      <c r="D1589" s="137">
        <v>2.9</v>
      </c>
      <c r="G1589" s="138">
        <v>0</v>
      </c>
    </row>
    <row r="1590" spans="1:7">
      <c r="A1590" s="71" t="s">
        <v>195</v>
      </c>
      <c r="B1590" s="71" t="s">
        <v>210</v>
      </c>
      <c r="C1590" s="136">
        <v>0.13769800000000001</v>
      </c>
      <c r="D1590" s="137">
        <v>3.5</v>
      </c>
      <c r="G1590" s="138">
        <v>396</v>
      </c>
    </row>
    <row r="1591" spans="1:7">
      <c r="A1591" s="71" t="s">
        <v>195</v>
      </c>
      <c r="B1591" s="71" t="s">
        <v>210</v>
      </c>
      <c r="C1591" s="136">
        <v>0.14038999999999999</v>
      </c>
      <c r="D1591" s="137">
        <v>4.57</v>
      </c>
      <c r="G1591" s="138">
        <v>984</v>
      </c>
    </row>
    <row r="1592" spans="1:7">
      <c r="A1592" s="71" t="s">
        <v>195</v>
      </c>
      <c r="B1592" s="71" t="s">
        <v>210</v>
      </c>
      <c r="C1592" s="136">
        <v>0.143236</v>
      </c>
      <c r="D1592" s="137">
        <v>4.7699999999999996</v>
      </c>
      <c r="G1592" s="138">
        <v>1110</v>
      </c>
    </row>
    <row r="1593" spans="1:7">
      <c r="A1593" s="71" t="s">
        <v>195</v>
      </c>
      <c r="B1593" s="71" t="s">
        <v>210</v>
      </c>
      <c r="C1593" s="136">
        <v>0.14622900000000003</v>
      </c>
      <c r="D1593" s="137">
        <v>4.1399999999999997</v>
      </c>
      <c r="G1593" s="138">
        <v>1023</v>
      </c>
    </row>
    <row r="1594" spans="1:7">
      <c r="A1594" s="71" t="s">
        <v>195</v>
      </c>
      <c r="B1594" s="71" t="s">
        <v>210</v>
      </c>
      <c r="C1594" s="136">
        <v>0.14890400000000001</v>
      </c>
      <c r="D1594" s="137">
        <v>5.26</v>
      </c>
      <c r="G1594" s="138">
        <v>1088</v>
      </c>
    </row>
    <row r="1595" spans="1:7">
      <c r="A1595" s="71" t="s">
        <v>195</v>
      </c>
      <c r="B1595" s="71" t="s">
        <v>210</v>
      </c>
      <c r="C1595" s="136">
        <v>0.151694</v>
      </c>
      <c r="D1595" s="137">
        <v>4.8499999999999996</v>
      </c>
      <c r="G1595" s="138">
        <v>1275</v>
      </c>
    </row>
    <row r="1596" spans="1:7">
      <c r="A1596" s="71" t="s">
        <v>195</v>
      </c>
      <c r="B1596" s="71" t="s">
        <v>210</v>
      </c>
      <c r="C1596" s="136">
        <v>0.154588</v>
      </c>
      <c r="D1596" s="137">
        <v>4.67</v>
      </c>
      <c r="G1596" s="138">
        <v>1567</v>
      </c>
    </row>
    <row r="1597" spans="1:7">
      <c r="A1597" s="71" t="s">
        <v>195</v>
      </c>
      <c r="B1597" s="71" t="s">
        <v>210</v>
      </c>
      <c r="C1597" s="136">
        <v>0.15793499999999999</v>
      </c>
      <c r="D1597" s="137">
        <v>4.83</v>
      </c>
      <c r="G1597" s="138">
        <v>1326</v>
      </c>
    </row>
    <row r="1598" spans="1:7">
      <c r="A1598" s="71" t="s">
        <v>195</v>
      </c>
      <c r="B1598" s="71" t="s">
        <v>210</v>
      </c>
      <c r="C1598" s="136">
        <v>0.16100200000000001</v>
      </c>
      <c r="D1598" s="137">
        <v>4.88</v>
      </c>
      <c r="G1598" s="138">
        <v>1233</v>
      </c>
    </row>
    <row r="1599" spans="1:7">
      <c r="A1599" s="71" t="s">
        <v>195</v>
      </c>
      <c r="B1599" s="71" t="s">
        <v>210</v>
      </c>
      <c r="C1599" s="136">
        <v>0.16531100000000001</v>
      </c>
      <c r="D1599" s="137">
        <v>4.1399999999999997</v>
      </c>
      <c r="G1599" s="138">
        <v>1403</v>
      </c>
    </row>
    <row r="1600" spans="1:7">
      <c r="A1600" s="71" t="s">
        <v>195</v>
      </c>
      <c r="B1600" s="71" t="s">
        <v>210</v>
      </c>
      <c r="C1600" s="136">
        <v>0.16959200000000002</v>
      </c>
      <c r="D1600" s="137">
        <v>4.76</v>
      </c>
      <c r="G1600" s="138">
        <v>1451</v>
      </c>
    </row>
    <row r="1601" spans="1:7">
      <c r="A1601" s="71" t="s">
        <v>195</v>
      </c>
      <c r="B1601" s="71" t="s">
        <v>210</v>
      </c>
      <c r="C1601" s="136">
        <v>0.17341200000000001</v>
      </c>
      <c r="D1601" s="137">
        <v>4.7300000000000004</v>
      </c>
      <c r="G1601" s="138">
        <v>1333</v>
      </c>
    </row>
    <row r="1602" spans="1:7">
      <c r="A1602" s="71" t="s">
        <v>195</v>
      </c>
      <c r="B1602" s="71" t="s">
        <v>210</v>
      </c>
      <c r="C1602" s="136">
        <v>0.17754200000000001</v>
      </c>
      <c r="D1602" s="137">
        <v>4.88</v>
      </c>
      <c r="G1602" s="138">
        <v>1423</v>
      </c>
    </row>
    <row r="1603" spans="1:7">
      <c r="A1603" s="71" t="s">
        <v>195</v>
      </c>
      <c r="B1603" s="71" t="s">
        <v>210</v>
      </c>
      <c r="C1603" s="136">
        <v>0.18260499999999999</v>
      </c>
      <c r="D1603" s="137">
        <v>4.9400000000000004</v>
      </c>
      <c r="G1603" s="138">
        <v>2019</v>
      </c>
    </row>
    <row r="1604" spans="1:7">
      <c r="A1604" s="71" t="s">
        <v>195</v>
      </c>
      <c r="B1604" s="71" t="s">
        <v>210</v>
      </c>
      <c r="C1604" s="136">
        <v>0.18928200000000001</v>
      </c>
      <c r="D1604" s="137">
        <v>4.95</v>
      </c>
      <c r="G1604" s="138">
        <v>2238</v>
      </c>
    </row>
    <row r="1605" spans="1:7">
      <c r="A1605" s="71" t="s">
        <v>195</v>
      </c>
      <c r="B1605" s="71" t="s">
        <v>210</v>
      </c>
      <c r="C1605" s="136">
        <v>0.19344900000000001</v>
      </c>
      <c r="D1605" s="137">
        <v>5.59</v>
      </c>
      <c r="G1605" s="138">
        <v>2715</v>
      </c>
    </row>
    <row r="1606" spans="1:7">
      <c r="A1606" s="71" t="s">
        <v>195</v>
      </c>
      <c r="B1606" s="71" t="s">
        <v>210</v>
      </c>
      <c r="C1606" s="136">
        <v>0.198903</v>
      </c>
      <c r="D1606" s="137">
        <v>4.87</v>
      </c>
      <c r="G1606" s="138">
        <v>2294</v>
      </c>
    </row>
    <row r="1607" spans="1:7">
      <c r="A1607" s="71" t="s">
        <v>195</v>
      </c>
      <c r="B1607" s="71" t="s">
        <v>210</v>
      </c>
      <c r="C1607" s="136">
        <v>0.21034899999999998</v>
      </c>
      <c r="D1607" s="137">
        <v>3.63</v>
      </c>
      <c r="G1607" s="138">
        <v>1167</v>
      </c>
    </row>
    <row r="1608" spans="1:7">
      <c r="A1608" s="71" t="s">
        <v>195</v>
      </c>
      <c r="B1608" s="71" t="s">
        <v>210</v>
      </c>
      <c r="C1608" s="136">
        <v>0.21831400000000001</v>
      </c>
      <c r="D1608" s="137">
        <v>4.42</v>
      </c>
      <c r="G1608" s="138">
        <v>1594</v>
      </c>
    </row>
    <row r="1609" spans="1:7">
      <c r="A1609" s="71" t="s">
        <v>195</v>
      </c>
      <c r="B1609" s="71" t="s">
        <v>210</v>
      </c>
      <c r="C1609" s="136">
        <v>0.219862</v>
      </c>
      <c r="D1609" s="137">
        <v>4.37</v>
      </c>
      <c r="G1609" s="138">
        <v>1377</v>
      </c>
    </row>
    <row r="1610" spans="1:7">
      <c r="A1610" s="71" t="s">
        <v>195</v>
      </c>
      <c r="B1610" s="71" t="s">
        <v>210</v>
      </c>
      <c r="C1610" s="136">
        <v>0.22359000000000001</v>
      </c>
      <c r="D1610" s="137">
        <v>4.45</v>
      </c>
      <c r="G1610" s="138">
        <v>1452</v>
      </c>
    </row>
    <row r="1611" spans="1:7">
      <c r="A1611" s="71" t="s">
        <v>195</v>
      </c>
      <c r="B1611" s="71" t="s">
        <v>210</v>
      </c>
      <c r="C1611" s="136">
        <v>0.22600399999999998</v>
      </c>
      <c r="D1611" s="137">
        <v>5.35</v>
      </c>
      <c r="G1611" s="138">
        <v>2172</v>
      </c>
    </row>
    <row r="1612" spans="1:7">
      <c r="A1612" s="71" t="s">
        <v>195</v>
      </c>
      <c r="B1612" s="71" t="s">
        <v>210</v>
      </c>
      <c r="C1612" s="136">
        <v>0.228766</v>
      </c>
      <c r="D1612" s="137">
        <v>4.95</v>
      </c>
      <c r="G1612" s="138">
        <v>1608</v>
      </c>
    </row>
    <row r="1613" spans="1:7">
      <c r="A1613" s="71" t="s">
        <v>195</v>
      </c>
      <c r="B1613" s="71" t="s">
        <v>210</v>
      </c>
      <c r="C1613" s="136">
        <v>0.232045</v>
      </c>
      <c r="D1613" s="137">
        <v>4.45</v>
      </c>
      <c r="G1613" s="138">
        <v>2392</v>
      </c>
    </row>
    <row r="1614" spans="1:7">
      <c r="A1614" s="71" t="s">
        <v>195</v>
      </c>
      <c r="B1614" s="71" t="s">
        <v>210</v>
      </c>
      <c r="C1614" s="136">
        <v>0.23407</v>
      </c>
      <c r="D1614" s="137">
        <v>3.25</v>
      </c>
      <c r="G1614" s="138">
        <v>992</v>
      </c>
    </row>
    <row r="1615" spans="1:7">
      <c r="A1615" s="71" t="s">
        <v>195</v>
      </c>
      <c r="B1615" s="71" t="s">
        <v>210</v>
      </c>
      <c r="C1615" s="136">
        <v>0.23611199999999999</v>
      </c>
      <c r="D1615" s="137">
        <v>1.96</v>
      </c>
      <c r="G1615" s="138">
        <v>299</v>
      </c>
    </row>
    <row r="1616" spans="1:7">
      <c r="A1616" s="71" t="s">
        <v>195</v>
      </c>
      <c r="B1616" s="71" t="s">
        <v>210</v>
      </c>
      <c r="C1616" s="136">
        <v>0.23816900000000002</v>
      </c>
      <c r="D1616" s="137">
        <v>1.88</v>
      </c>
      <c r="G1616" s="138">
        <v>74</v>
      </c>
    </row>
    <row r="1617" spans="1:7">
      <c r="A1617" s="71" t="s">
        <v>195</v>
      </c>
      <c r="B1617" s="71" t="s">
        <v>210</v>
      </c>
      <c r="C1617" s="136">
        <v>0.240227</v>
      </c>
      <c r="D1617" s="137">
        <v>2.88</v>
      </c>
      <c r="G1617" s="138">
        <v>457</v>
      </c>
    </row>
    <row r="1618" spans="1:7">
      <c r="A1618" s="71" t="s">
        <v>195</v>
      </c>
      <c r="B1618" s="71" t="s">
        <v>210</v>
      </c>
      <c r="C1618" s="136">
        <v>0.241309</v>
      </c>
      <c r="D1618" s="137">
        <v>3.3</v>
      </c>
      <c r="G1618" s="138">
        <v>929</v>
      </c>
    </row>
    <row r="1619" spans="1:7">
      <c r="A1619" s="71" t="s">
        <v>195</v>
      </c>
      <c r="B1619" s="71" t="s">
        <v>210</v>
      </c>
      <c r="C1619" s="136">
        <v>0.242392</v>
      </c>
      <c r="D1619" s="137">
        <v>3.38</v>
      </c>
      <c r="G1619" s="138">
        <v>934</v>
      </c>
    </row>
    <row r="1620" spans="1:7">
      <c r="A1620" s="71" t="s">
        <v>195</v>
      </c>
      <c r="B1620" s="71" t="s">
        <v>210</v>
      </c>
      <c r="C1620" s="136">
        <v>0.24393700000000001</v>
      </c>
      <c r="D1620" s="137">
        <v>4.1900000000000004</v>
      </c>
      <c r="G1620" s="138">
        <v>1209</v>
      </c>
    </row>
    <row r="1621" spans="1:7">
      <c r="A1621" s="71" t="s">
        <v>195</v>
      </c>
      <c r="B1621" s="71" t="s">
        <v>210</v>
      </c>
      <c r="C1621" s="136">
        <v>0.245945</v>
      </c>
      <c r="D1621" s="137">
        <v>3.86</v>
      </c>
      <c r="G1621" s="138">
        <v>1161</v>
      </c>
    </row>
    <row r="1622" spans="1:7">
      <c r="A1622" s="71" t="s">
        <v>195</v>
      </c>
      <c r="B1622" s="71" t="s">
        <v>210</v>
      </c>
      <c r="C1622" s="136">
        <v>0.24823800000000001</v>
      </c>
      <c r="D1622" s="137">
        <v>3.27</v>
      </c>
      <c r="G1622" s="138">
        <v>641</v>
      </c>
    </row>
    <row r="1623" spans="1:7">
      <c r="A1623" s="71" t="s">
        <v>195</v>
      </c>
      <c r="B1623" s="71" t="s">
        <v>210</v>
      </c>
      <c r="C1623" s="136">
        <v>0.25049500000000002</v>
      </c>
      <c r="D1623" s="137">
        <v>4.17</v>
      </c>
      <c r="G1623" s="138">
        <v>1481</v>
      </c>
    </row>
    <row r="1624" spans="1:7">
      <c r="A1624" s="71" t="s">
        <v>205</v>
      </c>
      <c r="B1624" s="71" t="s">
        <v>210</v>
      </c>
      <c r="C1624" s="139">
        <v>0</v>
      </c>
      <c r="D1624" s="140">
        <v>7.21</v>
      </c>
      <c r="F1624" s="141">
        <v>2280</v>
      </c>
      <c r="G1624" s="141">
        <v>1811.35</v>
      </c>
    </row>
    <row r="1625" spans="1:7">
      <c r="A1625" s="71" t="s">
        <v>205</v>
      </c>
      <c r="B1625" s="71" t="s">
        <v>210</v>
      </c>
      <c r="C1625" s="139">
        <v>0</v>
      </c>
      <c r="D1625" s="140">
        <v>4.62</v>
      </c>
      <c r="F1625" s="141">
        <v>3560</v>
      </c>
      <c r="G1625" s="141">
        <v>3259.7</v>
      </c>
    </row>
    <row r="1626" spans="1:7">
      <c r="A1626" s="71" t="s">
        <v>205</v>
      </c>
      <c r="B1626" s="71" t="s">
        <v>210</v>
      </c>
      <c r="C1626" s="139">
        <v>0</v>
      </c>
      <c r="D1626" s="140">
        <v>3.85</v>
      </c>
      <c r="F1626" s="141">
        <v>3200</v>
      </c>
      <c r="G1626" s="141">
        <v>2949.75</v>
      </c>
    </row>
    <row r="1627" spans="1:7">
      <c r="A1627" s="71" t="s">
        <v>205</v>
      </c>
      <c r="B1627" s="71" t="s">
        <v>210</v>
      </c>
      <c r="C1627" s="139">
        <v>0</v>
      </c>
      <c r="D1627" s="140">
        <v>1.92</v>
      </c>
      <c r="F1627" s="141">
        <v>1830</v>
      </c>
      <c r="G1627" s="141">
        <v>1705.2</v>
      </c>
    </row>
    <row r="1628" spans="1:7">
      <c r="A1628" s="71" t="s">
        <v>205</v>
      </c>
      <c r="B1628" s="71" t="s">
        <v>210</v>
      </c>
      <c r="C1628" s="139">
        <v>0</v>
      </c>
      <c r="D1628" s="140">
        <v>2.98</v>
      </c>
      <c r="F1628" s="141">
        <v>1920</v>
      </c>
      <c r="G1628" s="141">
        <v>1726.3</v>
      </c>
    </row>
    <row r="1629" spans="1:7">
      <c r="A1629" s="71" t="s">
        <v>205</v>
      </c>
      <c r="B1629" s="71" t="s">
        <v>210</v>
      </c>
      <c r="C1629" s="139">
        <v>0</v>
      </c>
      <c r="D1629" s="140">
        <v>2.61</v>
      </c>
      <c r="F1629" s="141">
        <v>533</v>
      </c>
      <c r="G1629" s="141">
        <v>363.35</v>
      </c>
    </row>
    <row r="1630" spans="1:7">
      <c r="A1630" s="71" t="s">
        <v>205</v>
      </c>
      <c r="B1630" s="71" t="s">
        <v>210</v>
      </c>
      <c r="C1630" s="139">
        <v>0</v>
      </c>
      <c r="D1630" s="140">
        <v>3.39</v>
      </c>
      <c r="F1630" s="141">
        <v>400</v>
      </c>
      <c r="G1630" s="141">
        <v>179.65</v>
      </c>
    </row>
    <row r="1631" spans="1:7">
      <c r="A1631" s="71" t="s">
        <v>205</v>
      </c>
      <c r="B1631" s="71" t="s">
        <v>210</v>
      </c>
      <c r="C1631" s="139">
        <v>0</v>
      </c>
      <c r="D1631" s="140">
        <v>4.7</v>
      </c>
      <c r="F1631" s="141">
        <v>300</v>
      </c>
      <c r="G1631" s="141">
        <v>0</v>
      </c>
    </row>
    <row r="1632" spans="1:7">
      <c r="A1632" s="71" t="s">
        <v>205</v>
      </c>
      <c r="B1632" s="71" t="s">
        <v>210</v>
      </c>
      <c r="C1632" s="139">
        <v>0</v>
      </c>
      <c r="D1632" s="140">
        <v>3.94</v>
      </c>
      <c r="F1632" s="141">
        <v>371.99999999999994</v>
      </c>
      <c r="G1632" s="141">
        <v>115.89999999999992</v>
      </c>
    </row>
    <row r="1633" spans="1:7">
      <c r="A1633" s="71" t="s">
        <v>205</v>
      </c>
      <c r="B1633" s="71" t="s">
        <v>210</v>
      </c>
      <c r="C1633" s="139">
        <v>0</v>
      </c>
      <c r="D1633" s="140">
        <v>4.29</v>
      </c>
      <c r="F1633" s="141">
        <v>325</v>
      </c>
      <c r="G1633" s="141">
        <v>46.149999999999977</v>
      </c>
    </row>
    <row r="1634" spans="1:7">
      <c r="A1634" s="71" t="s">
        <v>205</v>
      </c>
      <c r="B1634" s="71" t="s">
        <v>210</v>
      </c>
      <c r="C1634" s="139">
        <v>0</v>
      </c>
      <c r="D1634" s="140">
        <v>2.58</v>
      </c>
      <c r="F1634" s="141">
        <v>103</v>
      </c>
      <c r="G1634" s="141">
        <v>0</v>
      </c>
    </row>
    <row r="1635" spans="1:7">
      <c r="A1635" s="71" t="s">
        <v>205</v>
      </c>
      <c r="B1635" s="71" t="s">
        <v>210</v>
      </c>
      <c r="C1635" s="139">
        <v>0</v>
      </c>
      <c r="D1635" s="140">
        <v>3.1</v>
      </c>
      <c r="F1635" s="141">
        <v>303</v>
      </c>
      <c r="G1635" s="141">
        <v>101.5</v>
      </c>
    </row>
    <row r="1636" spans="1:7">
      <c r="A1636" s="71" t="s">
        <v>205</v>
      </c>
      <c r="B1636" s="71" t="s">
        <v>210</v>
      </c>
      <c r="C1636" s="139">
        <v>0</v>
      </c>
      <c r="D1636" s="140">
        <v>1.82</v>
      </c>
      <c r="F1636" s="141">
        <v>150</v>
      </c>
      <c r="G1636" s="141">
        <v>31.700000000000003</v>
      </c>
    </row>
    <row r="1637" spans="1:7">
      <c r="A1637" s="71" t="s">
        <v>205</v>
      </c>
      <c r="B1637" s="71" t="s">
        <v>210</v>
      </c>
      <c r="C1637" s="139">
        <v>0</v>
      </c>
      <c r="D1637" s="140">
        <v>2</v>
      </c>
      <c r="F1637" s="141">
        <v>170</v>
      </c>
      <c r="G1637" s="141">
        <v>40</v>
      </c>
    </row>
    <row r="1638" spans="1:7">
      <c r="A1638" s="71" t="s">
        <v>205</v>
      </c>
      <c r="B1638" s="71" t="s">
        <v>210</v>
      </c>
      <c r="C1638" s="139">
        <v>0</v>
      </c>
      <c r="D1638" s="140">
        <v>1.4</v>
      </c>
      <c r="F1638" s="141">
        <v>180</v>
      </c>
      <c r="G1638" s="141">
        <v>89</v>
      </c>
    </row>
    <row r="1639" spans="1:7">
      <c r="A1639" s="71" t="s">
        <v>205</v>
      </c>
      <c r="B1639" s="71" t="s">
        <v>210</v>
      </c>
      <c r="C1639" s="139">
        <v>0</v>
      </c>
      <c r="D1639" s="140">
        <v>1.26</v>
      </c>
      <c r="F1639" s="141">
        <v>140</v>
      </c>
      <c r="G1639" s="141">
        <v>58.099999999999994</v>
      </c>
    </row>
    <row r="1640" spans="1:7">
      <c r="A1640" s="71" t="s">
        <v>205</v>
      </c>
      <c r="B1640" s="71" t="s">
        <v>210</v>
      </c>
      <c r="C1640" s="139">
        <v>0</v>
      </c>
      <c r="D1640" s="140">
        <v>1.74</v>
      </c>
      <c r="F1640" s="141">
        <v>333.00000000000006</v>
      </c>
      <c r="G1640" s="141">
        <v>219.90000000000006</v>
      </c>
    </row>
    <row r="1641" spans="1:7">
      <c r="A1641" s="71" t="s">
        <v>205</v>
      </c>
      <c r="B1641" s="71" t="s">
        <v>210</v>
      </c>
      <c r="C1641" s="139">
        <v>0</v>
      </c>
      <c r="D1641" s="140">
        <v>1.36</v>
      </c>
      <c r="F1641" s="141">
        <v>237</v>
      </c>
      <c r="G1641" s="141">
        <v>148.6</v>
      </c>
    </row>
    <row r="1642" spans="1:7">
      <c r="A1642" s="71" t="s">
        <v>205</v>
      </c>
      <c r="B1642" s="71" t="s">
        <v>210</v>
      </c>
      <c r="C1642" s="139">
        <v>0</v>
      </c>
      <c r="D1642" s="140">
        <v>1.24</v>
      </c>
      <c r="F1642" s="141">
        <v>190</v>
      </c>
      <c r="G1642" s="141">
        <v>109.4</v>
      </c>
    </row>
    <row r="1643" spans="1:7">
      <c r="A1643" s="71" t="s">
        <v>205</v>
      </c>
      <c r="B1643" s="71" t="s">
        <v>210</v>
      </c>
      <c r="C1643" s="139">
        <v>0</v>
      </c>
      <c r="D1643" s="140">
        <v>1.66</v>
      </c>
      <c r="F1643" s="141">
        <v>270</v>
      </c>
      <c r="G1643" s="141">
        <v>162.10000000000002</v>
      </c>
    </row>
    <row r="1644" spans="1:7">
      <c r="A1644" s="71" t="s">
        <v>205</v>
      </c>
      <c r="B1644" s="71" t="s">
        <v>210</v>
      </c>
      <c r="C1644" s="139">
        <v>0</v>
      </c>
      <c r="D1644" s="140">
        <v>1.53</v>
      </c>
      <c r="F1644" s="141">
        <v>317</v>
      </c>
      <c r="G1644" s="141">
        <v>217.55</v>
      </c>
    </row>
    <row r="1645" spans="1:7">
      <c r="A1645" s="71" t="s">
        <v>205</v>
      </c>
      <c r="B1645" s="71" t="s">
        <v>210</v>
      </c>
      <c r="C1645" s="139">
        <v>0</v>
      </c>
      <c r="D1645" s="140">
        <v>3.79</v>
      </c>
      <c r="F1645" s="141">
        <v>460</v>
      </c>
      <c r="G1645" s="141">
        <v>213.65</v>
      </c>
    </row>
    <row r="1646" spans="1:7">
      <c r="A1646" s="71" t="s">
        <v>206</v>
      </c>
      <c r="B1646" s="71" t="s">
        <v>210</v>
      </c>
      <c r="C1646" s="142">
        <v>6.0000000000000001E-3</v>
      </c>
      <c r="D1646" s="142">
        <v>1.409</v>
      </c>
      <c r="E1646" s="143">
        <v>1.0669999999999999</v>
      </c>
      <c r="F1646" s="144">
        <v>754</v>
      </c>
      <c r="G1646" s="144">
        <v>687.07249999999999</v>
      </c>
    </row>
    <row r="1647" spans="1:7">
      <c r="A1647" s="71" t="s">
        <v>206</v>
      </c>
      <c r="B1647" s="71" t="s">
        <v>210</v>
      </c>
      <c r="C1647" s="142">
        <v>7.4999999999999997E-3</v>
      </c>
      <c r="D1647" s="142">
        <v>1.111</v>
      </c>
      <c r="E1647" s="143">
        <v>0.86762500000000009</v>
      </c>
      <c r="F1647" s="144">
        <v>799</v>
      </c>
      <c r="G1647" s="144">
        <v>746.22749999999996</v>
      </c>
    </row>
    <row r="1648" spans="1:7">
      <c r="A1648" s="71" t="s">
        <v>206</v>
      </c>
      <c r="B1648" s="71" t="s">
        <v>212</v>
      </c>
      <c r="C1648" s="66">
        <v>6.0999999999999995E-3</v>
      </c>
      <c r="D1648" s="145">
        <v>2.12</v>
      </c>
    </row>
    <row r="1649" spans="1:7">
      <c r="A1649" s="71" t="s">
        <v>206</v>
      </c>
      <c r="B1649" s="71" t="s">
        <v>210</v>
      </c>
      <c r="C1649" s="142">
        <v>9.0000000000000011E-3</v>
      </c>
      <c r="D1649" s="142">
        <v>1.111</v>
      </c>
      <c r="E1649" s="143">
        <v>0.75713043478260866</v>
      </c>
      <c r="F1649" s="144">
        <v>693</v>
      </c>
      <c r="G1649" s="144">
        <v>640.22749999999996</v>
      </c>
    </row>
    <row r="1650" spans="1:7">
      <c r="A1650" s="71" t="s">
        <v>206</v>
      </c>
      <c r="B1650" s="71" t="s">
        <v>210</v>
      </c>
      <c r="C1650" s="142">
        <v>1.0199999999999999E-2</v>
      </c>
      <c r="D1650" s="142">
        <v>1.9730000000000001</v>
      </c>
      <c r="E1650" s="143">
        <v>0.7753913043478261</v>
      </c>
      <c r="F1650" s="144">
        <v>325</v>
      </c>
      <c r="G1650" s="144">
        <v>231.2825</v>
      </c>
    </row>
    <row r="1651" spans="1:7">
      <c r="A1651" s="71" t="s">
        <v>206</v>
      </c>
      <c r="B1651" s="71" t="s">
        <v>212</v>
      </c>
      <c r="C1651" s="66">
        <v>7.4999999999999997E-3</v>
      </c>
      <c r="D1651" s="145">
        <v>1.97</v>
      </c>
    </row>
    <row r="1652" spans="1:7">
      <c r="A1652" s="71" t="s">
        <v>206</v>
      </c>
      <c r="B1652" s="71" t="s">
        <v>210</v>
      </c>
      <c r="C1652" s="142">
        <v>1.15E-2</v>
      </c>
      <c r="D1652" s="142">
        <v>1.5780000000000001</v>
      </c>
      <c r="E1652" s="143">
        <v>0.77033333333333331</v>
      </c>
      <c r="F1652" s="144">
        <v>309</v>
      </c>
      <c r="G1652" s="144">
        <v>234.04500000000002</v>
      </c>
    </row>
    <row r="1653" spans="1:7">
      <c r="A1653" s="71" t="s">
        <v>206</v>
      </c>
      <c r="B1653" s="71" t="s">
        <v>210</v>
      </c>
      <c r="C1653" s="142">
        <v>1.2800000000000001E-2</v>
      </c>
      <c r="D1653" s="142">
        <v>2.1150000000000002</v>
      </c>
      <c r="E1653" s="143">
        <v>0.74974999999999992</v>
      </c>
      <c r="F1653" s="144">
        <v>286</v>
      </c>
      <c r="G1653" s="144">
        <v>185.53749999999999</v>
      </c>
    </row>
    <row r="1654" spans="1:7">
      <c r="A1654" s="71" t="s">
        <v>206</v>
      </c>
      <c r="B1654" s="71" t="s">
        <v>212</v>
      </c>
      <c r="C1654" s="66">
        <v>8.8000000000000005E-3</v>
      </c>
      <c r="D1654" s="145">
        <v>2.23</v>
      </c>
    </row>
    <row r="1655" spans="1:7">
      <c r="A1655" s="71" t="s">
        <v>206</v>
      </c>
      <c r="B1655" s="71" t="s">
        <v>210</v>
      </c>
      <c r="C1655" s="142">
        <v>1.4E-2</v>
      </c>
      <c r="D1655" s="142">
        <v>2.2189999999999999</v>
      </c>
      <c r="E1655" s="143">
        <v>0.81034782608695655</v>
      </c>
      <c r="F1655" s="144">
        <v>295</v>
      </c>
      <c r="G1655" s="144">
        <v>189.59750000000003</v>
      </c>
    </row>
    <row r="1656" spans="1:7">
      <c r="A1656" s="71" t="s">
        <v>206</v>
      </c>
      <c r="B1656" s="71" t="s">
        <v>210</v>
      </c>
      <c r="C1656" s="142">
        <v>1.4999999999999999E-2</v>
      </c>
      <c r="D1656" s="142">
        <v>2.34</v>
      </c>
      <c r="E1656" s="143">
        <v>0.88295652173913042</v>
      </c>
      <c r="F1656" s="144">
        <v>306</v>
      </c>
      <c r="G1656" s="144">
        <v>194.85000000000002</v>
      </c>
    </row>
    <row r="1657" spans="1:7">
      <c r="A1657" s="71" t="s">
        <v>206</v>
      </c>
      <c r="B1657" s="71" t="s">
        <v>212</v>
      </c>
      <c r="C1657" s="66">
        <v>1.01E-2</v>
      </c>
      <c r="D1657" s="145">
        <v>2.2200000000000002</v>
      </c>
    </row>
    <row r="1658" spans="1:7">
      <c r="A1658" s="71" t="s">
        <v>206</v>
      </c>
      <c r="B1658" s="71" t="s">
        <v>210</v>
      </c>
      <c r="C1658" s="142">
        <v>1.6100000000000003E-2</v>
      </c>
      <c r="D1658" s="142">
        <v>2.6869999999999998</v>
      </c>
      <c r="E1658" s="143">
        <v>0.96420833333333344</v>
      </c>
      <c r="F1658" s="144">
        <v>224</v>
      </c>
      <c r="G1658" s="144">
        <v>96.367500000000007</v>
      </c>
    </row>
    <row r="1659" spans="1:7">
      <c r="A1659" s="71" t="s">
        <v>206</v>
      </c>
      <c r="B1659" s="71" t="s">
        <v>210</v>
      </c>
      <c r="C1659" s="142">
        <v>1.72E-2</v>
      </c>
      <c r="D1659" s="142">
        <v>2.3889999999999998</v>
      </c>
      <c r="E1659" s="143">
        <v>1.0462499999999999</v>
      </c>
      <c r="F1659" s="144">
        <v>304</v>
      </c>
      <c r="G1659" s="144">
        <v>190.52250000000001</v>
      </c>
    </row>
    <row r="1660" spans="1:7">
      <c r="A1660" s="71" t="s">
        <v>206</v>
      </c>
      <c r="B1660" s="71" t="s">
        <v>212</v>
      </c>
      <c r="C1660" s="66">
        <v>1.15E-2</v>
      </c>
      <c r="D1660" s="145">
        <v>2.29</v>
      </c>
    </row>
    <row r="1661" spans="1:7">
      <c r="A1661" s="71" t="s">
        <v>206</v>
      </c>
      <c r="B1661" s="71" t="s">
        <v>210</v>
      </c>
      <c r="C1661" s="142">
        <v>1.9199999999999998E-2</v>
      </c>
      <c r="D1661" s="142">
        <v>2.3439999999999999</v>
      </c>
      <c r="E1661" s="143">
        <v>1.0196341463414633</v>
      </c>
      <c r="F1661" s="144">
        <v>283</v>
      </c>
      <c r="G1661" s="144">
        <v>171.66000000000003</v>
      </c>
    </row>
    <row r="1662" spans="1:7">
      <c r="A1662" s="71" t="s">
        <v>206</v>
      </c>
      <c r="B1662" s="71" t="s">
        <v>210</v>
      </c>
      <c r="C1662" s="142">
        <v>2.12E-2</v>
      </c>
      <c r="D1662" s="142">
        <v>2.3119999999999998</v>
      </c>
      <c r="E1662" s="143">
        <v>0.91768292682926833</v>
      </c>
      <c r="F1662" s="144">
        <v>254</v>
      </c>
      <c r="G1662" s="144">
        <v>144.18</v>
      </c>
    </row>
    <row r="1663" spans="1:7">
      <c r="A1663" s="71" t="s">
        <v>206</v>
      </c>
      <c r="B1663" s="71" t="s">
        <v>212</v>
      </c>
      <c r="C1663" s="66">
        <v>1.2800000000000001E-2</v>
      </c>
      <c r="D1663" s="145">
        <v>2.64</v>
      </c>
    </row>
    <row r="1664" spans="1:7">
      <c r="A1664" s="71" t="s">
        <v>206</v>
      </c>
      <c r="B1664" s="71" t="s">
        <v>210</v>
      </c>
      <c r="C1664" s="142">
        <v>2.23E-2</v>
      </c>
      <c r="D1664" s="142">
        <v>2.4470000000000001</v>
      </c>
      <c r="E1664" s="143">
        <v>0.90424390243902442</v>
      </c>
      <c r="F1664" s="144">
        <v>237</v>
      </c>
      <c r="G1664" s="144">
        <v>120.7675</v>
      </c>
    </row>
    <row r="1665" spans="1:7">
      <c r="A1665" s="71" t="s">
        <v>206</v>
      </c>
      <c r="B1665" s="71" t="s">
        <v>210</v>
      </c>
      <c r="C1665" s="142">
        <v>2.5500000000000002E-2</v>
      </c>
      <c r="D1665" s="142">
        <v>2.327</v>
      </c>
      <c r="E1665" s="143">
        <v>1.0821951219512196</v>
      </c>
      <c r="F1665" s="144">
        <v>319</v>
      </c>
      <c r="G1665" s="144">
        <v>208.4675</v>
      </c>
    </row>
    <row r="1666" spans="1:7">
      <c r="A1666" s="71" t="s">
        <v>206</v>
      </c>
      <c r="B1666" s="71" t="s">
        <v>212</v>
      </c>
      <c r="C1666" s="66">
        <v>1.41E-2</v>
      </c>
      <c r="D1666" s="145">
        <v>2.73</v>
      </c>
    </row>
    <row r="1667" spans="1:7">
      <c r="A1667" s="71" t="s">
        <v>206</v>
      </c>
      <c r="B1667" s="71" t="s">
        <v>210</v>
      </c>
      <c r="C1667" s="142">
        <v>2.7699999999999999E-2</v>
      </c>
      <c r="D1667" s="142">
        <v>2.335</v>
      </c>
      <c r="E1667" s="143">
        <v>1.0274878048780489</v>
      </c>
      <c r="F1667" s="144">
        <v>311</v>
      </c>
      <c r="G1667" s="144">
        <v>200.08750000000001</v>
      </c>
    </row>
    <row r="1668" spans="1:7">
      <c r="A1668" s="71" t="s">
        <v>206</v>
      </c>
      <c r="B1668" s="71" t="s">
        <v>210</v>
      </c>
      <c r="C1668" s="142">
        <v>2.98E-2</v>
      </c>
      <c r="D1668" s="142">
        <v>2.6030000000000002</v>
      </c>
      <c r="E1668" s="143">
        <v>0.92556097560975614</v>
      </c>
      <c r="F1668" s="144">
        <v>283</v>
      </c>
      <c r="G1668" s="144">
        <v>159.35749999999999</v>
      </c>
    </row>
    <row r="1669" spans="1:7">
      <c r="A1669" s="71" t="s">
        <v>206</v>
      </c>
      <c r="B1669" s="71" t="s">
        <v>212</v>
      </c>
      <c r="C1669" s="66">
        <v>1.55E-2</v>
      </c>
      <c r="D1669" s="145">
        <v>2.75</v>
      </c>
    </row>
    <row r="1670" spans="1:7">
      <c r="A1670" s="71" t="s">
        <v>206</v>
      </c>
      <c r="B1670" s="71" t="s">
        <v>210</v>
      </c>
      <c r="C1670" s="142">
        <v>3.1899999999999998E-2</v>
      </c>
      <c r="D1670" s="142">
        <v>2.371</v>
      </c>
      <c r="E1670" s="143">
        <v>0.96192682926829254</v>
      </c>
      <c r="F1670" s="144">
        <v>305</v>
      </c>
      <c r="G1670" s="144">
        <v>192.3775</v>
      </c>
    </row>
    <row r="1671" spans="1:7">
      <c r="A1671" s="71" t="s">
        <v>206</v>
      </c>
      <c r="B1671" s="71" t="s">
        <v>210</v>
      </c>
      <c r="C1671" s="142">
        <v>3.4000000000000002E-2</v>
      </c>
      <c r="D1671" s="142">
        <v>2.2730000000000001</v>
      </c>
      <c r="E1671" s="143">
        <v>1.0213414634146341</v>
      </c>
      <c r="F1671" s="144">
        <v>286</v>
      </c>
      <c r="G1671" s="144">
        <v>178.0325</v>
      </c>
    </row>
    <row r="1672" spans="1:7">
      <c r="A1672" s="71" t="s">
        <v>206</v>
      </c>
      <c r="B1672" s="71" t="s">
        <v>212</v>
      </c>
      <c r="C1672" s="66">
        <v>1.6800000000000002E-2</v>
      </c>
      <c r="D1672" s="145">
        <v>2.86</v>
      </c>
    </row>
    <row r="1673" spans="1:7">
      <c r="A1673" s="71" t="s">
        <v>206</v>
      </c>
      <c r="B1673" s="71" t="s">
        <v>210</v>
      </c>
      <c r="C1673" s="142">
        <v>3.6000000000000004E-2</v>
      </c>
      <c r="D1673" s="142">
        <v>2.3650000000000002</v>
      </c>
      <c r="E1673" s="143">
        <v>1.0678292682926829</v>
      </c>
      <c r="F1673" s="144">
        <v>321</v>
      </c>
      <c r="G1673" s="144">
        <v>208.66249999999999</v>
      </c>
    </row>
    <row r="1674" spans="1:7">
      <c r="A1674" s="71" t="s">
        <v>206</v>
      </c>
      <c r="B1674" s="71" t="s">
        <v>210</v>
      </c>
      <c r="C1674" s="142">
        <v>3.8100000000000002E-2</v>
      </c>
      <c r="D1674" s="142">
        <v>2.6059999999999999</v>
      </c>
      <c r="E1674" s="143">
        <v>1.1154634146341464</v>
      </c>
      <c r="F1674" s="144">
        <v>197</v>
      </c>
      <c r="G1674" s="144">
        <v>73.215000000000003</v>
      </c>
    </row>
    <row r="1675" spans="1:7">
      <c r="A1675" s="71" t="s">
        <v>206</v>
      </c>
      <c r="B1675" s="71" t="s">
        <v>212</v>
      </c>
      <c r="C1675" s="66">
        <v>1.8100000000000002E-2</v>
      </c>
      <c r="D1675" s="145">
        <v>2.99</v>
      </c>
    </row>
    <row r="1676" spans="1:7">
      <c r="A1676" s="71" t="s">
        <v>206</v>
      </c>
      <c r="B1676" s="71" t="s">
        <v>210</v>
      </c>
      <c r="C1676" s="142">
        <v>4.0100000000000004E-2</v>
      </c>
      <c r="D1676" s="142">
        <v>1.9830000000000001</v>
      </c>
      <c r="E1676" s="143">
        <v>1.116048780487805</v>
      </c>
      <c r="F1676" s="144">
        <v>272</v>
      </c>
      <c r="G1676" s="144">
        <v>177.8075</v>
      </c>
    </row>
    <row r="1677" spans="1:7">
      <c r="A1677" s="71" t="s">
        <v>206</v>
      </c>
      <c r="B1677" s="71" t="s">
        <v>210</v>
      </c>
      <c r="C1677" s="142">
        <v>4.2100000000000005E-2</v>
      </c>
      <c r="D1677" s="142">
        <v>1.883</v>
      </c>
      <c r="E1677" s="143">
        <v>1.1116585365853657</v>
      </c>
      <c r="F1677" s="144">
        <v>343</v>
      </c>
      <c r="G1677" s="144">
        <v>253.5575</v>
      </c>
    </row>
    <row r="1678" spans="1:7">
      <c r="A1678" s="71" t="s">
        <v>206</v>
      </c>
      <c r="B1678" s="71" t="s">
        <v>212</v>
      </c>
      <c r="C1678" s="66">
        <v>1.95E-2</v>
      </c>
      <c r="D1678" s="145">
        <v>2.9</v>
      </c>
    </row>
    <row r="1679" spans="1:7">
      <c r="A1679" s="71" t="s">
        <v>206</v>
      </c>
      <c r="B1679" s="71" t="s">
        <v>210</v>
      </c>
      <c r="C1679" s="142">
        <v>4.41E-2</v>
      </c>
      <c r="D1679" s="142">
        <v>2.036</v>
      </c>
      <c r="E1679" s="143">
        <v>1.0873658536585364</v>
      </c>
      <c r="F1679" s="144">
        <v>447</v>
      </c>
      <c r="G1679" s="144">
        <v>350.28999999999996</v>
      </c>
    </row>
    <row r="1680" spans="1:7">
      <c r="A1680" s="71" t="s">
        <v>206</v>
      </c>
      <c r="B1680" s="71" t="s">
        <v>210</v>
      </c>
      <c r="C1680" s="142">
        <v>4.6200000000000005E-2</v>
      </c>
      <c r="D1680" s="142">
        <v>2.0139999999999998</v>
      </c>
      <c r="E1680" s="143">
        <v>1.058170731707317</v>
      </c>
      <c r="F1680" s="144">
        <v>450</v>
      </c>
      <c r="G1680" s="144">
        <v>354.33500000000004</v>
      </c>
    </row>
    <row r="1681" spans="1:7">
      <c r="A1681" s="71" t="s">
        <v>206</v>
      </c>
      <c r="B1681" s="71" t="s">
        <v>212</v>
      </c>
      <c r="C1681" s="66">
        <v>2.0800000000000003E-2</v>
      </c>
      <c r="D1681" s="145">
        <v>2.98</v>
      </c>
    </row>
    <row r="1682" spans="1:7">
      <c r="A1682" s="71" t="s">
        <v>206</v>
      </c>
      <c r="B1682" s="71" t="s">
        <v>210</v>
      </c>
      <c r="C1682" s="142">
        <v>4.8200000000000007E-2</v>
      </c>
      <c r="D1682" s="142">
        <v>2.2509999999999999</v>
      </c>
      <c r="E1682" s="143">
        <v>1.0821951219512196</v>
      </c>
      <c r="F1682" s="144">
        <v>359</v>
      </c>
      <c r="G1682" s="144">
        <v>252.07749999999999</v>
      </c>
    </row>
    <row r="1683" spans="1:7">
      <c r="A1683" s="71" t="s">
        <v>206</v>
      </c>
      <c r="B1683" s="71" t="s">
        <v>210</v>
      </c>
      <c r="C1683" s="142">
        <v>5.0299999999999997E-2</v>
      </c>
      <c r="D1683" s="142">
        <v>1.8280000000000001</v>
      </c>
      <c r="E1683" s="143">
        <v>1.1170243902439025</v>
      </c>
      <c r="F1683" s="144">
        <v>470</v>
      </c>
      <c r="G1683" s="144">
        <v>383.17</v>
      </c>
    </row>
    <row r="1684" spans="1:7">
      <c r="A1684" s="71" t="s">
        <v>206</v>
      </c>
      <c r="B1684" s="71" t="s">
        <v>210</v>
      </c>
      <c r="C1684" s="142">
        <v>5.2299999999999999E-2</v>
      </c>
      <c r="D1684" s="142">
        <v>1.756</v>
      </c>
      <c r="E1684" s="143">
        <v>1.0212439024390247</v>
      </c>
      <c r="F1684" s="144">
        <v>467</v>
      </c>
      <c r="G1684" s="144">
        <v>383.59000000000003</v>
      </c>
    </row>
    <row r="1685" spans="1:7">
      <c r="A1685" s="71" t="s">
        <v>206</v>
      </c>
      <c r="B1685" s="71" t="s">
        <v>210</v>
      </c>
      <c r="C1685" s="142">
        <v>5.4300000000000001E-2</v>
      </c>
      <c r="D1685" s="142">
        <v>1.911</v>
      </c>
      <c r="E1685" s="143">
        <v>0.90270731707317098</v>
      </c>
      <c r="F1685" s="144">
        <v>315</v>
      </c>
      <c r="G1685" s="144">
        <v>224.22749999999999</v>
      </c>
    </row>
    <row r="1686" spans="1:7">
      <c r="A1686" s="71" t="s">
        <v>206</v>
      </c>
      <c r="B1686" s="71" t="s">
        <v>210</v>
      </c>
      <c r="C1686" s="142">
        <v>5.6299999999999996E-2</v>
      </c>
      <c r="D1686" s="142">
        <v>1.8919999999999999</v>
      </c>
      <c r="E1686" s="143">
        <v>0.84426829268292691</v>
      </c>
      <c r="F1686" s="144">
        <v>307</v>
      </c>
      <c r="G1686" s="144">
        <v>217.13</v>
      </c>
    </row>
    <row r="1687" spans="1:7">
      <c r="A1687" s="71" t="s">
        <v>206</v>
      </c>
      <c r="B1687" s="71" t="s">
        <v>212</v>
      </c>
      <c r="C1687" s="66">
        <v>2.3800000000000002E-2</v>
      </c>
      <c r="D1687" s="145">
        <v>2.64</v>
      </c>
    </row>
    <row r="1688" spans="1:7">
      <c r="A1688" s="71" t="s">
        <v>206</v>
      </c>
      <c r="B1688" s="71" t="s">
        <v>210</v>
      </c>
      <c r="C1688" s="142">
        <v>5.8400000000000001E-2</v>
      </c>
      <c r="D1688" s="142">
        <v>1.73</v>
      </c>
      <c r="E1688" s="143">
        <v>0.79868292682926822</v>
      </c>
      <c r="F1688" s="144">
        <v>410</v>
      </c>
      <c r="G1688" s="144">
        <v>327.82499999999999</v>
      </c>
    </row>
    <row r="1689" spans="1:7">
      <c r="A1689" s="71" t="s">
        <v>206</v>
      </c>
      <c r="B1689" s="71" t="s">
        <v>212</v>
      </c>
      <c r="C1689" s="66">
        <v>2.53E-2</v>
      </c>
      <c r="D1689" s="145">
        <v>2.87</v>
      </c>
    </row>
    <row r="1690" spans="1:7">
      <c r="A1690" s="71" t="s">
        <v>206</v>
      </c>
      <c r="B1690" s="71" t="s">
        <v>210</v>
      </c>
      <c r="C1690" s="142">
        <v>6.0400000000000002E-2</v>
      </c>
      <c r="D1690" s="142">
        <v>2.4009999999999998</v>
      </c>
      <c r="E1690" s="143">
        <v>0.72714285714285709</v>
      </c>
      <c r="F1690" s="144">
        <v>298</v>
      </c>
      <c r="G1690" s="144">
        <v>183.95250000000001</v>
      </c>
    </row>
    <row r="1691" spans="1:7">
      <c r="A1691" s="71" t="s">
        <v>206</v>
      </c>
      <c r="B1691" s="71" t="s">
        <v>210</v>
      </c>
      <c r="C1691" s="142">
        <v>6.25E-2</v>
      </c>
      <c r="D1691" s="142">
        <v>5.1340000000000003</v>
      </c>
      <c r="E1691" s="143">
        <v>0.64464285714285707</v>
      </c>
      <c r="F1691" s="144">
        <v>244</v>
      </c>
      <c r="G1691" s="144">
        <v>0.13499999999999091</v>
      </c>
    </row>
    <row r="1692" spans="1:7">
      <c r="A1692" s="71" t="s">
        <v>206</v>
      </c>
      <c r="B1692" s="71" t="s">
        <v>212</v>
      </c>
      <c r="C1692" s="66">
        <v>2.7600000000000003E-2</v>
      </c>
      <c r="D1692" s="145">
        <v>2.82</v>
      </c>
    </row>
    <row r="1693" spans="1:7">
      <c r="A1693" s="71" t="s">
        <v>206</v>
      </c>
      <c r="B1693" s="71" t="s">
        <v>210</v>
      </c>
      <c r="C1693" s="142">
        <v>6.5099999999999991E-2</v>
      </c>
      <c r="D1693" s="142">
        <v>2.8340000000000001</v>
      </c>
      <c r="E1693" s="143">
        <v>0.67581999999999987</v>
      </c>
      <c r="F1693" s="144">
        <v>251</v>
      </c>
      <c r="G1693" s="144">
        <v>116.38499999999999</v>
      </c>
    </row>
    <row r="1694" spans="1:7">
      <c r="A1694" s="71" t="s">
        <v>206</v>
      </c>
      <c r="B1694" s="71" t="s">
        <v>210</v>
      </c>
      <c r="C1694" s="142">
        <v>6.770000000000001E-2</v>
      </c>
      <c r="D1694" s="142">
        <v>2.6070000000000002</v>
      </c>
      <c r="E1694" s="143">
        <v>0.73874000000000006</v>
      </c>
      <c r="F1694" s="144">
        <v>291</v>
      </c>
      <c r="G1694" s="144">
        <v>167.16749999999999</v>
      </c>
    </row>
    <row r="1695" spans="1:7">
      <c r="A1695" s="71" t="s">
        <v>206</v>
      </c>
      <c r="B1695" s="71" t="s">
        <v>212</v>
      </c>
      <c r="C1695" s="66">
        <v>2.98E-2</v>
      </c>
      <c r="D1695" s="145">
        <v>3.2</v>
      </c>
    </row>
    <row r="1696" spans="1:7">
      <c r="A1696" s="71" t="s">
        <v>206</v>
      </c>
      <c r="B1696" s="71" t="s">
        <v>210</v>
      </c>
      <c r="C1696" s="142">
        <v>7.0099999999999996E-2</v>
      </c>
      <c r="D1696" s="142">
        <v>2.7360000000000002</v>
      </c>
      <c r="E1696" s="143">
        <v>0.73760000000000003</v>
      </c>
      <c r="F1696" s="144">
        <v>373</v>
      </c>
      <c r="G1696" s="144">
        <v>243.04</v>
      </c>
    </row>
    <row r="1697" spans="1:7">
      <c r="A1697" s="71" t="s">
        <v>206</v>
      </c>
      <c r="B1697" s="71" t="s">
        <v>210</v>
      </c>
      <c r="C1697" s="142">
        <v>7.3200000000000001E-2</v>
      </c>
      <c r="D1697" s="142">
        <v>2.6779999999999999</v>
      </c>
      <c r="E1697" s="143">
        <v>0.72520000000000007</v>
      </c>
      <c r="F1697" s="144">
        <v>296</v>
      </c>
      <c r="G1697" s="144">
        <v>168.79500000000002</v>
      </c>
    </row>
    <row r="1698" spans="1:7">
      <c r="A1698" s="71" t="s">
        <v>206</v>
      </c>
      <c r="B1698" s="71" t="s">
        <v>212</v>
      </c>
      <c r="C1698" s="66">
        <v>3.2100000000000004E-2</v>
      </c>
      <c r="D1698" s="145">
        <v>2.99</v>
      </c>
    </row>
    <row r="1699" spans="1:7">
      <c r="A1699" s="71" t="s">
        <v>206</v>
      </c>
      <c r="B1699" s="71" t="s">
        <v>210</v>
      </c>
      <c r="C1699" s="142">
        <v>7.6200000000000004E-2</v>
      </c>
      <c r="D1699" s="142">
        <v>2.0089999999999999</v>
      </c>
      <c r="E1699" s="143">
        <v>0.66479999999999984</v>
      </c>
      <c r="F1699" s="144">
        <v>372</v>
      </c>
      <c r="G1699" s="144">
        <v>276.57249999999999</v>
      </c>
    </row>
    <row r="1700" spans="1:7">
      <c r="A1700" s="71" t="s">
        <v>206</v>
      </c>
      <c r="B1700" s="71" t="s">
        <v>210</v>
      </c>
      <c r="C1700" s="142">
        <v>7.9200000000000007E-2</v>
      </c>
      <c r="D1700" s="142">
        <v>1.67</v>
      </c>
      <c r="E1700" s="143">
        <v>0.58679999999999988</v>
      </c>
      <c r="F1700" s="144">
        <v>441</v>
      </c>
      <c r="G1700" s="144">
        <v>361.67500000000001</v>
      </c>
    </row>
    <row r="1701" spans="1:7">
      <c r="A1701" s="71" t="s">
        <v>206</v>
      </c>
      <c r="B1701" s="71" t="s">
        <v>213</v>
      </c>
      <c r="C1701" s="66">
        <v>3.4299999999999997E-2</v>
      </c>
      <c r="D1701" s="145">
        <v>2.88</v>
      </c>
    </row>
    <row r="1702" spans="1:7">
      <c r="A1702" s="71" t="s">
        <v>206</v>
      </c>
      <c r="B1702" s="71" t="s">
        <v>210</v>
      </c>
      <c r="C1702" s="142">
        <v>8.4099999999999994E-2</v>
      </c>
      <c r="D1702" s="142">
        <v>2.3079999999999998</v>
      </c>
      <c r="E1702" s="143">
        <v>0.55089473684210533</v>
      </c>
      <c r="F1702" s="144">
        <v>283</v>
      </c>
      <c r="G1702" s="144">
        <v>173.37</v>
      </c>
    </row>
    <row r="1703" spans="1:7">
      <c r="A1703" s="71" t="s">
        <v>206</v>
      </c>
      <c r="B1703" s="71" t="s">
        <v>210</v>
      </c>
      <c r="C1703" s="142">
        <v>8.8999999999999996E-2</v>
      </c>
      <c r="D1703" s="142">
        <v>2.0649999999999999</v>
      </c>
      <c r="E1703" s="143">
        <v>0.53284210526315801</v>
      </c>
      <c r="F1703" s="144">
        <v>372</v>
      </c>
      <c r="G1703" s="144">
        <v>273.91250000000002</v>
      </c>
    </row>
    <row r="1704" spans="1:7">
      <c r="A1704" s="71" t="s">
        <v>206</v>
      </c>
      <c r="B1704" s="71" t="s">
        <v>212</v>
      </c>
      <c r="C1704" s="66">
        <v>3.6600000000000001E-2</v>
      </c>
      <c r="D1704" s="145">
        <v>4.22</v>
      </c>
    </row>
    <row r="1705" spans="1:7">
      <c r="A1705" s="71" t="s">
        <v>206</v>
      </c>
      <c r="B1705" s="71" t="s">
        <v>210</v>
      </c>
      <c r="C1705" s="142">
        <v>9.35E-2</v>
      </c>
      <c r="D1705" s="142">
        <v>1.913</v>
      </c>
      <c r="E1705" s="143">
        <v>0.61015789473684212</v>
      </c>
      <c r="F1705" s="144"/>
      <c r="G1705" s="144"/>
    </row>
    <row r="1706" spans="1:7">
      <c r="A1706" s="71" t="s">
        <v>206</v>
      </c>
      <c r="B1706" s="71" t="s">
        <v>210</v>
      </c>
      <c r="C1706" s="142">
        <v>9.8000000000000004E-2</v>
      </c>
      <c r="D1706" s="142">
        <v>1.6</v>
      </c>
      <c r="E1706" s="143">
        <v>0.69921052631578939</v>
      </c>
      <c r="F1706" s="144">
        <v>501</v>
      </c>
      <c r="G1706" s="144">
        <v>425</v>
      </c>
    </row>
    <row r="1707" spans="1:7">
      <c r="A1707" s="71" t="s">
        <v>206</v>
      </c>
      <c r="B1707" s="71" t="s">
        <v>212</v>
      </c>
      <c r="C1707" s="66">
        <v>3.8800000000000001E-2</v>
      </c>
      <c r="D1707" s="145">
        <v>3.08</v>
      </c>
    </row>
    <row r="1708" spans="1:7">
      <c r="A1708" s="71" t="s">
        <v>206</v>
      </c>
      <c r="B1708" s="71" t="s">
        <v>210</v>
      </c>
      <c r="C1708" s="142">
        <v>0.1032</v>
      </c>
      <c r="D1708" s="142">
        <v>2.0190000000000001</v>
      </c>
      <c r="E1708" s="143">
        <v>0.73680434782608695</v>
      </c>
      <c r="F1708" s="144">
        <v>575</v>
      </c>
      <c r="G1708" s="144">
        <v>479.09749999999997</v>
      </c>
    </row>
    <row r="1709" spans="1:7">
      <c r="A1709" s="71" t="s">
        <v>206</v>
      </c>
      <c r="B1709" s="71" t="s">
        <v>210</v>
      </c>
      <c r="C1709" s="142">
        <v>0.1075</v>
      </c>
      <c r="D1709" s="142">
        <v>1.89</v>
      </c>
      <c r="E1709" s="143">
        <v>0.75503260869565225</v>
      </c>
      <c r="F1709" s="144">
        <v>492</v>
      </c>
      <c r="G1709" s="144">
        <v>402.22500000000002</v>
      </c>
    </row>
    <row r="1710" spans="1:7">
      <c r="A1710" s="71" t="s">
        <v>206</v>
      </c>
      <c r="B1710" s="71" t="s">
        <v>212</v>
      </c>
      <c r="C1710" s="66">
        <v>4.1100000000000005E-2</v>
      </c>
      <c r="D1710" s="145">
        <v>3.17</v>
      </c>
    </row>
    <row r="1711" spans="1:7">
      <c r="A1711" s="71" t="s">
        <v>206</v>
      </c>
      <c r="B1711" s="71" t="s">
        <v>210</v>
      </c>
      <c r="C1711" s="142">
        <v>0.11309999999999999</v>
      </c>
      <c r="D1711" s="142">
        <v>1.466</v>
      </c>
      <c r="E1711" s="143">
        <v>0.70580434782608714</v>
      </c>
      <c r="F1711" s="144">
        <v>419</v>
      </c>
      <c r="G1711" s="144">
        <v>349.36500000000001</v>
      </c>
    </row>
    <row r="1712" spans="1:7">
      <c r="A1712" s="71" t="s">
        <v>206</v>
      </c>
      <c r="B1712" s="71" t="s">
        <v>210</v>
      </c>
      <c r="C1712" s="142">
        <v>0.1168</v>
      </c>
      <c r="D1712" s="142">
        <v>2.347</v>
      </c>
      <c r="E1712" s="143">
        <v>0.66639130434782623</v>
      </c>
      <c r="F1712" s="144">
        <v>560</v>
      </c>
      <c r="G1712" s="144">
        <v>448.51749999999998</v>
      </c>
    </row>
    <row r="1713" spans="1:7">
      <c r="A1713" s="71" t="s">
        <v>206</v>
      </c>
      <c r="B1713" s="71" t="s">
        <v>212</v>
      </c>
      <c r="C1713" s="66">
        <v>4.3299999999999998E-2</v>
      </c>
      <c r="D1713" s="145">
        <v>3.06</v>
      </c>
    </row>
    <row r="1714" spans="1:7">
      <c r="A1714" s="71" t="s">
        <v>206</v>
      </c>
      <c r="B1714" s="71" t="s">
        <v>210</v>
      </c>
      <c r="C1714" s="142">
        <v>0.1198</v>
      </c>
      <c r="D1714" s="142">
        <v>1.927</v>
      </c>
      <c r="E1714" s="143">
        <v>0.65806451612903227</v>
      </c>
      <c r="F1714" s="144">
        <v>703</v>
      </c>
      <c r="G1714" s="144">
        <v>611.46749999999997</v>
      </c>
    </row>
    <row r="1715" spans="1:7">
      <c r="A1715" s="71" t="s">
        <v>206</v>
      </c>
      <c r="B1715" s="71" t="s">
        <v>210</v>
      </c>
      <c r="C1715" s="142">
        <v>0.12280000000000001</v>
      </c>
      <c r="D1715" s="142">
        <v>1.552</v>
      </c>
      <c r="E1715" s="143">
        <v>0.65564516129032258</v>
      </c>
      <c r="F1715" s="144">
        <v>1046</v>
      </c>
      <c r="G1715" s="144">
        <v>972.28</v>
      </c>
    </row>
    <row r="1716" spans="1:7">
      <c r="A1716" s="71" t="s">
        <v>206</v>
      </c>
      <c r="B1716" s="71" t="s">
        <v>212</v>
      </c>
      <c r="C1716" s="66">
        <v>4.5499999999999999E-2</v>
      </c>
      <c r="D1716" s="145">
        <v>2.93</v>
      </c>
    </row>
    <row r="1717" spans="1:7">
      <c r="A1717" s="71" t="s">
        <v>206</v>
      </c>
      <c r="B1717" s="71" t="s">
        <v>210</v>
      </c>
      <c r="C1717" s="142">
        <v>0.1241</v>
      </c>
      <c r="D1717" s="142">
        <v>1.411</v>
      </c>
      <c r="E1717" s="143">
        <v>0.61322580645161306</v>
      </c>
      <c r="F1717" s="144">
        <v>703</v>
      </c>
      <c r="G1717" s="144">
        <v>635.97749999999996</v>
      </c>
    </row>
    <row r="1718" spans="1:7">
      <c r="A1718" s="71" t="s">
        <v>206</v>
      </c>
      <c r="B1718" s="71" t="s">
        <v>210</v>
      </c>
      <c r="C1718" s="142">
        <v>0.126</v>
      </c>
      <c r="D1718" s="142">
        <v>2.4660000000000002</v>
      </c>
      <c r="E1718" s="143">
        <v>0.45448387096774201</v>
      </c>
      <c r="F1718" s="144">
        <v>181</v>
      </c>
      <c r="G1718" s="144">
        <v>63.864999999999995</v>
      </c>
    </row>
    <row r="1719" spans="1:7">
      <c r="A1719" s="71" t="s">
        <v>206</v>
      </c>
      <c r="B1719" s="71" t="s">
        <v>212</v>
      </c>
      <c r="C1719" s="66">
        <v>4.7799999999999995E-2</v>
      </c>
      <c r="D1719" s="145">
        <v>2.76</v>
      </c>
    </row>
    <row r="1720" spans="1:7">
      <c r="A1720" s="71" t="s">
        <v>206</v>
      </c>
      <c r="B1720" s="71" t="s">
        <v>210</v>
      </c>
      <c r="C1720" s="142">
        <v>0.1275</v>
      </c>
      <c r="D1720" s="142">
        <v>2.456</v>
      </c>
      <c r="E1720" s="143">
        <v>0.45999999999999963</v>
      </c>
      <c r="F1720" s="144">
        <v>225</v>
      </c>
      <c r="G1720" s="144">
        <v>108.34</v>
      </c>
    </row>
    <row r="1721" spans="1:7">
      <c r="A1721" s="71" t="s">
        <v>206</v>
      </c>
      <c r="B1721" s="71" t="s">
        <v>210</v>
      </c>
      <c r="C1721" s="142">
        <v>0.12919999999999998</v>
      </c>
      <c r="D1721" s="142">
        <v>2.3820000000000001</v>
      </c>
      <c r="E1721" s="143">
        <v>0.59599999999999831</v>
      </c>
      <c r="F1721" s="144">
        <v>211</v>
      </c>
      <c r="G1721" s="144">
        <v>97.85499999999999</v>
      </c>
    </row>
    <row r="1722" spans="1:7">
      <c r="A1722" s="71" t="s">
        <v>206</v>
      </c>
      <c r="B1722" s="71" t="s">
        <v>212</v>
      </c>
      <c r="C1722" s="66">
        <v>0.05</v>
      </c>
      <c r="D1722" s="145">
        <v>2.91</v>
      </c>
    </row>
    <row r="1723" spans="1:7">
      <c r="A1723" s="71" t="s">
        <v>206</v>
      </c>
      <c r="B1723" s="71" t="s">
        <v>210</v>
      </c>
      <c r="C1723" s="142">
        <v>0.13200000000000001</v>
      </c>
      <c r="D1723" s="142">
        <v>2.452</v>
      </c>
      <c r="E1723" s="143">
        <v>0.85342307692307628</v>
      </c>
      <c r="F1723" s="144">
        <v>249</v>
      </c>
      <c r="G1723" s="144">
        <v>132.53</v>
      </c>
    </row>
    <row r="1724" spans="1:7">
      <c r="A1724" s="71" t="s">
        <v>206</v>
      </c>
      <c r="B1724" s="71" t="s">
        <v>212</v>
      </c>
      <c r="C1724" s="66">
        <v>5.2299999999999999E-2</v>
      </c>
      <c r="D1724" s="145">
        <v>3.11</v>
      </c>
    </row>
    <row r="1725" spans="1:7">
      <c r="A1725" s="71" t="s">
        <v>206</v>
      </c>
      <c r="B1725" s="71" t="s">
        <v>210</v>
      </c>
      <c r="C1725" s="142">
        <v>0.1358</v>
      </c>
      <c r="D1725" s="142">
        <v>2.1230000000000002</v>
      </c>
      <c r="E1725" s="143">
        <v>1.0888666666666662</v>
      </c>
      <c r="F1725" s="144">
        <v>347</v>
      </c>
      <c r="G1725" s="144">
        <v>246.15749999999997</v>
      </c>
    </row>
    <row r="1726" spans="1:7">
      <c r="A1726" s="71" t="s">
        <v>206</v>
      </c>
      <c r="B1726" s="71" t="s">
        <v>212</v>
      </c>
      <c r="C1726" s="66">
        <v>5.45E-2</v>
      </c>
      <c r="D1726" s="145">
        <v>2.92</v>
      </c>
    </row>
    <row r="1727" spans="1:7">
      <c r="A1727" s="71" t="s">
        <v>206</v>
      </c>
      <c r="B1727" s="71" t="s">
        <v>210</v>
      </c>
      <c r="C1727" s="142">
        <v>0.1371</v>
      </c>
      <c r="D1727" s="142">
        <v>2.145</v>
      </c>
      <c r="E1727" s="143">
        <v>1.0074000000000005</v>
      </c>
      <c r="F1727" s="144">
        <v>336</v>
      </c>
      <c r="G1727" s="144">
        <v>234.11250000000001</v>
      </c>
    </row>
    <row r="1728" spans="1:7">
      <c r="A1728" s="71" t="s">
        <v>206</v>
      </c>
      <c r="B1728" s="71" t="s">
        <v>210</v>
      </c>
      <c r="C1728" s="142">
        <v>0.13819999999999999</v>
      </c>
      <c r="D1728" s="142">
        <v>2.2650000000000001</v>
      </c>
      <c r="E1728" s="143">
        <v>0.93447058823529505</v>
      </c>
      <c r="F1728" s="144">
        <v>282</v>
      </c>
      <c r="G1728" s="144">
        <v>174.41249999999999</v>
      </c>
    </row>
    <row r="1729" spans="1:7">
      <c r="A1729" s="71" t="s">
        <v>206</v>
      </c>
      <c r="B1729" s="71" t="s">
        <v>212</v>
      </c>
      <c r="C1729" s="66">
        <v>5.6799999999999996E-2</v>
      </c>
      <c r="D1729" s="145">
        <v>2.97</v>
      </c>
    </row>
    <row r="1730" spans="1:7">
      <c r="A1730" s="71" t="s">
        <v>206</v>
      </c>
      <c r="B1730" s="71" t="s">
        <v>210</v>
      </c>
      <c r="C1730" s="142">
        <v>0.14050000000000001</v>
      </c>
      <c r="D1730" s="142">
        <v>2.4420000000000002</v>
      </c>
      <c r="E1730" s="143">
        <v>0.74438235294117683</v>
      </c>
      <c r="F1730" s="144">
        <v>275</v>
      </c>
      <c r="G1730" s="144">
        <v>159.005</v>
      </c>
    </row>
    <row r="1731" spans="1:7">
      <c r="A1731" s="71" t="s">
        <v>206</v>
      </c>
      <c r="B1731" s="71" t="s">
        <v>210</v>
      </c>
      <c r="C1731" s="142">
        <v>0.1426</v>
      </c>
      <c r="D1731" s="142">
        <v>2.3860000000000001</v>
      </c>
      <c r="E1731" s="143">
        <v>0.65525714285714298</v>
      </c>
      <c r="F1731" s="144">
        <v>308</v>
      </c>
      <c r="G1731" s="144">
        <v>194.66499999999999</v>
      </c>
    </row>
    <row r="1732" spans="1:7">
      <c r="A1732" s="71" t="s">
        <v>206</v>
      </c>
      <c r="B1732" s="71" t="s">
        <v>212</v>
      </c>
      <c r="C1732" s="66">
        <v>5.9000000000000004E-2</v>
      </c>
      <c r="D1732" s="145">
        <v>2.89</v>
      </c>
    </row>
    <row r="1733" spans="1:7">
      <c r="A1733" s="71" t="s">
        <v>206</v>
      </c>
      <c r="B1733" s="71" t="s">
        <v>210</v>
      </c>
      <c r="C1733" s="142">
        <v>0.14410000000000001</v>
      </c>
      <c r="D1733" s="142">
        <v>2.4020000000000001</v>
      </c>
      <c r="E1733" s="143">
        <v>0.63682857142857152</v>
      </c>
      <c r="F1733" s="144">
        <v>233</v>
      </c>
      <c r="G1733" s="144">
        <v>118.90499999999999</v>
      </c>
    </row>
    <row r="1734" spans="1:7">
      <c r="A1734" s="71" t="s">
        <v>206</v>
      </c>
      <c r="B1734" s="71" t="s">
        <v>210</v>
      </c>
      <c r="C1734" s="142">
        <v>0.1452</v>
      </c>
      <c r="D1734" s="142">
        <v>2.339</v>
      </c>
      <c r="E1734" s="143">
        <v>0.63728571428571368</v>
      </c>
      <c r="F1734" s="144">
        <v>252</v>
      </c>
      <c r="G1734" s="144">
        <v>140.89750000000001</v>
      </c>
    </row>
    <row r="1735" spans="1:7">
      <c r="A1735" s="71" t="s">
        <v>206</v>
      </c>
      <c r="B1735" s="71" t="s">
        <v>212</v>
      </c>
      <c r="C1735" s="66">
        <v>6.1100000000000002E-2</v>
      </c>
      <c r="D1735" s="145">
        <v>2.84</v>
      </c>
    </row>
    <row r="1736" spans="1:7">
      <c r="A1736" s="71" t="s">
        <v>206</v>
      </c>
      <c r="B1736" s="71" t="s">
        <v>210</v>
      </c>
      <c r="C1736" s="142">
        <v>0.14760000000000001</v>
      </c>
      <c r="D1736" s="142">
        <v>3.0590000000000002</v>
      </c>
      <c r="E1736" s="143">
        <v>0.71957142857142808</v>
      </c>
      <c r="F1736" s="144">
        <v>203</v>
      </c>
      <c r="G1736" s="144">
        <v>57.697499999999991</v>
      </c>
    </row>
    <row r="1737" spans="1:7">
      <c r="A1737" s="71" t="s">
        <v>206</v>
      </c>
      <c r="B1737" s="71" t="s">
        <v>210</v>
      </c>
      <c r="C1737" s="142">
        <v>0.14940000000000001</v>
      </c>
      <c r="D1737" s="142">
        <v>3.202</v>
      </c>
      <c r="E1737" s="143">
        <v>0.76442857142857146</v>
      </c>
      <c r="F1737" s="144">
        <v>232</v>
      </c>
      <c r="G1737" s="144">
        <v>79.905000000000001</v>
      </c>
    </row>
    <row r="1738" spans="1:7">
      <c r="A1738" s="71" t="s">
        <v>206</v>
      </c>
      <c r="B1738" s="71" t="s">
        <v>212</v>
      </c>
      <c r="C1738" s="66">
        <v>6.3200000000000006E-2</v>
      </c>
      <c r="D1738" s="145">
        <v>2.8</v>
      </c>
    </row>
    <row r="1739" spans="1:7">
      <c r="A1739" s="71" t="s">
        <v>206</v>
      </c>
      <c r="B1739" s="71" t="s">
        <v>210</v>
      </c>
      <c r="C1739" s="142">
        <v>0.1512</v>
      </c>
      <c r="D1739" s="142">
        <v>2.85</v>
      </c>
      <c r="E1739" s="143">
        <v>0.79579999999999973</v>
      </c>
      <c r="F1739" s="144">
        <v>283</v>
      </c>
      <c r="G1739" s="144">
        <v>147.625</v>
      </c>
    </row>
    <row r="1740" spans="1:7">
      <c r="A1740" s="71" t="s">
        <v>206</v>
      </c>
      <c r="B1740" s="71" t="s">
        <v>210</v>
      </c>
      <c r="C1740" s="142">
        <v>0.1527</v>
      </c>
      <c r="D1740" s="142">
        <v>2.9350000000000001</v>
      </c>
      <c r="E1740" s="143">
        <v>0.82964705882352896</v>
      </c>
      <c r="F1740" s="144">
        <v>317</v>
      </c>
      <c r="G1740" s="144">
        <v>177.58750000000001</v>
      </c>
    </row>
    <row r="1741" spans="1:7">
      <c r="A1741" s="71" t="s">
        <v>206</v>
      </c>
      <c r="B1741" s="71" t="s">
        <v>212</v>
      </c>
      <c r="C1741" s="66">
        <v>6.5299999999999997E-2</v>
      </c>
      <c r="D1741" s="145">
        <v>2.76</v>
      </c>
    </row>
    <row r="1742" spans="1:7">
      <c r="A1742" s="71" t="s">
        <v>206</v>
      </c>
      <c r="B1742" s="71" t="s">
        <v>210</v>
      </c>
      <c r="C1742" s="142">
        <v>0.1542</v>
      </c>
      <c r="D1742" s="142">
        <v>3.0289999999999999</v>
      </c>
      <c r="E1742" s="143">
        <v>0.87023529411764655</v>
      </c>
      <c r="F1742" s="144">
        <v>319</v>
      </c>
      <c r="G1742" s="144">
        <v>175.1225</v>
      </c>
    </row>
    <row r="1743" spans="1:7">
      <c r="A1743" s="71" t="s">
        <v>206</v>
      </c>
      <c r="B1743" s="71" t="s">
        <v>210</v>
      </c>
      <c r="C1743" s="142">
        <v>0.15620000000000001</v>
      </c>
      <c r="D1743" s="142">
        <v>3.21</v>
      </c>
      <c r="E1743" s="143">
        <v>0.88251428571428603</v>
      </c>
      <c r="F1743" s="144">
        <v>263</v>
      </c>
      <c r="G1743" s="144">
        <v>110.52500000000001</v>
      </c>
    </row>
    <row r="1744" spans="1:7">
      <c r="A1744" s="71" t="s">
        <v>206</v>
      </c>
      <c r="B1744" s="71" t="s">
        <v>212</v>
      </c>
      <c r="C1744" s="66">
        <v>6.7400000000000002E-2</v>
      </c>
      <c r="D1744" s="145">
        <v>2.95</v>
      </c>
    </row>
    <row r="1745" spans="1:7">
      <c r="A1745" s="71" t="s">
        <v>206</v>
      </c>
      <c r="B1745" s="71" t="s">
        <v>210</v>
      </c>
      <c r="C1745" s="142">
        <v>0.158</v>
      </c>
      <c r="D1745" s="142">
        <v>3.052</v>
      </c>
      <c r="E1745" s="143">
        <v>0.84754285714285738</v>
      </c>
      <c r="F1745" s="144">
        <v>350</v>
      </c>
      <c r="G1745" s="144">
        <v>205.03</v>
      </c>
    </row>
    <row r="1746" spans="1:7">
      <c r="A1746" s="71" t="s">
        <v>206</v>
      </c>
      <c r="B1746" s="71" t="s">
        <v>210</v>
      </c>
      <c r="C1746" s="142">
        <v>0.1595</v>
      </c>
      <c r="D1746" s="142">
        <v>3.2839999999999998</v>
      </c>
      <c r="E1746" s="143">
        <v>0.82500000000000007</v>
      </c>
      <c r="F1746" s="144">
        <v>265</v>
      </c>
      <c r="G1746" s="144">
        <v>109.01000000000002</v>
      </c>
    </row>
    <row r="1747" spans="1:7">
      <c r="A1747" s="71" t="s">
        <v>206</v>
      </c>
      <c r="B1747" s="71" t="s">
        <v>212</v>
      </c>
      <c r="C1747" s="66">
        <v>6.9500000000000006E-2</v>
      </c>
      <c r="D1747" s="145">
        <v>2.85</v>
      </c>
    </row>
    <row r="1748" spans="1:7">
      <c r="A1748" s="71" t="s">
        <v>206</v>
      </c>
      <c r="B1748" s="71" t="s">
        <v>210</v>
      </c>
      <c r="C1748" s="142">
        <v>0.16140000000000002</v>
      </c>
      <c r="D1748" s="142">
        <v>2.8340000000000001</v>
      </c>
      <c r="E1748" s="143">
        <v>0.80600000000000005</v>
      </c>
      <c r="F1748" s="144">
        <v>382</v>
      </c>
      <c r="G1748" s="144">
        <v>247.38499999999999</v>
      </c>
    </row>
    <row r="1749" spans="1:7">
      <c r="A1749" s="71" t="s">
        <v>206</v>
      </c>
      <c r="B1749" s="71" t="s">
        <v>210</v>
      </c>
      <c r="C1749" s="142">
        <v>0.16319999999999998</v>
      </c>
      <c r="D1749" s="142">
        <v>2.5779999999999998</v>
      </c>
      <c r="E1749" s="143">
        <v>0.80317142857142843</v>
      </c>
      <c r="F1749" s="144">
        <v>401</v>
      </c>
      <c r="G1749" s="144">
        <v>278.54500000000002</v>
      </c>
    </row>
    <row r="1750" spans="1:7">
      <c r="A1750" s="71" t="s">
        <v>206</v>
      </c>
      <c r="B1750" s="71" t="s">
        <v>212</v>
      </c>
      <c r="C1750" s="66">
        <v>7.1599999999999997E-2</v>
      </c>
      <c r="D1750" s="145">
        <v>3.24</v>
      </c>
    </row>
    <row r="1751" spans="1:7">
      <c r="A1751" s="71" t="s">
        <v>206</v>
      </c>
      <c r="B1751" s="71" t="s">
        <v>210</v>
      </c>
      <c r="C1751" s="142">
        <v>0.16500000000000001</v>
      </c>
      <c r="D1751" s="142">
        <v>2.625</v>
      </c>
      <c r="E1751" s="143">
        <v>0.81551428571428564</v>
      </c>
      <c r="F1751" s="144">
        <v>368</v>
      </c>
      <c r="G1751" s="144">
        <v>243.3125</v>
      </c>
    </row>
    <row r="1752" spans="1:7">
      <c r="A1752" s="71" t="s">
        <v>206</v>
      </c>
      <c r="B1752" s="71" t="s">
        <v>210</v>
      </c>
      <c r="C1752" s="142">
        <v>0.1668</v>
      </c>
      <c r="D1752" s="142">
        <v>2.4870000000000001</v>
      </c>
      <c r="E1752" s="143">
        <v>0.72528571428571431</v>
      </c>
      <c r="F1752" s="144">
        <v>399</v>
      </c>
      <c r="G1752" s="144">
        <v>280.86750000000001</v>
      </c>
    </row>
    <row r="1753" spans="1:7">
      <c r="A1753" s="71" t="s">
        <v>206</v>
      </c>
      <c r="B1753" s="71" t="s">
        <v>212</v>
      </c>
      <c r="C1753" s="66">
        <v>7.3700000000000002E-2</v>
      </c>
      <c r="D1753" s="145">
        <v>2.8</v>
      </c>
    </row>
    <row r="1754" spans="1:7">
      <c r="A1754" s="71" t="s">
        <v>206</v>
      </c>
      <c r="B1754" s="71" t="s">
        <v>211</v>
      </c>
      <c r="C1754" s="142">
        <v>0.16869999999999999</v>
      </c>
      <c r="D1754" s="142">
        <v>2.7040000000000002</v>
      </c>
      <c r="E1754" s="143">
        <v>0.54342857142857359</v>
      </c>
      <c r="F1754" s="144">
        <v>302</v>
      </c>
      <c r="G1754" s="144">
        <v>173.56</v>
      </c>
    </row>
    <row r="1755" spans="1:7">
      <c r="A1755" s="71" t="s">
        <v>206</v>
      </c>
      <c r="B1755" s="71" t="s">
        <v>210</v>
      </c>
      <c r="C1755" s="142">
        <v>0.17069999999999999</v>
      </c>
      <c r="D1755" s="142">
        <v>2.6579999999999999</v>
      </c>
      <c r="E1755" s="143">
        <v>0.53551219512195047</v>
      </c>
      <c r="F1755" s="144">
        <v>354</v>
      </c>
      <c r="G1755" s="144">
        <v>227.745</v>
      </c>
    </row>
    <row r="1756" spans="1:7">
      <c r="A1756" s="71" t="s">
        <v>206</v>
      </c>
      <c r="B1756" s="71" t="s">
        <v>212</v>
      </c>
      <c r="C1756" s="66">
        <v>7.5799999999999992E-2</v>
      </c>
      <c r="D1756" s="145">
        <v>2.4500000000000002</v>
      </c>
    </row>
    <row r="1757" spans="1:7">
      <c r="A1757" s="71" t="s">
        <v>206</v>
      </c>
      <c r="B1757" s="71" t="s">
        <v>210</v>
      </c>
      <c r="C1757" s="142">
        <v>0.17280000000000001</v>
      </c>
      <c r="D1757" s="142">
        <v>2.6560000000000001</v>
      </c>
      <c r="E1757" s="143">
        <v>0.60978048780487826</v>
      </c>
      <c r="F1757" s="144">
        <v>339</v>
      </c>
      <c r="G1757" s="144">
        <v>212.83999999999997</v>
      </c>
    </row>
    <row r="1758" spans="1:7">
      <c r="A1758" s="71" t="s">
        <v>206</v>
      </c>
      <c r="B1758" s="71" t="s">
        <v>210</v>
      </c>
      <c r="C1758" s="142">
        <v>0.17519999999999999</v>
      </c>
      <c r="D1758" s="142">
        <v>2.1779999999999999</v>
      </c>
      <c r="E1758" s="143">
        <v>0.67674999999999974</v>
      </c>
      <c r="F1758" s="144">
        <v>259</v>
      </c>
      <c r="G1758" s="144">
        <v>155.54500000000002</v>
      </c>
    </row>
    <row r="1759" spans="1:7">
      <c r="A1759" s="71" t="s">
        <v>206</v>
      </c>
      <c r="B1759" s="71" t="s">
        <v>212</v>
      </c>
      <c r="C1759" s="66">
        <v>7.7900000000000011E-2</v>
      </c>
      <c r="D1759" s="145">
        <v>1.94</v>
      </c>
    </row>
    <row r="1760" spans="1:7">
      <c r="A1760" s="71" t="s">
        <v>206</v>
      </c>
      <c r="B1760" s="71" t="s">
        <v>210</v>
      </c>
      <c r="C1760" s="142">
        <v>0.17760000000000001</v>
      </c>
      <c r="D1760" s="142">
        <v>2.6040000000000001</v>
      </c>
      <c r="E1760" s="143">
        <v>0.73775000000000002</v>
      </c>
      <c r="F1760" s="144">
        <v>359</v>
      </c>
      <c r="G1760" s="144">
        <v>235.31</v>
      </c>
    </row>
    <row r="1761" spans="1:7">
      <c r="A1761" s="71" t="s">
        <v>206</v>
      </c>
      <c r="B1761" s="71" t="s">
        <v>210</v>
      </c>
      <c r="C1761" s="142">
        <v>0.18</v>
      </c>
      <c r="D1761" s="142">
        <v>2.6659999999999999</v>
      </c>
      <c r="E1761" s="143">
        <v>0.75187499999999996</v>
      </c>
      <c r="F1761" s="144">
        <v>424</v>
      </c>
      <c r="G1761" s="144">
        <v>297.36500000000001</v>
      </c>
    </row>
    <row r="1762" spans="1:7">
      <c r="A1762" s="71" t="s">
        <v>206</v>
      </c>
      <c r="B1762" s="71" t="s">
        <v>212</v>
      </c>
      <c r="C1762" s="66">
        <v>0.08</v>
      </c>
      <c r="D1762" s="145">
        <v>2.35</v>
      </c>
    </row>
    <row r="1763" spans="1:7">
      <c r="A1763" s="71" t="s">
        <v>206</v>
      </c>
      <c r="B1763" s="71" t="s">
        <v>210</v>
      </c>
      <c r="C1763" s="142">
        <v>0.182</v>
      </c>
      <c r="D1763" s="142">
        <v>2.5670000000000002</v>
      </c>
      <c r="E1763" s="143">
        <v>0.7506250000000001</v>
      </c>
      <c r="F1763" s="144">
        <v>518</v>
      </c>
      <c r="G1763" s="144">
        <v>396.0675</v>
      </c>
    </row>
    <row r="1764" spans="1:7">
      <c r="A1764" s="71" t="s">
        <v>206</v>
      </c>
      <c r="B1764" s="71" t="s">
        <v>210</v>
      </c>
      <c r="C1764" s="142">
        <v>0.18409999999999999</v>
      </c>
      <c r="D1764" s="142">
        <v>2.4809999999999999</v>
      </c>
      <c r="E1764" s="143">
        <v>0.72150000000000014</v>
      </c>
      <c r="F1764" s="144">
        <v>582</v>
      </c>
      <c r="G1764" s="144">
        <v>464.15250000000003</v>
      </c>
    </row>
    <row r="1765" spans="1:7">
      <c r="A1765" s="71" t="s">
        <v>206</v>
      </c>
      <c r="B1765" s="71" t="s">
        <v>212</v>
      </c>
      <c r="C1765" s="66">
        <v>8.6000000000000007E-2</v>
      </c>
      <c r="D1765" s="145">
        <v>2.4500000000000002</v>
      </c>
    </row>
    <row r="1766" spans="1:7">
      <c r="A1766" s="71" t="s">
        <v>206</v>
      </c>
      <c r="B1766" s="71" t="s">
        <v>210</v>
      </c>
      <c r="C1766" s="142">
        <v>0.1862</v>
      </c>
      <c r="D1766" s="142">
        <v>1.839</v>
      </c>
      <c r="E1766" s="143">
        <v>0.66709090909090951</v>
      </c>
      <c r="F1766" s="144">
        <v>645</v>
      </c>
      <c r="G1766" s="144">
        <v>557.64750000000004</v>
      </c>
    </row>
    <row r="1767" spans="1:7">
      <c r="A1767" s="71" t="s">
        <v>206</v>
      </c>
      <c r="B1767" s="71" t="s">
        <v>211</v>
      </c>
      <c r="C1767" s="142">
        <v>0.18770000000000001</v>
      </c>
      <c r="D1767" s="142">
        <v>1.7350000000000001</v>
      </c>
      <c r="E1767" s="143">
        <v>0.62822727272727319</v>
      </c>
      <c r="F1767" s="144">
        <v>540</v>
      </c>
      <c r="G1767" s="144">
        <v>457.58749999999998</v>
      </c>
    </row>
    <row r="1768" spans="1:7">
      <c r="A1768" s="71" t="s">
        <v>206</v>
      </c>
      <c r="B1768" s="71" t="s">
        <v>212</v>
      </c>
      <c r="C1768" s="66">
        <v>9.1999999999999998E-2</v>
      </c>
      <c r="D1768" s="145">
        <v>2.19</v>
      </c>
    </row>
    <row r="1769" spans="1:7">
      <c r="A1769" s="71" t="s">
        <v>206</v>
      </c>
      <c r="B1769" s="71" t="s">
        <v>210</v>
      </c>
      <c r="C1769" s="142">
        <v>0.18969999999999998</v>
      </c>
      <c r="D1769" s="142">
        <v>1.502</v>
      </c>
      <c r="E1769" s="143">
        <v>0.57640909090909143</v>
      </c>
      <c r="F1769" s="144">
        <v>521</v>
      </c>
      <c r="G1769" s="144">
        <v>449.65499999999997</v>
      </c>
    </row>
    <row r="1770" spans="1:7">
      <c r="A1770" s="71" t="s">
        <v>206</v>
      </c>
      <c r="B1770" s="71" t="s">
        <v>210</v>
      </c>
      <c r="C1770" s="142">
        <v>0.19109999999999999</v>
      </c>
      <c r="D1770" s="142">
        <v>1.599</v>
      </c>
      <c r="E1770" s="143">
        <v>0.54013636363636408</v>
      </c>
      <c r="F1770" s="144">
        <v>550</v>
      </c>
      <c r="G1770" s="144">
        <v>474.04750000000001</v>
      </c>
    </row>
    <row r="1771" spans="1:7">
      <c r="A1771" s="71" t="s">
        <v>206</v>
      </c>
      <c r="B1771" s="71" t="s">
        <v>212</v>
      </c>
      <c r="C1771" s="66">
        <v>9.8000000000000004E-2</v>
      </c>
      <c r="D1771" s="145">
        <v>2.06</v>
      </c>
    </row>
    <row r="1772" spans="1:7">
      <c r="A1772" s="71" t="s">
        <v>206</v>
      </c>
      <c r="B1772" s="71" t="s">
        <v>210</v>
      </c>
      <c r="C1772" s="142">
        <v>0.19319999999999998</v>
      </c>
      <c r="D1772" s="142">
        <v>1.5069999999999999</v>
      </c>
      <c r="E1772" s="143">
        <v>0.53631460674157283</v>
      </c>
      <c r="F1772" s="144">
        <v>548</v>
      </c>
      <c r="G1772" s="144">
        <v>476.41750000000002</v>
      </c>
    </row>
    <row r="1773" spans="1:7">
      <c r="A1773" s="71" t="s">
        <v>206</v>
      </c>
      <c r="B1773" s="71" t="s">
        <v>210</v>
      </c>
      <c r="C1773" s="142">
        <v>0.1976</v>
      </c>
      <c r="D1773" s="142">
        <v>1.5489999999999999</v>
      </c>
      <c r="E1773" s="143">
        <v>0.58130337078651684</v>
      </c>
      <c r="F1773" s="144">
        <v>687</v>
      </c>
      <c r="G1773" s="144">
        <v>613.42250000000001</v>
      </c>
    </row>
    <row r="1774" spans="1:7">
      <c r="A1774" s="71" t="s">
        <v>206</v>
      </c>
      <c r="B1774" s="71" t="s">
        <v>212</v>
      </c>
      <c r="C1774" s="66">
        <v>0.10400000000000001</v>
      </c>
      <c r="D1774" s="145">
        <v>2.2200000000000002</v>
      </c>
    </row>
    <row r="1775" spans="1:7">
      <c r="A1775" s="71" t="s">
        <v>206</v>
      </c>
      <c r="B1775" s="71" t="s">
        <v>210</v>
      </c>
      <c r="C1775" s="142">
        <v>0.20080000000000001</v>
      </c>
      <c r="D1775" s="142">
        <v>1.1759999999999999</v>
      </c>
      <c r="E1775" s="143">
        <v>0.61221348314606716</v>
      </c>
      <c r="F1775" s="144">
        <v>737</v>
      </c>
      <c r="G1775" s="144">
        <v>681.14</v>
      </c>
    </row>
    <row r="1776" spans="1:7">
      <c r="A1776" s="71" t="s">
        <v>206</v>
      </c>
      <c r="B1776" s="71" t="s">
        <v>210</v>
      </c>
      <c r="C1776" s="142">
        <v>0.20430000000000001</v>
      </c>
      <c r="D1776" s="142">
        <v>1.159</v>
      </c>
      <c r="E1776" s="143">
        <v>0.58468539325842683</v>
      </c>
      <c r="F1776" s="144">
        <v>714</v>
      </c>
      <c r="G1776" s="144">
        <v>658.94749999999999</v>
      </c>
    </row>
    <row r="1777" spans="1:7">
      <c r="A1777" s="71" t="s">
        <v>206</v>
      </c>
      <c r="B1777" s="71" t="s">
        <v>212</v>
      </c>
      <c r="C1777" s="66">
        <v>0.11</v>
      </c>
      <c r="D1777" s="145">
        <v>2.21</v>
      </c>
    </row>
    <row r="1778" spans="1:7">
      <c r="A1778" s="71" t="s">
        <v>206</v>
      </c>
      <c r="B1778" s="71" t="s">
        <v>210</v>
      </c>
      <c r="C1778" s="142">
        <v>0.20800000000000002</v>
      </c>
      <c r="D1778" s="142">
        <v>1.8680000000000001</v>
      </c>
      <c r="E1778" s="143">
        <v>0.55558426966292129</v>
      </c>
      <c r="F1778" s="144">
        <v>446</v>
      </c>
      <c r="G1778" s="144">
        <v>357.27</v>
      </c>
    </row>
    <row r="1779" spans="1:7">
      <c r="A1779" s="71" t="s">
        <v>206</v>
      </c>
      <c r="B1779" s="71" t="s">
        <v>210</v>
      </c>
      <c r="C1779" s="142">
        <v>0.21149999999999999</v>
      </c>
      <c r="D1779" s="142">
        <v>2.34</v>
      </c>
      <c r="E1779" s="143">
        <v>0.57042045454545465</v>
      </c>
      <c r="F1779" s="144">
        <v>281</v>
      </c>
      <c r="G1779" s="144">
        <v>169.85000000000002</v>
      </c>
    </row>
    <row r="1780" spans="1:7">
      <c r="A1780" s="71" t="s">
        <v>206</v>
      </c>
      <c r="B1780" s="71" t="s">
        <v>212</v>
      </c>
      <c r="C1780" s="66">
        <v>0.11600000000000001</v>
      </c>
      <c r="D1780" s="145">
        <v>2.12</v>
      </c>
    </row>
    <row r="1781" spans="1:7">
      <c r="A1781" s="71" t="s">
        <v>206</v>
      </c>
      <c r="B1781" s="71" t="s">
        <v>210</v>
      </c>
      <c r="C1781" s="142">
        <v>0.215</v>
      </c>
      <c r="D1781" s="142">
        <v>2.8090000000000002</v>
      </c>
      <c r="E1781" s="143">
        <v>0.6209318181818182</v>
      </c>
      <c r="F1781" s="144">
        <v>265</v>
      </c>
      <c r="G1781" s="144">
        <v>131.57249999999999</v>
      </c>
    </row>
    <row r="1782" spans="1:7">
      <c r="A1782" s="71" t="s">
        <v>206</v>
      </c>
      <c r="B1782" s="71" t="s">
        <v>210</v>
      </c>
      <c r="C1782" s="142">
        <v>0.2185</v>
      </c>
      <c r="D1782" s="142">
        <v>2.714</v>
      </c>
      <c r="E1782" s="143">
        <v>0.66348717948717995</v>
      </c>
      <c r="F1782" s="144">
        <v>323</v>
      </c>
      <c r="G1782" s="144">
        <v>194.08500000000001</v>
      </c>
    </row>
    <row r="1783" spans="1:7">
      <c r="A1783" s="71" t="s">
        <v>206</v>
      </c>
      <c r="B1783" s="71" t="s">
        <v>212</v>
      </c>
      <c r="C1783" s="66">
        <v>0.122</v>
      </c>
      <c r="D1783" s="145">
        <v>2.35</v>
      </c>
    </row>
    <row r="1784" spans="1:7">
      <c r="A1784" s="71" t="s">
        <v>206</v>
      </c>
      <c r="B1784" s="71" t="s">
        <v>210</v>
      </c>
      <c r="C1784" s="142">
        <v>0.22209999999999999</v>
      </c>
      <c r="D1784" s="142">
        <v>2.1749999999999998</v>
      </c>
      <c r="E1784" s="143">
        <v>0.42902564102564211</v>
      </c>
      <c r="F1784" s="144">
        <v>516</v>
      </c>
      <c r="G1784" s="144">
        <v>412.6875</v>
      </c>
    </row>
    <row r="1785" spans="1:7">
      <c r="A1785" s="71" t="s">
        <v>206</v>
      </c>
      <c r="B1785" s="71" t="s">
        <v>210</v>
      </c>
      <c r="C1785" s="142">
        <v>0.22580000000000003</v>
      </c>
      <c r="D1785" s="142">
        <v>2.1520000000000001</v>
      </c>
      <c r="E1785" s="143">
        <v>0.62151282051282175</v>
      </c>
      <c r="F1785" s="144">
        <v>380</v>
      </c>
      <c r="G1785" s="144">
        <v>277.77999999999997</v>
      </c>
    </row>
    <row r="1786" spans="1:7">
      <c r="A1786" s="71" t="s">
        <v>206</v>
      </c>
      <c r="B1786" s="71" t="s">
        <v>212</v>
      </c>
      <c r="C1786" s="66">
        <v>0.1232</v>
      </c>
      <c r="D1786" s="145">
        <v>2.33</v>
      </c>
    </row>
    <row r="1787" spans="1:7">
      <c r="A1787" s="71" t="s">
        <v>206</v>
      </c>
      <c r="B1787" s="71" t="s">
        <v>210</v>
      </c>
      <c r="C1787" s="142">
        <v>0.2298</v>
      </c>
      <c r="D1787" s="142">
        <v>2.3620000000000001</v>
      </c>
      <c r="E1787" s="143">
        <v>0.91230000000000167</v>
      </c>
      <c r="F1787" s="144">
        <v>421</v>
      </c>
      <c r="G1787" s="144">
        <v>308.80500000000001</v>
      </c>
    </row>
    <row r="1788" spans="1:7">
      <c r="A1788" s="71" t="s">
        <v>206</v>
      </c>
      <c r="B1788" s="71" t="s">
        <v>210</v>
      </c>
      <c r="C1788" s="142">
        <v>0.23340000000000002</v>
      </c>
      <c r="D1788" s="142">
        <v>2.0059999999999998</v>
      </c>
      <c r="E1788" s="143">
        <v>0.79266666666666619</v>
      </c>
      <c r="F1788" s="144">
        <v>524</v>
      </c>
      <c r="G1788" s="144">
        <v>428.71500000000003</v>
      </c>
    </row>
    <row r="1789" spans="1:7">
      <c r="A1789" s="71" t="s">
        <v>206</v>
      </c>
      <c r="B1789" s="71" t="s">
        <v>212</v>
      </c>
      <c r="C1789" s="66">
        <v>0.12440000000000001</v>
      </c>
      <c r="D1789" s="145">
        <v>2.5499999999999998</v>
      </c>
    </row>
    <row r="1790" spans="1:7">
      <c r="A1790" s="71" t="s">
        <v>206</v>
      </c>
      <c r="B1790" s="71" t="s">
        <v>210</v>
      </c>
      <c r="C1790" s="142">
        <v>0.23700000000000002</v>
      </c>
      <c r="D1790" s="142">
        <v>1.623</v>
      </c>
      <c r="E1790" s="143">
        <v>0.75628205128205128</v>
      </c>
      <c r="F1790" s="144">
        <v>573</v>
      </c>
      <c r="G1790" s="144">
        <v>495.90750000000003</v>
      </c>
    </row>
    <row r="1791" spans="1:7">
      <c r="A1791" s="71" t="s">
        <v>206</v>
      </c>
      <c r="B1791" s="71" t="s">
        <v>210</v>
      </c>
      <c r="C1791" s="142">
        <v>0.23900000000000002</v>
      </c>
      <c r="D1791" s="142">
        <v>1.3149999999999999</v>
      </c>
      <c r="E1791" s="143">
        <v>0.65932432432432408</v>
      </c>
      <c r="F1791" s="144">
        <v>602</v>
      </c>
      <c r="G1791" s="144">
        <v>539.53750000000002</v>
      </c>
    </row>
    <row r="1792" spans="1:7">
      <c r="A1792" s="71" t="s">
        <v>206</v>
      </c>
      <c r="B1792" s="71" t="s">
        <v>212</v>
      </c>
      <c r="C1792" s="66">
        <v>0.1255</v>
      </c>
      <c r="D1792" s="145">
        <v>2.69</v>
      </c>
    </row>
    <row r="1793" spans="1:7">
      <c r="A1793" s="71" t="s">
        <v>206</v>
      </c>
      <c r="B1793" s="71" t="s">
        <v>210</v>
      </c>
      <c r="C1793" s="142">
        <v>0.24099999999999999</v>
      </c>
      <c r="D1793" s="142">
        <v>2.145</v>
      </c>
      <c r="E1793" s="143">
        <v>0.46797297297297213</v>
      </c>
      <c r="F1793" s="144">
        <v>326</v>
      </c>
      <c r="G1793" s="144">
        <v>224.11250000000001</v>
      </c>
    </row>
    <row r="1794" spans="1:7">
      <c r="A1794" s="71" t="s">
        <v>206</v>
      </c>
      <c r="B1794" s="71" t="s">
        <v>210</v>
      </c>
      <c r="C1794" s="142">
        <v>0.2429</v>
      </c>
      <c r="D1794" s="142">
        <v>1.865</v>
      </c>
      <c r="E1794" s="143">
        <v>0.53933333333333444</v>
      </c>
      <c r="F1794" s="144">
        <v>242</v>
      </c>
      <c r="G1794" s="144">
        <v>153.41249999999999</v>
      </c>
    </row>
    <row r="1795" spans="1:7">
      <c r="A1795" s="71" t="s">
        <v>206</v>
      </c>
      <c r="B1795" s="71" t="s">
        <v>213</v>
      </c>
      <c r="C1795" s="66">
        <v>0.12670000000000001</v>
      </c>
      <c r="D1795" s="145">
        <v>2.4700000000000002</v>
      </c>
    </row>
    <row r="1796" spans="1:7">
      <c r="A1796" s="71" t="s">
        <v>206</v>
      </c>
      <c r="B1796" s="71" t="s">
        <v>210</v>
      </c>
      <c r="C1796" s="142">
        <v>0.24480000000000002</v>
      </c>
      <c r="D1796" s="142">
        <v>2.0550000000000002</v>
      </c>
      <c r="E1796" s="143">
        <v>0.75836111111111149</v>
      </c>
      <c r="F1796" s="144">
        <v>417</v>
      </c>
      <c r="G1796" s="144">
        <v>319.38749999999999</v>
      </c>
    </row>
    <row r="1797" spans="1:7">
      <c r="A1797" s="71" t="s">
        <v>206</v>
      </c>
      <c r="B1797" s="71" t="s">
        <v>210</v>
      </c>
      <c r="C1797" s="142">
        <v>0.24630000000000002</v>
      </c>
      <c r="D1797" s="142">
        <v>2.415</v>
      </c>
      <c r="E1797" s="143">
        <v>0.90600000000000036</v>
      </c>
      <c r="F1797" s="144">
        <v>263</v>
      </c>
      <c r="G1797" s="144">
        <v>148.28749999999999</v>
      </c>
    </row>
    <row r="1798" spans="1:7">
      <c r="A1798" s="71" t="s">
        <v>206</v>
      </c>
      <c r="B1798" s="71" t="s">
        <v>212</v>
      </c>
      <c r="C1798" s="66">
        <v>0.12790000000000001</v>
      </c>
      <c r="D1798" s="145">
        <v>2.67</v>
      </c>
    </row>
    <row r="1799" spans="1:7">
      <c r="A1799" s="71" t="s">
        <v>206</v>
      </c>
      <c r="B1799" s="71" t="s">
        <v>210</v>
      </c>
      <c r="C1799" s="142">
        <v>0.24809999999999999</v>
      </c>
      <c r="D1799" s="142">
        <v>2.081</v>
      </c>
      <c r="E1799" s="143">
        <v>1.0679999999999992</v>
      </c>
      <c r="F1799" s="144">
        <v>379</v>
      </c>
      <c r="G1799" s="144">
        <v>280.15250000000003</v>
      </c>
    </row>
    <row r="1800" spans="1:7">
      <c r="A1800" s="71" t="s">
        <v>206</v>
      </c>
      <c r="B1800" s="71" t="s">
        <v>210</v>
      </c>
      <c r="C1800" s="142">
        <v>0.24980000000000002</v>
      </c>
      <c r="D1800" s="142">
        <v>2.069</v>
      </c>
      <c r="E1800" s="143">
        <v>1.104636363636363</v>
      </c>
      <c r="F1800" s="144">
        <v>376</v>
      </c>
      <c r="G1800" s="144">
        <v>277.72249999999997</v>
      </c>
    </row>
    <row r="1801" spans="1:7">
      <c r="A1801" s="71" t="s">
        <v>206</v>
      </c>
      <c r="B1801" s="71" t="s">
        <v>212</v>
      </c>
      <c r="C1801" s="66">
        <v>0.12909999999999999</v>
      </c>
      <c r="D1801" s="145">
        <v>2.76</v>
      </c>
    </row>
    <row r="1802" spans="1:7">
      <c r="A1802" s="71" t="s">
        <v>206</v>
      </c>
      <c r="B1802" s="71" t="s">
        <v>210</v>
      </c>
      <c r="C1802" s="142">
        <v>0.25169999999999998</v>
      </c>
      <c r="D1802" s="142">
        <v>1.9830000000000001</v>
      </c>
      <c r="E1802" s="143">
        <v>0.99927272727272842</v>
      </c>
      <c r="F1802" s="144">
        <v>398</v>
      </c>
      <c r="G1802" s="144">
        <v>303.8075</v>
      </c>
    </row>
    <row r="1803" spans="1:7">
      <c r="A1803" s="71" t="s">
        <v>206</v>
      </c>
      <c r="B1803" s="71" t="s">
        <v>210</v>
      </c>
      <c r="C1803" s="142">
        <v>0.25319999999999998</v>
      </c>
      <c r="D1803" s="142">
        <v>1.617</v>
      </c>
      <c r="E1803" s="143">
        <v>0.93397058823529466</v>
      </c>
      <c r="F1803" s="144">
        <v>450</v>
      </c>
      <c r="G1803" s="144">
        <v>373.1925</v>
      </c>
    </row>
    <row r="1804" spans="1:7">
      <c r="A1804" s="71" t="s">
        <v>206</v>
      </c>
      <c r="B1804" s="71" t="s">
        <v>212</v>
      </c>
      <c r="C1804" s="66">
        <v>0.13030000000000003</v>
      </c>
      <c r="D1804" s="145">
        <v>2.87</v>
      </c>
    </row>
    <row r="1805" spans="1:7">
      <c r="A1805" s="71" t="s">
        <v>206</v>
      </c>
      <c r="B1805" s="71" t="s">
        <v>210</v>
      </c>
      <c r="C1805" s="142">
        <v>0.255</v>
      </c>
      <c r="D1805" s="142">
        <v>1.62</v>
      </c>
      <c r="E1805" s="143">
        <v>0.86991176470588205</v>
      </c>
      <c r="F1805" s="144">
        <v>454</v>
      </c>
      <c r="G1805" s="144">
        <v>377.05</v>
      </c>
    </row>
    <row r="1806" spans="1:7">
      <c r="A1806" s="71" t="s">
        <v>206</v>
      </c>
      <c r="B1806" s="71" t="s">
        <v>210</v>
      </c>
      <c r="C1806" s="142">
        <v>0.25660000000000005</v>
      </c>
      <c r="D1806" s="142">
        <v>1.994</v>
      </c>
      <c r="E1806" s="143">
        <v>0.81718181818181723</v>
      </c>
      <c r="F1806" s="144">
        <v>369</v>
      </c>
      <c r="G1806" s="144">
        <v>274.28499999999997</v>
      </c>
    </row>
    <row r="1807" spans="1:7">
      <c r="A1807" s="71" t="s">
        <v>206</v>
      </c>
      <c r="B1807" s="71" t="s">
        <v>212</v>
      </c>
      <c r="C1807" s="66">
        <v>0.13150000000000001</v>
      </c>
      <c r="D1807" s="145">
        <v>2.96</v>
      </c>
    </row>
    <row r="1808" spans="1:7">
      <c r="A1808" s="71" t="s">
        <v>206</v>
      </c>
      <c r="B1808" s="71" t="s">
        <v>210</v>
      </c>
      <c r="C1808" s="142">
        <v>0.25819999999999999</v>
      </c>
      <c r="D1808" s="142">
        <v>2.0960000000000001</v>
      </c>
      <c r="E1808" s="143">
        <v>0.76772727272727304</v>
      </c>
      <c r="F1808" s="144">
        <v>402</v>
      </c>
      <c r="G1808" s="144">
        <v>302.44</v>
      </c>
    </row>
    <row r="1809" spans="1:7">
      <c r="A1809" s="71" t="s">
        <v>206</v>
      </c>
      <c r="B1809" s="71" t="s">
        <v>210</v>
      </c>
      <c r="C1809" s="142">
        <v>0.25980000000000003</v>
      </c>
      <c r="D1809" s="142">
        <v>2.0939999999999999</v>
      </c>
      <c r="E1809" s="143">
        <v>0.68045454545454476</v>
      </c>
      <c r="F1809" s="144">
        <v>375</v>
      </c>
      <c r="G1809" s="144">
        <v>275.53500000000003</v>
      </c>
    </row>
    <row r="1810" spans="1:7">
      <c r="A1810" s="71" t="s">
        <v>206</v>
      </c>
      <c r="B1810" s="71" t="s">
        <v>212</v>
      </c>
      <c r="C1810" s="66">
        <v>0.1326</v>
      </c>
      <c r="D1810" s="145">
        <v>2.93</v>
      </c>
    </row>
    <row r="1811" spans="1:7">
      <c r="A1811" s="71" t="s">
        <v>206</v>
      </c>
      <c r="B1811" s="71" t="s">
        <v>210</v>
      </c>
      <c r="C1811" s="142">
        <v>0.26160000000000005</v>
      </c>
      <c r="D1811" s="142">
        <v>2.7109999999999999</v>
      </c>
      <c r="E1811" s="143">
        <v>0.53972727272727161</v>
      </c>
      <c r="F1811" s="144">
        <v>262</v>
      </c>
      <c r="G1811" s="144">
        <v>133.22750000000002</v>
      </c>
    </row>
    <row r="1812" spans="1:7">
      <c r="A1812" s="71" t="s">
        <v>206</v>
      </c>
      <c r="B1812" s="71" t="s">
        <v>210</v>
      </c>
      <c r="C1812" s="142">
        <v>0.26319999999999999</v>
      </c>
      <c r="D1812" s="142">
        <v>2.762</v>
      </c>
      <c r="E1812" s="143">
        <v>0.48102941176470593</v>
      </c>
      <c r="F1812" s="144">
        <v>209</v>
      </c>
      <c r="G1812" s="144">
        <v>77.805000000000007</v>
      </c>
    </row>
    <row r="1813" spans="1:7">
      <c r="A1813" s="71" t="s">
        <v>206</v>
      </c>
      <c r="B1813" s="71" t="s">
        <v>212</v>
      </c>
      <c r="C1813" s="66">
        <v>0.1338</v>
      </c>
      <c r="D1813" s="145">
        <v>3.06</v>
      </c>
    </row>
    <row r="1814" spans="1:7">
      <c r="A1814" s="71" t="s">
        <v>206</v>
      </c>
      <c r="B1814" s="71" t="s">
        <v>210</v>
      </c>
      <c r="C1814" s="142">
        <v>0.26500000000000001</v>
      </c>
      <c r="D1814" s="142">
        <v>3.004</v>
      </c>
      <c r="E1814" s="143">
        <v>0.47308823529411759</v>
      </c>
      <c r="F1814" s="144">
        <v>259</v>
      </c>
      <c r="G1814" s="144">
        <v>116.31</v>
      </c>
    </row>
    <row r="1815" spans="1:7">
      <c r="A1815" s="71" t="s">
        <v>206</v>
      </c>
      <c r="B1815" s="71" t="s">
        <v>210</v>
      </c>
      <c r="C1815" s="142">
        <v>0.26650000000000001</v>
      </c>
      <c r="D1815" s="142">
        <v>2.7229999999999999</v>
      </c>
      <c r="E1815" s="143">
        <v>0.48309090909090924</v>
      </c>
      <c r="F1815" s="144">
        <v>356</v>
      </c>
      <c r="G1815" s="144">
        <v>226.6575</v>
      </c>
    </row>
    <row r="1816" spans="1:7">
      <c r="A1816" s="71" t="s">
        <v>206</v>
      </c>
      <c r="B1816" s="71" t="s">
        <v>212</v>
      </c>
      <c r="C1816" s="66">
        <v>0.13500000000000001</v>
      </c>
      <c r="D1816" s="145">
        <v>3.03</v>
      </c>
    </row>
    <row r="1817" spans="1:7">
      <c r="A1817" s="71" t="s">
        <v>206</v>
      </c>
      <c r="B1817" s="71" t="s">
        <v>210</v>
      </c>
      <c r="C1817" s="142">
        <v>0.26800000000000002</v>
      </c>
      <c r="D1817" s="142">
        <v>2.6440000000000001</v>
      </c>
      <c r="E1817" s="143">
        <v>0.50763636363636366</v>
      </c>
      <c r="F1817" s="144">
        <v>364</v>
      </c>
      <c r="G1817" s="144">
        <v>238.41</v>
      </c>
    </row>
    <row r="1818" spans="1:7">
      <c r="A1818" s="71" t="s">
        <v>206</v>
      </c>
      <c r="B1818" s="71" t="s">
        <v>210</v>
      </c>
      <c r="C1818" s="142">
        <v>0.27150000000000002</v>
      </c>
      <c r="D1818" s="142">
        <v>2.4710000000000001</v>
      </c>
      <c r="E1818" s="143">
        <v>0.5959444444444445</v>
      </c>
      <c r="F1818" s="144">
        <v>330</v>
      </c>
      <c r="G1818" s="144">
        <v>212.6275</v>
      </c>
    </row>
    <row r="1819" spans="1:7">
      <c r="A1819" s="71" t="s">
        <v>206</v>
      </c>
      <c r="B1819" s="71" t="s">
        <v>212</v>
      </c>
      <c r="C1819" s="66">
        <v>0.13780000000000001</v>
      </c>
      <c r="D1819" s="145">
        <v>3.07</v>
      </c>
    </row>
    <row r="1820" spans="1:7">
      <c r="A1820" s="71" t="s">
        <v>206</v>
      </c>
      <c r="B1820" s="71" t="s">
        <v>210</v>
      </c>
      <c r="C1820" s="142">
        <v>0.27700000000000002</v>
      </c>
      <c r="D1820" s="142">
        <v>2.7280000000000002</v>
      </c>
      <c r="E1820" s="143">
        <v>0.75422222222222224</v>
      </c>
      <c r="F1820" s="144">
        <v>383</v>
      </c>
      <c r="G1820" s="144">
        <v>253.42</v>
      </c>
    </row>
    <row r="1821" spans="1:7">
      <c r="A1821" s="71" t="s">
        <v>206</v>
      </c>
      <c r="B1821" s="71" t="s">
        <v>210</v>
      </c>
      <c r="C1821" s="142">
        <v>0.28150000000000003</v>
      </c>
      <c r="D1821" s="142">
        <v>1.6539999999999999</v>
      </c>
      <c r="E1821" s="143">
        <v>0.70366666666666666</v>
      </c>
      <c r="F1821" s="144">
        <v>514</v>
      </c>
      <c r="G1821" s="144">
        <v>435.435</v>
      </c>
    </row>
    <row r="1822" spans="1:7">
      <c r="A1822" s="71" t="s">
        <v>206</v>
      </c>
      <c r="B1822" s="71" t="s">
        <v>212</v>
      </c>
      <c r="C1822" s="66">
        <v>0.14050000000000001</v>
      </c>
      <c r="D1822" s="145">
        <v>3.02</v>
      </c>
    </row>
    <row r="1823" spans="1:7">
      <c r="A1823" s="71" t="s">
        <v>206</v>
      </c>
      <c r="B1823" s="71" t="s">
        <v>210</v>
      </c>
      <c r="C1823" s="142">
        <v>0.28600000000000003</v>
      </c>
      <c r="D1823" s="142">
        <v>1.2070000000000001</v>
      </c>
      <c r="E1823" s="143">
        <v>0.60166666666666668</v>
      </c>
      <c r="F1823" s="144">
        <v>498</v>
      </c>
      <c r="G1823" s="144">
        <v>440.66750000000002</v>
      </c>
    </row>
    <row r="1824" spans="1:7">
      <c r="A1824" s="71" t="s">
        <v>206</v>
      </c>
      <c r="B1824" s="71" t="s">
        <v>210</v>
      </c>
      <c r="C1824" s="142">
        <v>0.28899999999999998</v>
      </c>
      <c r="D1824" s="142">
        <v>1.478</v>
      </c>
      <c r="E1824" s="143">
        <v>0.57999999999999996</v>
      </c>
      <c r="F1824" s="144">
        <v>242</v>
      </c>
      <c r="G1824" s="144">
        <v>171.79500000000002</v>
      </c>
    </row>
    <row r="1825" spans="1:7">
      <c r="A1825" s="71" t="s">
        <v>206</v>
      </c>
      <c r="B1825" s="71" t="s">
        <v>212</v>
      </c>
      <c r="C1825" s="66">
        <v>0.14330000000000001</v>
      </c>
      <c r="D1825" s="145">
        <v>3.06</v>
      </c>
    </row>
    <row r="1826" spans="1:7">
      <c r="A1826" s="71" t="s">
        <v>206</v>
      </c>
      <c r="B1826" s="71" t="s">
        <v>210</v>
      </c>
      <c r="C1826" s="142">
        <v>0.29199999999999998</v>
      </c>
      <c r="D1826" s="142">
        <v>1.4530000000000001</v>
      </c>
      <c r="E1826" s="143">
        <v>0.58149999999999991</v>
      </c>
      <c r="F1826" s="144">
        <v>348</v>
      </c>
      <c r="G1826" s="144">
        <v>278.98250000000002</v>
      </c>
    </row>
    <row r="1827" spans="1:7">
      <c r="A1827" s="71" t="s">
        <v>206</v>
      </c>
      <c r="B1827" s="71" t="s">
        <v>210</v>
      </c>
      <c r="C1827" s="142">
        <v>0.29499999999999998</v>
      </c>
      <c r="D1827" s="142">
        <v>1.5289999999999999</v>
      </c>
      <c r="E1827" s="143">
        <v>0.65866666666666673</v>
      </c>
      <c r="F1827" s="144">
        <v>253</v>
      </c>
      <c r="G1827" s="144">
        <v>180.3725</v>
      </c>
    </row>
    <row r="1828" spans="1:7">
      <c r="A1828" s="71" t="s">
        <v>206</v>
      </c>
      <c r="B1828" s="71" t="s">
        <v>212</v>
      </c>
      <c r="C1828" s="66">
        <v>0.14610000000000001</v>
      </c>
      <c r="D1828" s="145">
        <v>3.11</v>
      </c>
    </row>
    <row r="1829" spans="1:7">
      <c r="A1829" s="71" t="s">
        <v>206</v>
      </c>
      <c r="B1829" s="71" t="s">
        <v>212</v>
      </c>
      <c r="C1829" s="66">
        <v>0.1467</v>
      </c>
      <c r="D1829" s="145">
        <v>3.08</v>
      </c>
    </row>
    <row r="1830" spans="1:7">
      <c r="A1830" s="71" t="s">
        <v>206</v>
      </c>
      <c r="B1830" s="71" t="s">
        <v>210</v>
      </c>
      <c r="C1830" s="142">
        <v>0.29799999999999999</v>
      </c>
      <c r="D1830" s="142">
        <v>1.6459999999999999</v>
      </c>
      <c r="E1830" s="143">
        <v>0.77366666666666672</v>
      </c>
      <c r="F1830" s="144">
        <v>493</v>
      </c>
      <c r="G1830" s="144">
        <v>414.815</v>
      </c>
    </row>
    <row r="1831" spans="1:7">
      <c r="A1831" s="71" t="s">
        <v>206</v>
      </c>
      <c r="B1831" s="71" t="s">
        <v>210</v>
      </c>
      <c r="C1831" s="142">
        <v>0.30199999999999999</v>
      </c>
      <c r="D1831" s="142">
        <v>1.522</v>
      </c>
      <c r="E1831" s="143">
        <v>0.71450000000000014</v>
      </c>
      <c r="F1831" s="144">
        <v>439</v>
      </c>
      <c r="G1831" s="144">
        <v>366.70499999999998</v>
      </c>
    </row>
    <row r="1832" spans="1:7">
      <c r="A1832" s="71" t="s">
        <v>206</v>
      </c>
      <c r="B1832" s="71" t="s">
        <v>212</v>
      </c>
      <c r="C1832" s="66">
        <v>0.14880000000000002</v>
      </c>
      <c r="D1832" s="145">
        <v>2.92</v>
      </c>
    </row>
    <row r="1833" spans="1:7">
      <c r="A1833" s="71" t="s">
        <v>206</v>
      </c>
      <c r="B1833" s="71" t="s">
        <v>210</v>
      </c>
      <c r="C1833" s="142">
        <v>0.30599999999999999</v>
      </c>
      <c r="D1833" s="142">
        <v>1.3580000000000001</v>
      </c>
      <c r="E1833" s="143">
        <v>0.58450000000000002</v>
      </c>
      <c r="F1833" s="144">
        <v>605</v>
      </c>
      <c r="G1833" s="144">
        <v>540.495</v>
      </c>
    </row>
    <row r="1834" spans="1:7">
      <c r="A1834" s="71" t="s">
        <v>206</v>
      </c>
      <c r="B1834" s="71" t="s">
        <v>210</v>
      </c>
      <c r="C1834" s="142">
        <v>0.31</v>
      </c>
      <c r="D1834" s="142">
        <v>1.4890000000000001</v>
      </c>
      <c r="E1834" s="143">
        <v>0.56774999999999998</v>
      </c>
      <c r="F1834" s="144">
        <v>383</v>
      </c>
      <c r="G1834" s="144">
        <v>312.27249999999998</v>
      </c>
    </row>
    <row r="1835" spans="1:7">
      <c r="A1835" s="71" t="s">
        <v>206</v>
      </c>
      <c r="B1835" s="71" t="s">
        <v>212</v>
      </c>
      <c r="C1835" s="66">
        <v>0.15159999999999998</v>
      </c>
      <c r="D1835" s="145">
        <v>2.95</v>
      </c>
    </row>
    <row r="1836" spans="1:7">
      <c r="A1836" s="71" t="s">
        <v>206</v>
      </c>
      <c r="B1836" s="71" t="s">
        <v>210</v>
      </c>
      <c r="C1836" s="142">
        <v>0.314</v>
      </c>
      <c r="D1836" s="142">
        <v>1.121</v>
      </c>
      <c r="E1836" s="143">
        <v>0.58874999999999988</v>
      </c>
      <c r="F1836" s="144">
        <v>368</v>
      </c>
      <c r="G1836" s="144">
        <v>314.7525</v>
      </c>
    </row>
    <row r="1837" spans="1:7">
      <c r="A1837" s="71" t="s">
        <v>206</v>
      </c>
      <c r="B1837" s="71" t="s">
        <v>210</v>
      </c>
      <c r="C1837" s="142">
        <v>0.318</v>
      </c>
      <c r="D1837" s="142">
        <v>1.4239999999999999</v>
      </c>
      <c r="E1837" s="143">
        <v>0.58837499999999998</v>
      </c>
      <c r="F1837" s="144">
        <v>425</v>
      </c>
      <c r="G1837" s="144">
        <v>357.36</v>
      </c>
    </row>
    <row r="1838" spans="1:7">
      <c r="A1838" s="71" t="s">
        <v>206</v>
      </c>
      <c r="B1838" s="71" t="s">
        <v>212</v>
      </c>
      <c r="C1838" s="66">
        <v>0.15440000000000001</v>
      </c>
      <c r="D1838" s="145">
        <v>2.98</v>
      </c>
    </row>
    <row r="1839" spans="1:7">
      <c r="A1839" s="71" t="s">
        <v>206</v>
      </c>
      <c r="B1839" s="71" t="s">
        <v>210</v>
      </c>
      <c r="C1839" s="142">
        <v>0.32200000000000001</v>
      </c>
      <c r="D1839" s="142">
        <v>1.5429999999999999</v>
      </c>
      <c r="E1839" s="143">
        <v>0.58087500000000003</v>
      </c>
      <c r="F1839" s="144">
        <v>391</v>
      </c>
      <c r="G1839" s="144">
        <v>317.70749999999998</v>
      </c>
    </row>
    <row r="1840" spans="1:7">
      <c r="A1840" s="71" t="s">
        <v>206</v>
      </c>
      <c r="B1840" s="71" t="s">
        <v>210</v>
      </c>
      <c r="C1840" s="142">
        <v>0.32600000000000001</v>
      </c>
      <c r="D1840" s="142">
        <v>1.242</v>
      </c>
      <c r="E1840" s="143">
        <v>0.61162499999999997</v>
      </c>
      <c r="F1840" s="144">
        <v>524</v>
      </c>
      <c r="G1840" s="144">
        <v>465.005</v>
      </c>
    </row>
    <row r="1841" spans="1:7">
      <c r="A1841" s="71" t="s">
        <v>206</v>
      </c>
      <c r="B1841" s="71" t="s">
        <v>212</v>
      </c>
      <c r="C1841" s="66">
        <v>0.15719999999999998</v>
      </c>
      <c r="D1841" s="145">
        <v>2.92</v>
      </c>
    </row>
    <row r="1842" spans="1:7">
      <c r="A1842" s="71" t="s">
        <v>206</v>
      </c>
      <c r="B1842" s="71" t="s">
        <v>210</v>
      </c>
      <c r="C1842" s="142">
        <v>0.33</v>
      </c>
      <c r="D1842" s="142">
        <v>1.165</v>
      </c>
      <c r="E1842" s="143">
        <v>0.65512499999999996</v>
      </c>
      <c r="F1842" s="144">
        <v>502</v>
      </c>
      <c r="G1842" s="144">
        <v>446.66250000000002</v>
      </c>
    </row>
    <row r="1843" spans="1:7">
      <c r="A1843" s="71" t="s">
        <v>206</v>
      </c>
      <c r="B1843" s="71" t="s">
        <v>210</v>
      </c>
      <c r="C1843" s="142">
        <v>0.33150000000000002</v>
      </c>
      <c r="D1843" s="142">
        <v>1.1559999999999999</v>
      </c>
      <c r="E1843" s="143">
        <v>0.65634482758620682</v>
      </c>
      <c r="F1843" s="144">
        <v>582</v>
      </c>
      <c r="G1843" s="144">
        <v>527.09</v>
      </c>
    </row>
    <row r="1844" spans="1:7">
      <c r="A1844" s="71" t="s">
        <v>206</v>
      </c>
      <c r="B1844" s="71" t="s">
        <v>212</v>
      </c>
      <c r="C1844" s="66">
        <v>0.15990000000000001</v>
      </c>
      <c r="D1844" s="145">
        <v>2.95</v>
      </c>
    </row>
    <row r="1845" spans="1:7">
      <c r="A1845" s="71" t="s">
        <v>206</v>
      </c>
      <c r="B1845" s="71" t="s">
        <v>210</v>
      </c>
      <c r="C1845" s="142">
        <v>0.33310000000000001</v>
      </c>
      <c r="D1845" s="142">
        <v>1.3620000000000001</v>
      </c>
      <c r="E1845" s="143">
        <v>0.62544827586206819</v>
      </c>
      <c r="F1845" s="144">
        <v>449</v>
      </c>
      <c r="G1845" s="144">
        <v>384.30500000000001</v>
      </c>
    </row>
    <row r="1846" spans="1:7">
      <c r="A1846" s="71" t="s">
        <v>206</v>
      </c>
      <c r="B1846" s="71" t="s">
        <v>210</v>
      </c>
      <c r="C1846" s="142">
        <v>0.33460000000000001</v>
      </c>
      <c r="D1846" s="142">
        <v>1.5529999999999999</v>
      </c>
      <c r="E1846" s="143">
        <v>0.58824999999999861</v>
      </c>
      <c r="F1846" s="144">
        <v>301</v>
      </c>
      <c r="G1846" s="144">
        <v>227.23250000000002</v>
      </c>
    </row>
    <row r="1847" spans="1:7">
      <c r="A1847" s="71" t="s">
        <v>206</v>
      </c>
      <c r="B1847" s="71" t="s">
        <v>212</v>
      </c>
      <c r="C1847" s="66">
        <v>0.16269999999999998</v>
      </c>
      <c r="D1847" s="145">
        <v>2.94</v>
      </c>
    </row>
    <row r="1848" spans="1:7">
      <c r="A1848" s="71" t="s">
        <v>206</v>
      </c>
      <c r="B1848" s="71" t="s">
        <v>210</v>
      </c>
      <c r="C1848" s="142">
        <v>0.33610000000000001</v>
      </c>
      <c r="D1848" s="142">
        <v>1.643</v>
      </c>
      <c r="E1848" s="143">
        <v>0.54164285714285598</v>
      </c>
      <c r="F1848" s="144">
        <v>120</v>
      </c>
      <c r="G1848" s="144">
        <v>41.957499999999996</v>
      </c>
    </row>
    <row r="1849" spans="1:7">
      <c r="A1849" s="71" t="s">
        <v>206</v>
      </c>
      <c r="B1849" s="71" t="s">
        <v>210</v>
      </c>
      <c r="C1849" s="142">
        <v>0.33760000000000001</v>
      </c>
      <c r="D1849" s="142">
        <v>1.837</v>
      </c>
      <c r="E1849" s="143">
        <v>0.55434482758620773</v>
      </c>
      <c r="F1849" s="144">
        <v>118</v>
      </c>
      <c r="G1849" s="144">
        <v>30.742500000000007</v>
      </c>
    </row>
    <row r="1850" spans="1:7">
      <c r="A1850" s="71" t="s">
        <v>206</v>
      </c>
      <c r="B1850" s="71" t="s">
        <v>212</v>
      </c>
      <c r="C1850" s="66">
        <v>0.16550000000000001</v>
      </c>
      <c r="D1850" s="145">
        <v>2.95</v>
      </c>
    </row>
    <row r="1851" spans="1:7">
      <c r="A1851" s="71" t="s">
        <v>206</v>
      </c>
      <c r="B1851" s="71" t="s">
        <v>210</v>
      </c>
      <c r="C1851" s="142">
        <v>0.33880000000000005</v>
      </c>
      <c r="D1851" s="142">
        <v>1.84</v>
      </c>
      <c r="E1851" s="143">
        <v>0.59613793103448276</v>
      </c>
      <c r="F1851" s="144">
        <v>183</v>
      </c>
      <c r="G1851" s="144">
        <v>95.6</v>
      </c>
    </row>
    <row r="1852" spans="1:7">
      <c r="A1852" s="71" t="s">
        <v>206</v>
      </c>
      <c r="B1852" s="71" t="s">
        <v>210</v>
      </c>
      <c r="C1852" s="142">
        <v>0.34079999999999999</v>
      </c>
      <c r="D1852" s="142">
        <v>2.302</v>
      </c>
      <c r="E1852" s="143">
        <v>0.68502857142857088</v>
      </c>
      <c r="F1852" s="144">
        <v>186</v>
      </c>
      <c r="G1852" s="144">
        <v>76.655000000000001</v>
      </c>
    </row>
    <row r="1853" spans="1:7">
      <c r="A1853" s="71" t="s">
        <v>206</v>
      </c>
      <c r="B1853" s="71" t="s">
        <v>212</v>
      </c>
      <c r="C1853" s="66">
        <v>0.16819999999999999</v>
      </c>
      <c r="D1853" s="145">
        <v>2.94</v>
      </c>
    </row>
    <row r="1854" spans="1:7">
      <c r="A1854" s="71" t="s">
        <v>206</v>
      </c>
      <c r="B1854" s="71" t="s">
        <v>210</v>
      </c>
      <c r="C1854" s="142">
        <v>0.34279999999999999</v>
      </c>
      <c r="D1854" s="142">
        <v>2.113</v>
      </c>
      <c r="E1854" s="143">
        <v>0.78674285714285663</v>
      </c>
      <c r="F1854" s="144">
        <v>222</v>
      </c>
      <c r="G1854" s="144">
        <v>121.63250000000001</v>
      </c>
    </row>
    <row r="1855" spans="1:7">
      <c r="A1855" s="71" t="s">
        <v>206</v>
      </c>
      <c r="B1855" s="71" t="s">
        <v>210</v>
      </c>
      <c r="C1855" s="142">
        <v>0.3448</v>
      </c>
      <c r="D1855" s="142">
        <v>1.9390000000000001</v>
      </c>
      <c r="E1855" s="143">
        <v>0.87039534883720959</v>
      </c>
      <c r="F1855" s="144">
        <v>334</v>
      </c>
      <c r="G1855" s="144">
        <v>241.89749999999998</v>
      </c>
    </row>
    <row r="1856" spans="1:7">
      <c r="A1856" s="71" t="s">
        <v>206</v>
      </c>
      <c r="B1856" s="71" t="s">
        <v>212</v>
      </c>
      <c r="C1856" s="66">
        <v>0.17100000000000001</v>
      </c>
      <c r="D1856" s="145">
        <v>2.97</v>
      </c>
    </row>
    <row r="1857" spans="1:7">
      <c r="A1857" s="71" t="s">
        <v>206</v>
      </c>
      <c r="B1857" s="71" t="s">
        <v>210</v>
      </c>
      <c r="C1857" s="142">
        <v>0.34700000000000003</v>
      </c>
      <c r="D1857" s="142">
        <v>2.028</v>
      </c>
      <c r="E1857" s="143">
        <v>0.95890697674418679</v>
      </c>
      <c r="F1857" s="144">
        <v>319</v>
      </c>
      <c r="G1857" s="144">
        <v>222.67000000000002</v>
      </c>
    </row>
    <row r="1858" spans="1:7">
      <c r="A1858" s="71" t="s">
        <v>206</v>
      </c>
      <c r="B1858" s="71" t="s">
        <v>210</v>
      </c>
      <c r="C1858" s="142">
        <v>0.34920000000000001</v>
      </c>
      <c r="D1858" s="142">
        <v>1.849</v>
      </c>
      <c r="E1858" s="143">
        <v>0.92700000000000027</v>
      </c>
      <c r="F1858" s="144">
        <v>351</v>
      </c>
      <c r="G1858" s="144">
        <v>263.17250000000001</v>
      </c>
    </row>
    <row r="1859" spans="1:7">
      <c r="A1859" s="71" t="s">
        <v>206</v>
      </c>
      <c r="B1859" s="71" t="s">
        <v>212</v>
      </c>
      <c r="C1859" s="66">
        <v>0.17250000000000001</v>
      </c>
      <c r="D1859" s="145">
        <v>3.04</v>
      </c>
    </row>
    <row r="1860" spans="1:7">
      <c r="A1860" s="71" t="s">
        <v>206</v>
      </c>
      <c r="B1860" s="71" t="s">
        <v>210</v>
      </c>
      <c r="C1860" s="142">
        <v>0.35160000000000002</v>
      </c>
      <c r="D1860" s="142">
        <v>1.905</v>
      </c>
      <c r="E1860" s="143">
        <v>0.86299999999999999</v>
      </c>
      <c r="F1860" s="144">
        <v>341</v>
      </c>
      <c r="G1860" s="144">
        <v>250.51249999999999</v>
      </c>
    </row>
    <row r="1861" spans="1:7">
      <c r="A1861" s="71" t="s">
        <v>206</v>
      </c>
      <c r="B1861" s="71" t="s">
        <v>210</v>
      </c>
      <c r="C1861" s="142">
        <v>0.35370000000000001</v>
      </c>
      <c r="D1861" s="142">
        <v>1.982</v>
      </c>
      <c r="E1861" s="143">
        <v>0.79267441860465149</v>
      </c>
      <c r="F1861" s="144">
        <v>360</v>
      </c>
      <c r="G1861" s="144">
        <v>265.85500000000002</v>
      </c>
    </row>
    <row r="1862" spans="1:7">
      <c r="A1862" s="71" t="s">
        <v>206</v>
      </c>
      <c r="B1862" s="71" t="s">
        <v>212</v>
      </c>
      <c r="C1862" s="66">
        <v>0.17400000000000002</v>
      </c>
      <c r="D1862" s="145">
        <v>2.81</v>
      </c>
    </row>
    <row r="1863" spans="1:7">
      <c r="A1863" s="71" t="s">
        <v>206</v>
      </c>
      <c r="B1863" s="71" t="s">
        <v>210</v>
      </c>
      <c r="C1863" s="142">
        <v>0.35599999999999998</v>
      </c>
      <c r="D1863" s="142">
        <v>2.0430000000000001</v>
      </c>
      <c r="E1863" s="143">
        <v>0.71565116279069685</v>
      </c>
      <c r="F1863" s="144">
        <v>227</v>
      </c>
      <c r="G1863" s="144">
        <v>129.95749999999998</v>
      </c>
    </row>
    <row r="1864" spans="1:7">
      <c r="A1864" s="71" t="s">
        <v>206</v>
      </c>
      <c r="B1864" s="71" t="s">
        <v>210</v>
      </c>
      <c r="C1864" s="142">
        <v>0.36049999999999999</v>
      </c>
      <c r="D1864" s="142">
        <v>2.278</v>
      </c>
      <c r="E1864" s="143">
        <v>0.56495348837209047</v>
      </c>
      <c r="F1864" s="144">
        <v>237</v>
      </c>
      <c r="G1864" s="144">
        <v>128.79500000000002</v>
      </c>
    </row>
    <row r="1865" spans="1:7">
      <c r="A1865" s="71" t="s">
        <v>206</v>
      </c>
      <c r="B1865" s="71" t="s">
        <v>212</v>
      </c>
      <c r="C1865" s="66">
        <v>0.17550000000000002</v>
      </c>
      <c r="D1865" s="145">
        <v>3.04</v>
      </c>
    </row>
    <row r="1866" spans="1:7">
      <c r="A1866" s="71" t="s">
        <v>206</v>
      </c>
      <c r="B1866" s="71" t="s">
        <v>210</v>
      </c>
      <c r="C1866" s="142">
        <v>0.36499999999999999</v>
      </c>
      <c r="D1866" s="142">
        <v>2.2120000000000002</v>
      </c>
      <c r="E1866" s="143">
        <v>0.41425581395348443</v>
      </c>
      <c r="F1866" s="144">
        <v>260</v>
      </c>
      <c r="G1866" s="144">
        <v>154.93</v>
      </c>
    </row>
    <row r="1867" spans="1:7">
      <c r="A1867" s="71" t="s">
        <v>207</v>
      </c>
      <c r="B1867" s="71" t="s">
        <v>210</v>
      </c>
      <c r="C1867" s="73">
        <v>0</v>
      </c>
      <c r="E1867" s="146">
        <v>0.37959335376516395</v>
      </c>
      <c r="G1867" s="124">
        <v>85.301877250598636</v>
      </c>
    </row>
    <row r="1868" spans="1:7">
      <c r="A1868" s="71" t="s">
        <v>207</v>
      </c>
      <c r="B1868" s="71" t="s">
        <v>210</v>
      </c>
      <c r="C1868" s="73">
        <v>0</v>
      </c>
      <c r="E1868" s="146">
        <v>0.34508602442780784</v>
      </c>
      <c r="G1868" s="124">
        <v>123.53914955649445</v>
      </c>
    </row>
    <row r="1869" spans="1:7">
      <c r="A1869" s="71" t="s">
        <v>207</v>
      </c>
      <c r="B1869" s="71" t="s">
        <v>216</v>
      </c>
      <c r="C1869" s="73">
        <v>0</v>
      </c>
      <c r="E1869" s="146">
        <v>0.26813158066836701</v>
      </c>
      <c r="G1869" s="124">
        <v>106.27166306977961</v>
      </c>
    </row>
    <row r="1870" spans="1:7">
      <c r="A1870" s="71" t="s">
        <v>207</v>
      </c>
      <c r="B1870" s="71" t="s">
        <v>210</v>
      </c>
      <c r="C1870" s="73">
        <v>0</v>
      </c>
      <c r="E1870" s="146">
        <v>0.21756276765249244</v>
      </c>
      <c r="G1870" s="124">
        <v>119.10370491924769</v>
      </c>
    </row>
    <row r="1871" spans="1:7">
      <c r="A1871" s="71" t="s">
        <v>207</v>
      </c>
      <c r="B1871" s="71" t="s">
        <v>210</v>
      </c>
      <c r="C1871" s="73">
        <v>0</v>
      </c>
      <c r="E1871" s="146">
        <v>0.21147595069527453</v>
      </c>
      <c r="G1871" s="124">
        <v>105.46754574316759</v>
      </c>
    </row>
    <row r="1872" spans="1:7">
      <c r="A1872" s="71" t="s">
        <v>207</v>
      </c>
      <c r="B1872" s="71" t="s">
        <v>210</v>
      </c>
      <c r="C1872" s="73">
        <v>0</v>
      </c>
      <c r="E1872" s="146">
        <v>0.27991134803915013</v>
      </c>
      <c r="G1872" s="124"/>
    </row>
    <row r="1873" spans="1:7">
      <c r="A1873" s="71" t="s">
        <v>207</v>
      </c>
      <c r="B1873" s="71" t="s">
        <v>211</v>
      </c>
      <c r="C1873" s="73">
        <v>0</v>
      </c>
      <c r="E1873" s="146">
        <v>0.18685021639490876</v>
      </c>
      <c r="G1873" s="124">
        <v>106.46735976917877</v>
      </c>
    </row>
    <row r="1874" spans="1:7">
      <c r="A1874" s="71" t="s">
        <v>207</v>
      </c>
      <c r="B1874" s="71" t="s">
        <v>210</v>
      </c>
      <c r="C1874" s="73">
        <v>0</v>
      </c>
      <c r="E1874" s="146">
        <v>0.19912309253479868</v>
      </c>
      <c r="G1874" s="124">
        <v>162.7448352447874</v>
      </c>
    </row>
    <row r="1875" spans="1:7">
      <c r="A1875" s="71" t="s">
        <v>207</v>
      </c>
      <c r="B1875" s="71" t="s">
        <v>210</v>
      </c>
      <c r="C1875" s="73">
        <v>0</v>
      </c>
      <c r="E1875" s="146">
        <v>0.18065894824156281</v>
      </c>
      <c r="G1875" s="124">
        <v>171.05192245958605</v>
      </c>
    </row>
    <row r="1876" spans="1:7">
      <c r="A1876" s="71" t="s">
        <v>207</v>
      </c>
      <c r="B1876" s="71" t="s">
        <v>210</v>
      </c>
      <c r="C1876" s="73">
        <v>0</v>
      </c>
      <c r="E1876" s="146">
        <v>0.20143251093195802</v>
      </c>
      <c r="G1876" s="124">
        <v>245.48153382368463</v>
      </c>
    </row>
    <row r="1877" spans="1:7">
      <c r="A1877" s="71" t="s">
        <v>207</v>
      </c>
      <c r="B1877" s="71" t="s">
        <v>210</v>
      </c>
      <c r="C1877" s="73">
        <v>0</v>
      </c>
      <c r="E1877" s="146">
        <v>0.15927532078237541</v>
      </c>
      <c r="G1877" s="124">
        <v>216.12580401148287</v>
      </c>
    </row>
    <row r="1878" spans="1:7">
      <c r="A1878" s="71" t="s">
        <v>207</v>
      </c>
      <c r="B1878" s="71" t="s">
        <v>210</v>
      </c>
      <c r="C1878" s="73">
        <v>0</v>
      </c>
      <c r="E1878" s="146">
        <v>0.16907906521558672</v>
      </c>
      <c r="G1878" s="124">
        <v>238.10876109171772</v>
      </c>
    </row>
    <row r="1879" spans="1:7">
      <c r="A1879" s="71" t="s">
        <v>207</v>
      </c>
      <c r="B1879" s="71" t="s">
        <v>211</v>
      </c>
      <c r="C1879" s="73">
        <v>0</v>
      </c>
      <c r="E1879" s="146">
        <v>0.14785125183062273</v>
      </c>
      <c r="G1879" s="124">
        <v>201.45608957963998</v>
      </c>
    </row>
    <row r="1880" spans="1:7">
      <c r="A1880" s="71" t="s">
        <v>207</v>
      </c>
      <c r="B1880" s="71" t="s">
        <v>211</v>
      </c>
      <c r="C1880" s="73">
        <v>0</v>
      </c>
      <c r="E1880" s="146">
        <v>0.15042910762310552</v>
      </c>
      <c r="G1880" s="124">
        <v>220.97855853230953</v>
      </c>
    </row>
    <row r="1881" spans="1:7">
      <c r="A1881" s="71" t="s">
        <v>207</v>
      </c>
      <c r="B1881" s="71" t="s">
        <v>210</v>
      </c>
      <c r="C1881" s="73">
        <v>0</v>
      </c>
      <c r="E1881" s="146">
        <v>0.1434110585860732</v>
      </c>
      <c r="G1881" s="124">
        <v>212.46082753492328</v>
      </c>
    </row>
    <row r="1882" spans="1:7">
      <c r="A1882" s="71" t="s">
        <v>207</v>
      </c>
      <c r="B1882" s="71" t="s">
        <v>216</v>
      </c>
      <c r="C1882" s="73">
        <v>0</v>
      </c>
      <c r="E1882" s="146">
        <v>0.22066143379468853</v>
      </c>
      <c r="G1882" s="124">
        <v>184.64912079493169</v>
      </c>
    </row>
    <row r="1883" spans="1:7">
      <c r="A1883" s="71" t="s">
        <v>207</v>
      </c>
      <c r="B1883" s="71" t="s">
        <v>211</v>
      </c>
      <c r="C1883" s="73">
        <v>0</v>
      </c>
      <c r="E1883" s="146">
        <v>0.34722942256691713</v>
      </c>
      <c r="G1883" s="124">
        <v>187.7849896430242</v>
      </c>
    </row>
    <row r="1884" spans="1:7">
      <c r="A1884" s="71" t="s">
        <v>207</v>
      </c>
      <c r="B1884" s="71" t="s">
        <v>210</v>
      </c>
      <c r="C1884" s="73">
        <v>0</v>
      </c>
      <c r="E1884" s="146">
        <v>0.20927211604796417</v>
      </c>
      <c r="G1884" s="124">
        <v>198.42780573456361</v>
      </c>
    </row>
    <row r="1885" spans="1:7">
      <c r="A1885" s="71" t="s">
        <v>207</v>
      </c>
      <c r="B1885" s="71" t="s">
        <v>211</v>
      </c>
      <c r="C1885" s="73">
        <v>0</v>
      </c>
      <c r="E1885" s="146">
        <v>0.19029462858011198</v>
      </c>
      <c r="G1885" s="124">
        <v>231.39274255657898</v>
      </c>
    </row>
    <row r="1886" spans="1:7">
      <c r="A1886" s="71" t="s">
        <v>207</v>
      </c>
      <c r="B1886" s="71" t="s">
        <v>210</v>
      </c>
      <c r="C1886" s="73">
        <v>0</v>
      </c>
      <c r="E1886" s="146">
        <v>0.19859471556599495</v>
      </c>
      <c r="G1886" s="124">
        <v>224.02111174957128</v>
      </c>
    </row>
    <row r="1887" spans="1:7">
      <c r="A1887" s="71" t="s">
        <v>207</v>
      </c>
      <c r="B1887" s="71" t="s">
        <v>210</v>
      </c>
      <c r="C1887" s="73">
        <v>0</v>
      </c>
      <c r="E1887" s="146">
        <v>9.9676832511632701E-2</v>
      </c>
      <c r="G1887" s="124">
        <v>212.31612306289475</v>
      </c>
    </row>
    <row r="1888" spans="1:7">
      <c r="A1888" s="71" t="s">
        <v>207</v>
      </c>
      <c r="B1888" s="71" t="s">
        <v>210</v>
      </c>
      <c r="C1888" s="73">
        <v>0</v>
      </c>
      <c r="E1888" s="146">
        <v>0.17882761599735006</v>
      </c>
      <c r="G1888" s="124">
        <v>200.3137876315748</v>
      </c>
    </row>
    <row r="1889" spans="1:7">
      <c r="A1889" s="71" t="s">
        <v>207</v>
      </c>
      <c r="B1889" s="71" t="s">
        <v>210</v>
      </c>
      <c r="C1889" s="73">
        <v>0</v>
      </c>
      <c r="E1889" s="146">
        <v>0.17871230538873947</v>
      </c>
      <c r="G1889" s="124">
        <v>194.35250714734218</v>
      </c>
    </row>
    <row r="1890" spans="1:7">
      <c r="A1890" s="71" t="s">
        <v>207</v>
      </c>
      <c r="B1890" s="71" t="s">
        <v>210</v>
      </c>
      <c r="C1890" s="73">
        <v>0</v>
      </c>
      <c r="E1890" s="146">
        <v>0.23061956474442258</v>
      </c>
      <c r="G1890" s="124">
        <v>191.14694382455508</v>
      </c>
    </row>
    <row r="1891" spans="1:7">
      <c r="A1891" s="71" t="s">
        <v>207</v>
      </c>
      <c r="B1891" s="71" t="s">
        <v>210</v>
      </c>
      <c r="C1891" s="73">
        <v>0</v>
      </c>
      <c r="E1891" s="146">
        <v>0.14926292267946006</v>
      </c>
      <c r="G1891" s="124">
        <v>175.94843537853839</v>
      </c>
    </row>
    <row r="1892" spans="1:7">
      <c r="A1892" s="71" t="s">
        <v>207</v>
      </c>
      <c r="B1892" s="71" t="s">
        <v>210</v>
      </c>
      <c r="C1892" s="73">
        <v>0</v>
      </c>
      <c r="E1892" s="146">
        <v>0.12909803139353845</v>
      </c>
      <c r="G1892" s="124">
        <v>199.46476953508088</v>
      </c>
    </row>
    <row r="1893" spans="1:7">
      <c r="A1893" s="71" t="s">
        <v>207</v>
      </c>
      <c r="B1893" s="71" t="s">
        <v>211</v>
      </c>
      <c r="C1893" s="73">
        <v>0</v>
      </c>
      <c r="E1893" s="146">
        <v>0.11941645525735073</v>
      </c>
      <c r="G1893" s="124">
        <v>193.98295151251673</v>
      </c>
    </row>
    <row r="1894" spans="1:7">
      <c r="A1894" s="71" t="s">
        <v>207</v>
      </c>
      <c r="B1894" s="71" t="s">
        <v>211</v>
      </c>
      <c r="C1894" s="73">
        <v>0</v>
      </c>
      <c r="E1894" s="146">
        <v>0.14055906751341268</v>
      </c>
      <c r="G1894" s="124">
        <v>196.23034244375094</v>
      </c>
    </row>
    <row r="1895" spans="1:7">
      <c r="A1895" s="71" t="s">
        <v>207</v>
      </c>
      <c r="B1895" s="71" t="s">
        <v>211</v>
      </c>
      <c r="C1895" s="73">
        <v>0</v>
      </c>
      <c r="E1895" s="146">
        <v>0.14933932631370575</v>
      </c>
      <c r="G1895" s="124">
        <v>193.58801559184079</v>
      </c>
    </row>
    <row r="1896" spans="1:7">
      <c r="A1896" s="71" t="s">
        <v>207</v>
      </c>
      <c r="B1896" s="71" t="s">
        <v>211</v>
      </c>
      <c r="C1896" s="73">
        <v>0</v>
      </c>
      <c r="E1896" s="146">
        <v>0.15841253960313489</v>
      </c>
      <c r="G1896" s="124">
        <v>187.59379689844923</v>
      </c>
    </row>
    <row r="1897" spans="1:7">
      <c r="A1897" s="71" t="s">
        <v>207</v>
      </c>
      <c r="B1897" s="71" t="s">
        <v>210</v>
      </c>
      <c r="C1897" s="73">
        <v>0</v>
      </c>
      <c r="E1897" s="146">
        <v>0.15948826927434975</v>
      </c>
      <c r="G1897" s="124">
        <v>198.82585847874702</v>
      </c>
    </row>
    <row r="1898" spans="1:7">
      <c r="A1898" s="71" t="s">
        <v>207</v>
      </c>
      <c r="B1898" s="71" t="s">
        <v>211</v>
      </c>
      <c r="C1898" s="73">
        <v>0</v>
      </c>
      <c r="E1898" s="146">
        <v>0.19981545569323489</v>
      </c>
      <c r="G1898" s="124">
        <v>238.74613112969939</v>
      </c>
    </row>
    <row r="1899" spans="1:7">
      <c r="A1899" s="71" t="s">
        <v>207</v>
      </c>
      <c r="B1899" s="71" t="s">
        <v>216</v>
      </c>
      <c r="C1899" s="73">
        <v>0</v>
      </c>
      <c r="E1899" s="146">
        <v>0.1393500580969827</v>
      </c>
      <c r="G1899" s="124">
        <v>281.18112613041018</v>
      </c>
    </row>
    <row r="1900" spans="1:7">
      <c r="A1900" s="71" t="s">
        <v>207</v>
      </c>
      <c r="B1900" s="71" t="s">
        <v>210</v>
      </c>
      <c r="C1900" s="73">
        <v>0</v>
      </c>
      <c r="E1900" s="146">
        <v>0.13077612053269191</v>
      </c>
      <c r="G1900" s="124">
        <v>285.94135679173797</v>
      </c>
    </row>
    <row r="1901" spans="1:7">
      <c r="A1901" s="71" t="s">
        <v>207</v>
      </c>
      <c r="B1901" s="71" t="s">
        <v>210</v>
      </c>
      <c r="C1901" s="73">
        <v>0</v>
      </c>
      <c r="E1901" s="146">
        <v>0.19076620738189976</v>
      </c>
      <c r="G1901" s="124">
        <v>232.37183033758092</v>
      </c>
    </row>
    <row r="1902" spans="1:7">
      <c r="A1902" s="71" t="s">
        <v>207</v>
      </c>
      <c r="B1902" s="71" t="s">
        <v>210</v>
      </c>
      <c r="C1902" s="73">
        <v>0</v>
      </c>
      <c r="E1902" s="146">
        <v>0.1495517923827093</v>
      </c>
      <c r="G1902" s="124">
        <v>188.05914012196979</v>
      </c>
    </row>
    <row r="1903" spans="1:7">
      <c r="A1903" s="71" t="s">
        <v>207</v>
      </c>
      <c r="B1903" s="71" t="s">
        <v>211</v>
      </c>
      <c r="C1903" s="73">
        <v>0</v>
      </c>
      <c r="E1903" s="146">
        <v>0.19891546436117002</v>
      </c>
      <c r="G1903" s="124">
        <v>212.87846013335806</v>
      </c>
    </row>
    <row r="1904" spans="1:7">
      <c r="A1904" s="71" t="s">
        <v>207</v>
      </c>
      <c r="B1904" s="71" t="s">
        <v>210</v>
      </c>
      <c r="C1904" s="73">
        <v>0</v>
      </c>
      <c r="E1904" s="146">
        <v>0.20172494933227386</v>
      </c>
      <c r="G1904" s="124">
        <v>203.38037095633706</v>
      </c>
    </row>
    <row r="1905" spans="1:7">
      <c r="A1905" s="71" t="s">
        <v>207</v>
      </c>
      <c r="B1905" s="71" t="s">
        <v>216</v>
      </c>
      <c r="C1905" s="73">
        <v>0</v>
      </c>
      <c r="E1905" s="146">
        <v>0.16168710533752761</v>
      </c>
      <c r="G1905" s="124">
        <v>199.21333895454691</v>
      </c>
    </row>
    <row r="1906" spans="1:7">
      <c r="A1906" s="71" t="s">
        <v>207</v>
      </c>
      <c r="B1906" s="71" t="s">
        <v>210</v>
      </c>
      <c r="C1906" s="73">
        <v>0</v>
      </c>
      <c r="E1906" s="146">
        <v>0.17887567904322751</v>
      </c>
      <c r="G1906" s="124">
        <v>193.50667126048361</v>
      </c>
    </row>
    <row r="1907" spans="1:7">
      <c r="A1907" s="71" t="s">
        <v>207</v>
      </c>
      <c r="B1907" s="71" t="s">
        <v>210</v>
      </c>
      <c r="C1907" s="73">
        <v>0</v>
      </c>
      <c r="E1907" s="146">
        <v>0.1283040686964354</v>
      </c>
      <c r="G1907" s="124">
        <v>229.37040213887897</v>
      </c>
    </row>
    <row r="1908" spans="1:7">
      <c r="A1908" s="71" t="s">
        <v>207</v>
      </c>
      <c r="B1908" s="71" t="s">
        <v>211</v>
      </c>
      <c r="C1908" s="73">
        <v>0</v>
      </c>
      <c r="E1908" s="146">
        <v>0.12844002039929736</v>
      </c>
      <c r="G1908" s="124">
        <v>214.85371059441283</v>
      </c>
    </row>
    <row r="1909" spans="1:7">
      <c r="A1909" s="71" t="s">
        <v>207</v>
      </c>
      <c r="B1909" s="71" t="s">
        <v>210</v>
      </c>
      <c r="C1909" s="73">
        <v>0</v>
      </c>
      <c r="E1909" s="146">
        <v>0.13971382442251995</v>
      </c>
      <c r="G1909" s="124">
        <v>206.06090798135034</v>
      </c>
    </row>
    <row r="1910" spans="1:7">
      <c r="A1910" s="71" t="s">
        <v>207</v>
      </c>
      <c r="B1910" s="71" t="s">
        <v>210</v>
      </c>
      <c r="C1910" s="73">
        <v>0</v>
      </c>
      <c r="E1910" s="146">
        <v>0.14920234132904853</v>
      </c>
      <c r="G1910" s="124">
        <v>199.70159531734188</v>
      </c>
    </row>
    <row r="1911" spans="1:7">
      <c r="A1911" s="71" t="s">
        <v>207</v>
      </c>
      <c r="B1911" s="71" t="s">
        <v>216</v>
      </c>
      <c r="C1911" s="73">
        <v>0</v>
      </c>
      <c r="E1911" s="146">
        <v>0.15785228446691921</v>
      </c>
      <c r="G1911" s="124">
        <v>240.3607259818389</v>
      </c>
    </row>
    <row r="1912" spans="1:7">
      <c r="A1912" s="71" t="s">
        <v>207</v>
      </c>
      <c r="B1912" s="71" t="s">
        <v>210</v>
      </c>
      <c r="C1912" s="73">
        <v>0</v>
      </c>
      <c r="E1912" s="146">
        <v>0.17033872273882325</v>
      </c>
      <c r="G1912" s="124">
        <v>246.66536352889707</v>
      </c>
    </row>
    <row r="1913" spans="1:7">
      <c r="A1913" s="71" t="s">
        <v>207</v>
      </c>
      <c r="B1913" s="71" t="s">
        <v>211</v>
      </c>
      <c r="C1913" s="73">
        <v>0</v>
      </c>
      <c r="E1913" s="146">
        <v>0.16940948693126812</v>
      </c>
      <c r="G1913" s="124">
        <v>214.08891205599818</v>
      </c>
    </row>
    <row r="1914" spans="1:7">
      <c r="A1914" s="71" t="s">
        <v>207</v>
      </c>
      <c r="B1914" s="71" t="s">
        <v>211</v>
      </c>
      <c r="C1914" s="73">
        <v>0</v>
      </c>
      <c r="E1914" s="146">
        <v>0.18105584143319994</v>
      </c>
      <c r="G1914" s="124">
        <v>207.26129216695256</v>
      </c>
    </row>
    <row r="1915" spans="1:7">
      <c r="A1915" s="71" t="s">
        <v>207</v>
      </c>
      <c r="B1915" s="71" t="s">
        <v>211</v>
      </c>
      <c r="C1915" s="73">
        <v>0</v>
      </c>
      <c r="E1915" s="146">
        <v>0.22972509026560092</v>
      </c>
      <c r="G1915" s="124"/>
    </row>
    <row r="1916" spans="1:7">
      <c r="A1916" s="71" t="s">
        <v>207</v>
      </c>
      <c r="B1916" s="71" t="s">
        <v>211</v>
      </c>
      <c r="C1916" s="73">
        <v>0</v>
      </c>
      <c r="E1916" s="146">
        <v>0.16103059581320453</v>
      </c>
      <c r="G1916" s="124">
        <v>216.24108580630323</v>
      </c>
    </row>
    <row r="1917" spans="1:7">
      <c r="A1917" s="71" t="s">
        <v>207</v>
      </c>
      <c r="B1917" s="71" t="s">
        <v>210</v>
      </c>
      <c r="C1917" s="73">
        <v>0</v>
      </c>
      <c r="E1917" s="146">
        <v>0.1799004939412564</v>
      </c>
      <c r="G1917" s="124">
        <v>181.69501258406197</v>
      </c>
    </row>
    <row r="1918" spans="1:7">
      <c r="A1918" s="71" t="s">
        <v>207</v>
      </c>
      <c r="B1918" s="71" t="s">
        <v>211</v>
      </c>
      <c r="C1918" s="73">
        <v>0</v>
      </c>
      <c r="E1918" s="146">
        <v>0.1696611566706078</v>
      </c>
      <c r="G1918" s="124">
        <v>186.55164329309031</v>
      </c>
    </row>
    <row r="1919" spans="1:7">
      <c r="A1919" s="71" t="s">
        <v>207</v>
      </c>
      <c r="B1919" s="71" t="s">
        <v>211</v>
      </c>
      <c r="C1919" s="73">
        <v>0</v>
      </c>
      <c r="E1919" s="146">
        <v>0.16813787305590586</v>
      </c>
      <c r="G1919" s="124"/>
    </row>
    <row r="1920" spans="1:7">
      <c r="A1920" s="71" t="s">
        <v>207</v>
      </c>
      <c r="B1920" s="71" t="s">
        <v>210</v>
      </c>
      <c r="C1920" s="73">
        <v>0</v>
      </c>
      <c r="E1920" s="146">
        <v>0.20772109852872198</v>
      </c>
      <c r="G1920" s="124">
        <v>215.37901921180853</v>
      </c>
    </row>
    <row r="1921" spans="1:7">
      <c r="A1921" s="71" t="s">
        <v>207</v>
      </c>
      <c r="B1921" s="71" t="s">
        <v>211</v>
      </c>
      <c r="C1921" s="73">
        <v>0</v>
      </c>
      <c r="E1921" s="146">
        <v>0.21824303714860624</v>
      </c>
      <c r="G1921" s="124"/>
    </row>
    <row r="1922" spans="1:7">
      <c r="A1922" s="71" t="s">
        <v>207</v>
      </c>
      <c r="B1922" s="71" t="s">
        <v>216</v>
      </c>
      <c r="C1922" s="73">
        <v>0</v>
      </c>
      <c r="E1922" s="146">
        <v>0.16833318287780707</v>
      </c>
      <c r="G1922" s="124">
        <v>215.06289926028981</v>
      </c>
    </row>
    <row r="1923" spans="1:7">
      <c r="A1923" s="71" t="s">
        <v>207</v>
      </c>
      <c r="B1923" s="71" t="s">
        <v>210</v>
      </c>
      <c r="C1923" s="73">
        <v>0</v>
      </c>
      <c r="E1923" s="146">
        <v>0.20213296797165067</v>
      </c>
      <c r="G1923" s="124"/>
    </row>
    <row r="1924" spans="1:7">
      <c r="A1924" s="71" t="s">
        <v>207</v>
      </c>
      <c r="B1924" s="71" t="s">
        <v>210</v>
      </c>
      <c r="C1924" s="73">
        <v>0</v>
      </c>
      <c r="E1924" s="146">
        <v>0.16890482942697474</v>
      </c>
      <c r="G1924" s="124"/>
    </row>
    <row r="1925" spans="1:7">
      <c r="A1925" s="71" t="s">
        <v>207</v>
      </c>
      <c r="B1925" s="71" t="s">
        <v>216</v>
      </c>
      <c r="C1925" s="73">
        <v>0</v>
      </c>
      <c r="E1925" s="146">
        <v>0.1476203767916596</v>
      </c>
      <c r="G1925" s="124">
        <v>279.12624851444406</v>
      </c>
    </row>
    <row r="1926" spans="1:7">
      <c r="A1926" s="71" t="s">
        <v>207</v>
      </c>
      <c r="B1926" s="71" t="s">
        <v>210</v>
      </c>
      <c r="C1926" s="73">
        <v>0</v>
      </c>
      <c r="E1926" s="146">
        <v>0.16154618620017172</v>
      </c>
      <c r="G1926" s="124">
        <v>261.96678843271093</v>
      </c>
    </row>
    <row r="1927" spans="1:7">
      <c r="A1927" s="71" t="s">
        <v>207</v>
      </c>
      <c r="B1927" s="71" t="s">
        <v>210</v>
      </c>
      <c r="C1927" s="73">
        <v>0</v>
      </c>
      <c r="E1927" s="146">
        <v>0.13896155771968019</v>
      </c>
      <c r="G1927" s="124">
        <v>230.66493386667568</v>
      </c>
    </row>
    <row r="1928" spans="1:7">
      <c r="A1928" s="71" t="s">
        <v>207</v>
      </c>
      <c r="B1928" s="71" t="s">
        <v>216</v>
      </c>
      <c r="C1928" s="73">
        <v>0</v>
      </c>
      <c r="E1928" s="146">
        <v>0.13002462168368054</v>
      </c>
      <c r="G1928" s="124">
        <v>226.85146761833624</v>
      </c>
    </row>
    <row r="1929" spans="1:7">
      <c r="A1929" s="71" t="s">
        <v>207</v>
      </c>
      <c r="B1929" s="71" t="s">
        <v>211</v>
      </c>
      <c r="C1929" s="73">
        <v>0</v>
      </c>
      <c r="E1929" s="146">
        <v>0.14966020906309022</v>
      </c>
      <c r="G1929" s="124">
        <v>242.13130896185626</v>
      </c>
    </row>
    <row r="1930" spans="1:7">
      <c r="A1930" s="71" t="s">
        <v>207</v>
      </c>
      <c r="B1930" s="71" t="s">
        <v>210</v>
      </c>
      <c r="C1930" s="73">
        <v>0</v>
      </c>
      <c r="E1930" s="146">
        <v>0.15102441864696678</v>
      </c>
      <c r="G1930" s="124">
        <v>175.13373849121149</v>
      </c>
    </row>
    <row r="1931" spans="1:7">
      <c r="A1931" s="71" t="s">
        <v>207</v>
      </c>
      <c r="B1931" s="71" t="s">
        <v>210</v>
      </c>
      <c r="C1931" s="73">
        <v>0</v>
      </c>
      <c r="E1931" s="146">
        <v>0.11985617259288853</v>
      </c>
      <c r="G1931" s="124">
        <v>180.21852038423455</v>
      </c>
    </row>
    <row r="1932" spans="1:7">
      <c r="A1932" s="71" t="s">
        <v>207</v>
      </c>
      <c r="B1932" s="71" t="s">
        <v>211</v>
      </c>
      <c r="C1932" s="73">
        <v>0</v>
      </c>
      <c r="E1932" s="146">
        <v>0.14790591436434783</v>
      </c>
      <c r="G1932" s="124">
        <v>162.25965288915793</v>
      </c>
    </row>
    <row r="1933" spans="1:7">
      <c r="A1933" s="71" t="s">
        <v>207</v>
      </c>
      <c r="B1933" s="71" t="s">
        <v>210</v>
      </c>
      <c r="C1933" s="73">
        <v>0</v>
      </c>
      <c r="E1933" s="146">
        <v>0.21028243323217952</v>
      </c>
      <c r="G1933" s="124">
        <v>195.17231826938814</v>
      </c>
    </row>
    <row r="1934" spans="1:7">
      <c r="A1934" s="71" t="s">
        <v>207</v>
      </c>
      <c r="B1934" s="71" t="s">
        <v>211</v>
      </c>
      <c r="C1934" s="73">
        <v>0</v>
      </c>
      <c r="E1934" s="146">
        <v>0.16980762625630361</v>
      </c>
      <c r="G1934" s="124">
        <v>166.91864962812451</v>
      </c>
    </row>
    <row r="1935" spans="1:7">
      <c r="A1935" s="71" t="s">
        <v>207</v>
      </c>
      <c r="B1935" s="71" t="s">
        <v>210</v>
      </c>
      <c r="C1935" s="73">
        <v>0</v>
      </c>
      <c r="E1935" s="146">
        <v>0.18818024616010579</v>
      </c>
      <c r="G1935" s="124"/>
    </row>
    <row r="1936" spans="1:7">
      <c r="A1936" s="71" t="s">
        <v>207</v>
      </c>
      <c r="B1936" s="71" t="s">
        <v>211</v>
      </c>
      <c r="C1936" s="73">
        <v>0</v>
      </c>
      <c r="E1936" s="146">
        <v>9.957607190235708E-2</v>
      </c>
      <c r="G1936" s="124">
        <v>168.66305338509994</v>
      </c>
    </row>
    <row r="1937" spans="1:7">
      <c r="A1937" s="71" t="s">
        <v>207</v>
      </c>
      <c r="B1937" s="71" t="s">
        <v>210</v>
      </c>
      <c r="C1937" s="73">
        <v>0</v>
      </c>
      <c r="E1937" s="146">
        <v>0.180067329523213</v>
      </c>
      <c r="G1937" s="124">
        <v>163.10446514783789</v>
      </c>
    </row>
    <row r="1938" spans="1:7">
      <c r="A1938" s="71" t="s">
        <v>207</v>
      </c>
      <c r="B1938" s="71" t="s">
        <v>210</v>
      </c>
      <c r="C1938" s="73">
        <v>0</v>
      </c>
      <c r="E1938" s="146">
        <v>0.15116973253780117</v>
      </c>
      <c r="G1938" s="124"/>
    </row>
    <row r="1939" spans="1:7">
      <c r="A1939" s="71" t="s">
        <v>207</v>
      </c>
      <c r="B1939" s="71" t="s">
        <v>216</v>
      </c>
      <c r="C1939" s="73">
        <v>0</v>
      </c>
      <c r="E1939" s="146">
        <v>0.14165950628178631</v>
      </c>
      <c r="G1939" s="124"/>
    </row>
    <row r="1940" spans="1:7">
      <c r="A1940" s="71" t="s">
        <v>207</v>
      </c>
      <c r="B1940" s="71" t="s">
        <v>211</v>
      </c>
      <c r="C1940" s="73">
        <v>0</v>
      </c>
      <c r="E1940" s="146">
        <v>6.9262338861685535E-2</v>
      </c>
      <c r="G1940" s="124"/>
    </row>
    <row r="1941" spans="1:7">
      <c r="A1941" s="71" t="s">
        <v>207</v>
      </c>
      <c r="B1941" s="71" t="s">
        <v>211</v>
      </c>
      <c r="C1941" s="73">
        <v>0</v>
      </c>
      <c r="E1941" s="146">
        <v>8.8653729789060401E-2</v>
      </c>
      <c r="G1941" s="124">
        <v>147.75621631510066</v>
      </c>
    </row>
    <row r="1942" spans="1:7">
      <c r="A1942" s="71" t="s">
        <v>207</v>
      </c>
      <c r="B1942" s="71" t="s">
        <v>216</v>
      </c>
      <c r="C1942" s="73">
        <v>0</v>
      </c>
      <c r="E1942" s="146">
        <v>9.8085516038798268E-2</v>
      </c>
      <c r="G1942" s="124">
        <v>116.24950049042758</v>
      </c>
    </row>
    <row r="1943" spans="1:7">
      <c r="A1943" s="71" t="s">
        <v>207</v>
      </c>
      <c r="B1943" s="71" t="s">
        <v>210</v>
      </c>
      <c r="C1943" s="73">
        <v>0</v>
      </c>
      <c r="E1943" s="146">
        <v>0.10874860373681855</v>
      </c>
      <c r="G1943" s="124">
        <v>113.17727990709621</v>
      </c>
    </row>
    <row r="1944" spans="1:7">
      <c r="A1944" s="71" t="s">
        <v>207</v>
      </c>
      <c r="B1944" s="71" t="s">
        <v>210</v>
      </c>
      <c r="C1944" s="73">
        <v>0</v>
      </c>
      <c r="E1944" s="146">
        <v>0.11739756116034233</v>
      </c>
      <c r="G1944" s="124">
        <v>189.35090509732635</v>
      </c>
    </row>
    <row r="1945" spans="1:7">
      <c r="A1945" s="71" t="s">
        <v>207</v>
      </c>
      <c r="B1945" s="71" t="s">
        <v>210</v>
      </c>
      <c r="C1945" s="73">
        <v>0</v>
      </c>
      <c r="E1945" s="146">
        <v>0.1495497693499781</v>
      </c>
      <c r="G1945" s="124"/>
    </row>
    <row r="1946" spans="1:7">
      <c r="A1946" s="71" t="s">
        <v>207</v>
      </c>
      <c r="B1946" s="71" t="s">
        <v>216</v>
      </c>
      <c r="C1946" s="73">
        <v>0</v>
      </c>
      <c r="E1946" s="146">
        <v>0.1392676581090945</v>
      </c>
      <c r="G1946" s="124"/>
    </row>
    <row r="1947" spans="1:7">
      <c r="A1947" s="71" t="s">
        <v>207</v>
      </c>
      <c r="B1947" s="71" t="s">
        <v>210</v>
      </c>
      <c r="C1947" s="73">
        <v>0</v>
      </c>
      <c r="E1947" s="146">
        <v>0.1488606435360128</v>
      </c>
      <c r="G1947" s="124"/>
    </row>
    <row r="1948" spans="1:7">
      <c r="A1948" s="71" t="s">
        <v>207</v>
      </c>
      <c r="B1948" s="71" t="s">
        <v>210</v>
      </c>
      <c r="C1948" s="73">
        <v>0</v>
      </c>
      <c r="E1948" s="146">
        <v>0.12051187065371827</v>
      </c>
      <c r="G1948" s="124">
        <v>117.22944616120456</v>
      </c>
    </row>
    <row r="1949" spans="1:7">
      <c r="A1949" s="71" t="s">
        <v>207</v>
      </c>
      <c r="B1949" s="71" t="s">
        <v>211</v>
      </c>
      <c r="C1949" s="73">
        <v>0</v>
      </c>
      <c r="E1949" s="146">
        <v>0.12946180876641392</v>
      </c>
      <c r="G1949" s="124">
        <v>110.96726465692622</v>
      </c>
    </row>
    <row r="1950" spans="1:7">
      <c r="A1950" s="71" t="s">
        <v>207</v>
      </c>
      <c r="B1950" s="71" t="s">
        <v>211</v>
      </c>
      <c r="C1950" s="73">
        <v>0</v>
      </c>
      <c r="E1950" s="146">
        <v>0.10841891118176612</v>
      </c>
      <c r="G1950" s="124">
        <v>97.455201062261679</v>
      </c>
    </row>
    <row r="1951" spans="1:7">
      <c r="A1951" s="71" t="s">
        <v>207</v>
      </c>
      <c r="B1951" s="71" t="s">
        <v>216</v>
      </c>
      <c r="C1951" s="73">
        <v>0</v>
      </c>
      <c r="E1951" s="146">
        <v>0.20087772048568903</v>
      </c>
      <c r="G1951" s="124"/>
    </row>
    <row r="1952" spans="1:7">
      <c r="A1952" s="71" t="s">
        <v>207</v>
      </c>
      <c r="B1952" s="71" t="s">
        <v>211</v>
      </c>
      <c r="C1952" s="73">
        <v>0</v>
      </c>
      <c r="E1952" s="146">
        <v>0.12484394506866417</v>
      </c>
      <c r="G1952" s="124">
        <v>107.00909577314071</v>
      </c>
    </row>
    <row r="1953" spans="1:7">
      <c r="A1953" s="71" t="s">
        <v>207</v>
      </c>
      <c r="B1953" s="71" t="s">
        <v>216</v>
      </c>
      <c r="C1953" s="73">
        <v>0</v>
      </c>
      <c r="E1953" s="146">
        <v>9.8949611813061347E-2</v>
      </c>
      <c r="G1953" s="124">
        <v>313.97472979144464</v>
      </c>
    </row>
    <row r="1954" spans="1:7">
      <c r="A1954" s="71" t="s">
        <v>207</v>
      </c>
      <c r="B1954" s="71" t="s">
        <v>216</v>
      </c>
      <c r="C1954" s="73">
        <v>0</v>
      </c>
      <c r="E1954" s="146">
        <v>0.16384593705067757</v>
      </c>
      <c r="G1954" s="124">
        <v>324.82576441533752</v>
      </c>
    </row>
    <row r="1955" spans="1:7">
      <c r="A1955" s="71" t="s">
        <v>207</v>
      </c>
      <c r="B1955" s="71" t="s">
        <v>216</v>
      </c>
      <c r="C1955" s="73">
        <v>0</v>
      </c>
      <c r="E1955" s="146">
        <v>0.15974440894568692</v>
      </c>
      <c r="G1955" s="124">
        <v>399.36102236421726</v>
      </c>
    </row>
    <row r="1956" spans="1:7">
      <c r="A1956" s="71" t="s">
        <v>207</v>
      </c>
      <c r="B1956" s="71" t="s">
        <v>211</v>
      </c>
      <c r="C1956" s="73">
        <v>0</v>
      </c>
      <c r="E1956" s="146">
        <v>0.12281194975067697</v>
      </c>
      <c r="G1956" s="124">
        <v>118.37296361511032</v>
      </c>
    </row>
    <row r="1957" spans="1:7">
      <c r="A1957" s="71" t="s">
        <v>207</v>
      </c>
      <c r="B1957" s="71" t="s">
        <v>210</v>
      </c>
      <c r="C1957" s="73">
        <v>0</v>
      </c>
      <c r="E1957" s="146">
        <v>0.22285988958967562</v>
      </c>
      <c r="G1957" s="124">
        <v>80.113032205438955</v>
      </c>
    </row>
    <row r="1958" spans="1:7">
      <c r="A1958" s="71" t="s">
        <v>207</v>
      </c>
      <c r="B1958" s="71" t="s">
        <v>210</v>
      </c>
      <c r="C1958" s="73">
        <v>0</v>
      </c>
      <c r="E1958" s="146">
        <v>9.7698574188477438E-2</v>
      </c>
      <c r="G1958" s="124">
        <v>73.457574577802589</v>
      </c>
    </row>
    <row r="1959" spans="1:7">
      <c r="A1959" s="71" t="s">
        <v>207</v>
      </c>
      <c r="B1959" s="71" t="s">
        <v>211</v>
      </c>
      <c r="C1959" s="73">
        <v>0</v>
      </c>
      <c r="E1959" s="146">
        <v>0.24519882426402281</v>
      </c>
      <c r="G1959" s="124">
        <v>494.96657071930071</v>
      </c>
    </row>
    <row r="1960" spans="1:7">
      <c r="A1960" s="71" t="s">
        <v>207</v>
      </c>
      <c r="B1960" s="71" t="s">
        <v>211</v>
      </c>
      <c r="C1960" s="73">
        <v>0</v>
      </c>
      <c r="E1960" s="146">
        <v>0.32978132755379852</v>
      </c>
      <c r="G1960" s="124">
        <v>53.514211367756346</v>
      </c>
    </row>
    <row r="1961" spans="1:7">
      <c r="A1961" s="71" t="s">
        <v>207</v>
      </c>
      <c r="B1961" s="71" t="s">
        <v>210</v>
      </c>
      <c r="C1961" s="73">
        <v>0</v>
      </c>
      <c r="E1961" s="146">
        <v>0.16781606379460293</v>
      </c>
      <c r="G1961" s="124">
        <v>232.73760672244202</v>
      </c>
    </row>
    <row r="1962" spans="1:7">
      <c r="A1962" s="71" t="s">
        <v>207</v>
      </c>
      <c r="B1962" s="71" t="s">
        <v>210</v>
      </c>
      <c r="C1962" s="73">
        <v>0</v>
      </c>
      <c r="E1962" s="146">
        <v>0.13003203882193656</v>
      </c>
      <c r="G1962" s="124">
        <v>263.08028472994891</v>
      </c>
    </row>
    <row r="1963" spans="1:7">
      <c r="A1963" s="71" t="s">
        <v>207</v>
      </c>
      <c r="B1963" s="71" t="s">
        <v>211</v>
      </c>
      <c r="C1963" s="73">
        <v>0</v>
      </c>
      <c r="E1963" s="146">
        <v>0.14906879178800786</v>
      </c>
      <c r="G1963" s="124">
        <v>174.54257266317373</v>
      </c>
    </row>
    <row r="1964" spans="1:7">
      <c r="A1964" s="71" t="s">
        <v>207</v>
      </c>
      <c r="B1964" s="71" t="s">
        <v>211</v>
      </c>
      <c r="C1964" s="73">
        <v>0</v>
      </c>
      <c r="E1964" s="146">
        <v>0.11907065120793008</v>
      </c>
      <c r="G1964" s="124">
        <v>155.71987410284117</v>
      </c>
    </row>
    <row r="1965" spans="1:7">
      <c r="A1965" s="71" t="s">
        <v>207</v>
      </c>
      <c r="B1965" s="71" t="s">
        <v>210</v>
      </c>
      <c r="C1965" s="73">
        <v>0</v>
      </c>
      <c r="E1965" s="146">
        <v>0.10054189834668004</v>
      </c>
      <c r="G1965" s="124">
        <v>170.246664932078</v>
      </c>
    </row>
    <row r="1966" spans="1:7">
      <c r="A1966" s="71" t="s">
        <v>207</v>
      </c>
      <c r="B1966" s="71" t="s">
        <v>210</v>
      </c>
      <c r="C1966" s="73">
        <v>0</v>
      </c>
      <c r="E1966" s="146">
        <v>0.10036500596450461</v>
      </c>
      <c r="G1966" s="124">
        <v>181.49467848295271</v>
      </c>
    </row>
    <row r="1967" spans="1:7">
      <c r="A1967" s="71" t="s">
        <v>207</v>
      </c>
      <c r="B1967" s="71" t="s">
        <v>210</v>
      </c>
      <c r="C1967" s="73">
        <v>0</v>
      </c>
      <c r="E1967" s="146">
        <v>0.20835286326427549</v>
      </c>
      <c r="G1967" s="124">
        <v>173.87938516249406</v>
      </c>
    </row>
    <row r="1968" spans="1:7">
      <c r="A1968" s="71" t="s">
        <v>207</v>
      </c>
      <c r="B1968" s="71" t="s">
        <v>211</v>
      </c>
      <c r="C1968" s="73">
        <v>0</v>
      </c>
      <c r="E1968" s="146">
        <v>9.9146315514662964E-2</v>
      </c>
      <c r="G1968" s="124">
        <v>164.48932102128254</v>
      </c>
    </row>
    <row r="1969" spans="1:7">
      <c r="A1969" s="71" t="s">
        <v>207</v>
      </c>
      <c r="B1969" s="71" t="s">
        <v>211</v>
      </c>
      <c r="C1969" s="73">
        <v>0</v>
      </c>
      <c r="E1969" s="146">
        <v>9.9438059339083798E-2</v>
      </c>
      <c r="G1969" s="124">
        <v>237.41800214292874</v>
      </c>
    </row>
    <row r="1970" spans="1:7">
      <c r="A1970" s="71" t="s">
        <v>207</v>
      </c>
      <c r="B1970" s="71" t="s">
        <v>210</v>
      </c>
      <c r="C1970" s="73">
        <v>0</v>
      </c>
      <c r="E1970" s="146">
        <v>9.9900099900099903E-2</v>
      </c>
      <c r="G1970" s="124"/>
    </row>
    <row r="1971" spans="1:7">
      <c r="A1971" s="71" t="s">
        <v>207</v>
      </c>
      <c r="B1971" s="71" t="s">
        <v>210</v>
      </c>
      <c r="C1971" s="73">
        <v>0</v>
      </c>
      <c r="E1971" s="146">
        <v>0.17949785363539109</v>
      </c>
      <c r="G1971" s="124"/>
    </row>
    <row r="1972" spans="1:7">
      <c r="A1972" s="71" t="s">
        <v>207</v>
      </c>
      <c r="B1972" s="71" t="s">
        <v>210</v>
      </c>
      <c r="C1972" s="73">
        <v>0</v>
      </c>
      <c r="E1972" s="146">
        <v>0.17246988461898419</v>
      </c>
      <c r="G1972" s="124">
        <v>222.82930829326122</v>
      </c>
    </row>
    <row r="1973" spans="1:7">
      <c r="A1973" s="71" t="s">
        <v>207</v>
      </c>
      <c r="B1973" s="71" t="s">
        <v>216</v>
      </c>
      <c r="C1973" s="73">
        <v>0</v>
      </c>
      <c r="E1973" s="146">
        <v>0.23382696804364772</v>
      </c>
      <c r="G1973" s="124">
        <v>218.23850350740452</v>
      </c>
    </row>
    <row r="1974" spans="1:7">
      <c r="A1974" s="71" t="s">
        <v>207</v>
      </c>
      <c r="B1974" s="71" t="s">
        <v>216</v>
      </c>
      <c r="C1974" s="73">
        <v>0</v>
      </c>
      <c r="E1974" s="146">
        <v>0.23802856342761131</v>
      </c>
      <c r="G1974" s="124">
        <v>179.39652758331002</v>
      </c>
    </row>
    <row r="1975" spans="1:7">
      <c r="A1975" s="71" t="s">
        <v>207</v>
      </c>
      <c r="B1975" s="71" t="s">
        <v>211</v>
      </c>
      <c r="C1975" s="73">
        <v>0</v>
      </c>
      <c r="E1975" s="146">
        <v>0.10905125408942204</v>
      </c>
      <c r="G1975" s="124">
        <v>239.91275899672846</v>
      </c>
    </row>
    <row r="1976" spans="1:7">
      <c r="A1976" s="71" t="s">
        <v>207</v>
      </c>
      <c r="B1976" s="71" t="s">
        <v>210</v>
      </c>
      <c r="C1976" s="73">
        <v>0</v>
      </c>
      <c r="E1976" s="146">
        <v>0.14705615366460303</v>
      </c>
      <c r="G1976" s="124">
        <v>254.1711297906719</v>
      </c>
    </row>
    <row r="1977" spans="1:7">
      <c r="A1977" s="71" t="s">
        <v>207</v>
      </c>
      <c r="B1977" s="71" t="s">
        <v>210</v>
      </c>
      <c r="C1977" s="73">
        <v>0</v>
      </c>
      <c r="E1977" s="146">
        <v>0.1702977274061894</v>
      </c>
      <c r="G1977" s="124">
        <v>194.23878722721869</v>
      </c>
    </row>
    <row r="1978" spans="1:7">
      <c r="A1978" s="71" t="s">
        <v>207</v>
      </c>
      <c r="B1978" s="71" t="s">
        <v>210</v>
      </c>
      <c r="C1978" s="73">
        <v>0</v>
      </c>
      <c r="E1978" s="146">
        <v>0.18779481568012776</v>
      </c>
      <c r="G1978" s="124">
        <v>162.65692696703979</v>
      </c>
    </row>
    <row r="1979" spans="1:7">
      <c r="A1979" s="71" t="s">
        <v>207</v>
      </c>
      <c r="B1979" s="71" t="s">
        <v>211</v>
      </c>
      <c r="C1979" s="73">
        <v>0</v>
      </c>
      <c r="E1979" s="146">
        <v>0.19883462946898106</v>
      </c>
      <c r="G1979" s="124">
        <v>184.24830529944188</v>
      </c>
    </row>
    <row r="1980" spans="1:7">
      <c r="A1980" s="71" t="s">
        <v>207</v>
      </c>
      <c r="B1980" s="71" t="s">
        <v>211</v>
      </c>
      <c r="C1980" s="73">
        <v>0</v>
      </c>
      <c r="E1980" s="146">
        <v>0.23169334025939761</v>
      </c>
      <c r="G1980" s="124">
        <v>181.39692119952838</v>
      </c>
    </row>
    <row r="1981" spans="1:7">
      <c r="A1981" s="71" t="s">
        <v>207</v>
      </c>
      <c r="B1981" s="71" t="s">
        <v>210</v>
      </c>
      <c r="C1981" s="73">
        <v>0</v>
      </c>
      <c r="E1981" s="146">
        <v>0.14621447166648835</v>
      </c>
      <c r="G1981" s="124">
        <v>208.02871985069481</v>
      </c>
    </row>
    <row r="1982" spans="1:7">
      <c r="A1982" s="71" t="s">
        <v>207</v>
      </c>
      <c r="B1982" s="71" t="s">
        <v>211</v>
      </c>
      <c r="C1982" s="73">
        <v>0</v>
      </c>
      <c r="E1982" s="146">
        <v>0.11936953397159492</v>
      </c>
      <c r="G1982" s="124">
        <v>347.14609369290361</v>
      </c>
    </row>
    <row r="1983" spans="1:7">
      <c r="A1983" s="71" t="s">
        <v>207</v>
      </c>
      <c r="B1983" s="71" t="s">
        <v>210</v>
      </c>
      <c r="C1983" s="73">
        <v>0</v>
      </c>
      <c r="E1983" s="146">
        <v>0.1282224756602813</v>
      </c>
      <c r="G1983" s="124">
        <v>328.6103647575049</v>
      </c>
    </row>
    <row r="1984" spans="1:7">
      <c r="A1984" s="71" t="s">
        <v>207</v>
      </c>
      <c r="B1984" s="71" t="s">
        <v>210</v>
      </c>
      <c r="C1984" s="73">
        <v>0</v>
      </c>
      <c r="E1984" s="146">
        <v>0.29377726342027954</v>
      </c>
      <c r="G1984" s="124">
        <v>183.98172052583161</v>
      </c>
    </row>
    <row r="1985" spans="1:7">
      <c r="A1985" s="71" t="s">
        <v>207</v>
      </c>
      <c r="B1985" s="71" t="s">
        <v>210</v>
      </c>
      <c r="C1985" s="73">
        <v>0</v>
      </c>
      <c r="E1985" s="146">
        <v>0.10870523254105828</v>
      </c>
      <c r="G1985" s="124">
        <v>211.53450656638367</v>
      </c>
    </row>
    <row r="1986" spans="1:7">
      <c r="A1986" s="71" t="s">
        <v>207</v>
      </c>
      <c r="B1986" s="71" t="s">
        <v>210</v>
      </c>
      <c r="C1986" s="73">
        <v>0</v>
      </c>
      <c r="E1986" s="146">
        <v>0.12716727148661644</v>
      </c>
      <c r="G1986" s="124">
        <v>130.26891225458269</v>
      </c>
    </row>
    <row r="1987" spans="1:7">
      <c r="A1987" s="71" t="s">
        <v>207</v>
      </c>
      <c r="B1987" s="71" t="s">
        <v>210</v>
      </c>
      <c r="C1987" s="73">
        <v>0</v>
      </c>
      <c r="E1987" s="146">
        <v>0.20257387988560538</v>
      </c>
      <c r="G1987" s="124">
        <v>551.12011439466164</v>
      </c>
    </row>
    <row r="1988" spans="1:7">
      <c r="A1988" s="71" t="s">
        <v>207</v>
      </c>
      <c r="B1988" s="71" t="s">
        <v>216</v>
      </c>
      <c r="C1988" s="73">
        <v>0</v>
      </c>
      <c r="E1988" s="146">
        <v>0.12642954872156056</v>
      </c>
      <c r="G1988" s="124">
        <v>150.09900761463811</v>
      </c>
    </row>
    <row r="1989" spans="1:7">
      <c r="A1989" s="71" t="s">
        <v>207</v>
      </c>
      <c r="B1989" s="71" t="s">
        <v>210</v>
      </c>
      <c r="C1989" s="73">
        <v>0</v>
      </c>
      <c r="E1989" s="146">
        <v>0.19465142517078493</v>
      </c>
      <c r="G1989" s="124">
        <v>111.58361952465378</v>
      </c>
    </row>
    <row r="1990" spans="1:7">
      <c r="A1990" s="71" t="s">
        <v>207</v>
      </c>
      <c r="B1990" s="71" t="s">
        <v>211</v>
      </c>
      <c r="C1990" s="73">
        <v>0</v>
      </c>
      <c r="E1990" s="146">
        <v>9.9900099900099903E-2</v>
      </c>
      <c r="G1990" s="124">
        <v>97.941274411862636</v>
      </c>
    </row>
    <row r="1991" spans="1:7">
      <c r="A1991" s="71" t="s">
        <v>207</v>
      </c>
      <c r="B1991" s="71" t="s">
        <v>210</v>
      </c>
      <c r="C1991" s="73">
        <v>0</v>
      </c>
      <c r="E1991" s="146">
        <v>0.16061119069323262</v>
      </c>
      <c r="G1991" s="124">
        <v>452.68791199250893</v>
      </c>
    </row>
    <row r="1992" spans="1:7">
      <c r="A1992" s="71" t="s">
        <v>207</v>
      </c>
      <c r="B1992" s="71" t="s">
        <v>210</v>
      </c>
      <c r="C1992" s="73">
        <v>0</v>
      </c>
      <c r="E1992" s="146">
        <v>0.25280753951192664</v>
      </c>
      <c r="G1992" s="124"/>
    </row>
    <row r="1993" spans="1:7">
      <c r="A1993" s="71" t="s">
        <v>207</v>
      </c>
      <c r="B1993" s="71" t="s">
        <v>210</v>
      </c>
      <c r="C1993" s="73">
        <v>0</v>
      </c>
      <c r="E1993" s="146">
        <v>0.22435427682386497</v>
      </c>
      <c r="G1993" s="124">
        <v>293.12619082515022</v>
      </c>
    </row>
    <row r="1994" spans="1:7">
      <c r="A1994" s="71" t="s">
        <v>207</v>
      </c>
      <c r="B1994" s="71" t="s">
        <v>210</v>
      </c>
      <c r="C1994" s="73">
        <v>0</v>
      </c>
      <c r="E1994" s="146">
        <v>0.17536759746391473</v>
      </c>
      <c r="G1994" s="124">
        <v>512.61297720221228</v>
      </c>
    </row>
    <row r="1995" spans="1:7">
      <c r="A1995" s="71" t="s">
        <v>207</v>
      </c>
      <c r="B1995" s="71" t="s">
        <v>211</v>
      </c>
      <c r="C1995" s="73">
        <v>0</v>
      </c>
      <c r="E1995" s="146">
        <v>0.154877866616351</v>
      </c>
      <c r="G1995" s="124">
        <v>117.92730960635863</v>
      </c>
    </row>
    <row r="1996" spans="1:7">
      <c r="A1996" s="71" t="s">
        <v>207</v>
      </c>
      <c r="B1996" s="71" t="s">
        <v>210</v>
      </c>
      <c r="C1996" s="73">
        <v>0</v>
      </c>
      <c r="E1996" s="146">
        <v>0.13542241959766679</v>
      </c>
      <c r="G1996" s="124">
        <v>105.91697622163883</v>
      </c>
    </row>
    <row r="1997" spans="1:7">
      <c r="A1997" s="71" t="s">
        <v>208</v>
      </c>
      <c r="B1997" s="71" t="s">
        <v>217</v>
      </c>
      <c r="C1997" s="67">
        <v>0.27353699999999997</v>
      </c>
      <c r="D1997" s="67">
        <v>8.65</v>
      </c>
      <c r="E1997" s="108">
        <v>0.4</v>
      </c>
      <c r="F1997" s="68">
        <v>285</v>
      </c>
      <c r="G1997" s="68">
        <v>8.1999999999999886</v>
      </c>
    </row>
    <row r="1998" spans="1:7">
      <c r="A1998" s="71" t="s">
        <v>208</v>
      </c>
      <c r="B1998" s="71" t="s">
        <v>215</v>
      </c>
      <c r="C1998" s="67">
        <v>0.27992300000000003</v>
      </c>
      <c r="D1998" s="67">
        <v>4.57</v>
      </c>
      <c r="E1998" s="108">
        <v>2.4</v>
      </c>
      <c r="F1998" s="68">
        <v>189</v>
      </c>
      <c r="G1998" s="68">
        <v>42.759999999999991</v>
      </c>
    </row>
    <row r="1999" spans="1:7">
      <c r="A1999" s="71" t="s">
        <v>208</v>
      </c>
      <c r="B1999" s="71" t="s">
        <v>215</v>
      </c>
      <c r="C1999" s="67">
        <v>0.27665600000000001</v>
      </c>
      <c r="D1999" s="67">
        <v>7.45</v>
      </c>
      <c r="E1999" s="108">
        <v>2.1</v>
      </c>
      <c r="F1999" s="68">
        <v>252</v>
      </c>
      <c r="G1999" s="68">
        <v>13.599999999999994</v>
      </c>
    </row>
    <row r="2000" spans="1:7">
      <c r="A2000" s="71" t="s">
        <v>208</v>
      </c>
      <c r="B2000" s="71" t="s">
        <v>215</v>
      </c>
      <c r="C2000" s="67">
        <v>0.282723</v>
      </c>
      <c r="D2000" s="67">
        <v>7.15</v>
      </c>
      <c r="E2000" s="108">
        <v>2.2999999999999998</v>
      </c>
      <c r="F2000" s="68">
        <v>232</v>
      </c>
      <c r="G2000" s="68">
        <v>3.1999999999999886</v>
      </c>
    </row>
    <row r="2001" spans="1:7">
      <c r="A2001" s="71" t="s">
        <v>208</v>
      </c>
      <c r="B2001" s="71" t="s">
        <v>215</v>
      </c>
      <c r="C2001" s="67">
        <v>0.28613700000000003</v>
      </c>
      <c r="D2001" s="67">
        <v>6.63</v>
      </c>
      <c r="E2001" s="108">
        <v>1.2</v>
      </c>
      <c r="F2001" s="68">
        <v>227</v>
      </c>
      <c r="G2001" s="68">
        <v>14.840000000000003</v>
      </c>
    </row>
    <row r="2002" spans="1:7">
      <c r="A2002" s="71" t="s">
        <v>208</v>
      </c>
      <c r="B2002" s="71" t="s">
        <v>214</v>
      </c>
      <c r="C2002" s="67">
        <v>0.28947699999999998</v>
      </c>
      <c r="D2002" s="67">
        <v>6.39</v>
      </c>
      <c r="E2002" s="108">
        <v>0.9</v>
      </c>
      <c r="F2002" s="68">
        <v>205</v>
      </c>
      <c r="G2002" s="68">
        <v>0.52000000000001023</v>
      </c>
    </row>
    <row r="2003" spans="1:7">
      <c r="A2003" s="71" t="s">
        <v>208</v>
      </c>
      <c r="B2003" s="71" t="s">
        <v>215</v>
      </c>
      <c r="C2003" s="67">
        <v>0.29271900000000001</v>
      </c>
      <c r="D2003" s="67">
        <v>7.92</v>
      </c>
      <c r="E2003" s="108">
        <v>1.6</v>
      </c>
      <c r="F2003" s="68">
        <v>300</v>
      </c>
      <c r="G2003" s="68">
        <v>46.56</v>
      </c>
    </row>
    <row r="2004" spans="1:7">
      <c r="A2004" s="71" t="s">
        <v>208</v>
      </c>
      <c r="B2004" s="71" t="s">
        <v>215</v>
      </c>
      <c r="C2004" s="67">
        <v>0.29955000000000004</v>
      </c>
      <c r="D2004" s="67">
        <v>7.38</v>
      </c>
      <c r="E2004" s="108">
        <v>1.7</v>
      </c>
      <c r="F2004" s="68">
        <v>238</v>
      </c>
      <c r="G2004" s="68">
        <v>1.8400000000000034</v>
      </c>
    </row>
    <row r="2005" spans="1:7">
      <c r="A2005" s="71" t="s">
        <v>208</v>
      </c>
      <c r="B2005" s="71" t="s">
        <v>214</v>
      </c>
      <c r="C2005" s="67">
        <v>0.29581400000000002</v>
      </c>
      <c r="D2005" s="67">
        <v>6.86</v>
      </c>
      <c r="E2005" s="108">
        <v>0.6</v>
      </c>
      <c r="F2005" s="68">
        <v>273</v>
      </c>
      <c r="G2005" s="68">
        <v>53.47999999999999</v>
      </c>
    </row>
    <row r="2006" spans="1:7">
      <c r="A2006" s="71" t="s">
        <v>208</v>
      </c>
      <c r="B2006" s="71" t="s">
        <v>215</v>
      </c>
      <c r="C2006" s="67">
        <v>0.309473</v>
      </c>
      <c r="D2006" s="67">
        <v>7.24</v>
      </c>
      <c r="E2006" s="108">
        <v>2.1</v>
      </c>
      <c r="F2006" s="68">
        <v>255</v>
      </c>
      <c r="G2006" s="68">
        <v>23.319999999999993</v>
      </c>
    </row>
    <row r="2007" spans="1:7">
      <c r="A2007" s="71" t="s">
        <v>208</v>
      </c>
      <c r="B2007" s="71" t="s">
        <v>217</v>
      </c>
      <c r="C2007" s="67">
        <v>0.303674</v>
      </c>
      <c r="D2007" s="67">
        <v>6.73</v>
      </c>
      <c r="E2007" s="108">
        <v>1.2</v>
      </c>
      <c r="F2007" s="68">
        <v>225</v>
      </c>
      <c r="G2007" s="68">
        <v>9.6399999999999864</v>
      </c>
    </row>
    <row r="2008" spans="1:7">
      <c r="A2008" s="71" t="s">
        <v>208</v>
      </c>
      <c r="B2008" s="71" t="s">
        <v>214</v>
      </c>
      <c r="C2008" s="67">
        <v>0.31179800000000002</v>
      </c>
      <c r="D2008" s="67">
        <v>7.65</v>
      </c>
      <c r="E2008" s="108">
        <v>0.7</v>
      </c>
      <c r="F2008" s="68">
        <v>302</v>
      </c>
      <c r="G2008" s="68">
        <v>57.199999999999989</v>
      </c>
    </row>
    <row r="2009" spans="1:7">
      <c r="A2009" s="71" t="s">
        <v>208</v>
      </c>
      <c r="B2009" s="71" t="s">
        <v>214</v>
      </c>
      <c r="C2009" s="67">
        <v>0.32013999999999998</v>
      </c>
      <c r="D2009" s="67">
        <v>6.93</v>
      </c>
      <c r="E2009" s="108">
        <v>1.6</v>
      </c>
      <c r="F2009" s="68">
        <v>220</v>
      </c>
      <c r="G2009" s="68">
        <v>0</v>
      </c>
    </row>
    <row r="2010" spans="1:7">
      <c r="A2010" s="71" t="s">
        <v>208</v>
      </c>
      <c r="B2010" s="71" t="s">
        <v>217</v>
      </c>
      <c r="C2010" s="67">
        <v>0.32671300000000003</v>
      </c>
      <c r="D2010" s="67">
        <v>7.89</v>
      </c>
      <c r="E2010" s="108">
        <v>2.1</v>
      </c>
      <c r="F2010" s="68">
        <v>247</v>
      </c>
      <c r="G2010" s="68">
        <v>0</v>
      </c>
    </row>
    <row r="2011" spans="1:7">
      <c r="A2011" s="71" t="s">
        <v>208</v>
      </c>
      <c r="B2011" s="71" t="s">
        <v>214</v>
      </c>
      <c r="C2011" s="67">
        <v>0.33021899999999998</v>
      </c>
      <c r="D2011" s="67">
        <v>6.2</v>
      </c>
      <c r="E2011" s="108">
        <v>1.8</v>
      </c>
      <c r="F2011" s="68">
        <v>257</v>
      </c>
      <c r="G2011" s="68">
        <v>58.599999999999994</v>
      </c>
    </row>
    <row r="2012" spans="1:7">
      <c r="A2012" s="71" t="s">
        <v>208</v>
      </c>
      <c r="B2012" s="71" t="s">
        <v>214</v>
      </c>
      <c r="C2012" s="67">
        <v>0.33299600000000001</v>
      </c>
      <c r="D2012" s="67">
        <v>5.54</v>
      </c>
      <c r="E2012" s="108">
        <v>2.4</v>
      </c>
      <c r="F2012" s="68">
        <v>218</v>
      </c>
      <c r="G2012" s="68">
        <v>40.72</v>
      </c>
    </row>
    <row r="2013" spans="1:7">
      <c r="A2013" s="71" t="s">
        <v>208</v>
      </c>
      <c r="B2013" s="71" t="s">
        <v>217</v>
      </c>
      <c r="C2013" s="67">
        <v>0.33176699999999998</v>
      </c>
      <c r="D2013" s="67">
        <v>6.27</v>
      </c>
      <c r="E2013" s="108">
        <v>2.2000000000000002</v>
      </c>
      <c r="F2013" s="68">
        <v>209</v>
      </c>
      <c r="G2013" s="68">
        <v>8.3600000000000136</v>
      </c>
    </row>
    <row r="2014" spans="1:7">
      <c r="A2014" s="71" t="s">
        <v>208</v>
      </c>
      <c r="B2014" s="71" t="s">
        <v>215</v>
      </c>
      <c r="C2014" s="67">
        <v>0.33516699999999999</v>
      </c>
      <c r="D2014" s="67">
        <v>4.09</v>
      </c>
      <c r="E2014" s="108">
        <v>0.4</v>
      </c>
      <c r="F2014" s="68">
        <v>148</v>
      </c>
      <c r="G2014" s="68">
        <v>17.120000000000005</v>
      </c>
    </row>
    <row r="2015" spans="1:7">
      <c r="A2015" s="71" t="s">
        <v>208</v>
      </c>
      <c r="B2015" s="71" t="s">
        <v>214</v>
      </c>
      <c r="C2015" s="67">
        <v>0.33430000000000004</v>
      </c>
      <c r="D2015" s="67">
        <v>4.54</v>
      </c>
      <c r="E2015" s="108">
        <v>2.2999999999999998</v>
      </c>
      <c r="F2015" s="68">
        <v>198</v>
      </c>
      <c r="G2015" s="68">
        <v>52.72</v>
      </c>
    </row>
    <row r="2016" spans="1:7">
      <c r="A2016" s="71" t="s">
        <v>208</v>
      </c>
      <c r="B2016" s="71" t="s">
        <v>214</v>
      </c>
      <c r="C2016" s="67">
        <v>0.33358499999999996</v>
      </c>
      <c r="D2016" s="67">
        <v>4.0599999999999996</v>
      </c>
      <c r="E2016" s="108">
        <v>4.5</v>
      </c>
      <c r="F2016" s="110">
        <v>150</v>
      </c>
      <c r="G2016" s="68">
        <v>20.080000000000013</v>
      </c>
    </row>
    <row r="2017" spans="1:7">
      <c r="A2017" s="71" t="s">
        <v>208</v>
      </c>
      <c r="B2017" s="71" t="s">
        <v>215</v>
      </c>
      <c r="C2017" s="67">
        <v>0.33639600000000003</v>
      </c>
      <c r="D2017" s="67">
        <v>9.8000000000000007</v>
      </c>
      <c r="E2017" s="108">
        <v>0.3</v>
      </c>
      <c r="F2017" s="68">
        <v>360</v>
      </c>
      <c r="G2017" s="68">
        <v>46.399999999999977</v>
      </c>
    </row>
    <row r="2018" spans="1:7">
      <c r="A2018" s="71" t="s">
        <v>208</v>
      </c>
      <c r="B2018" s="71" t="s">
        <v>214</v>
      </c>
      <c r="C2018" s="67">
        <v>0.33754000000000001</v>
      </c>
      <c r="D2018" s="67">
        <v>8.7899999999999991</v>
      </c>
      <c r="E2018" s="108">
        <v>0.5</v>
      </c>
      <c r="F2018" s="68">
        <v>330</v>
      </c>
      <c r="G2018" s="68">
        <v>48.720000000000027</v>
      </c>
    </row>
    <row r="2019" spans="1:7">
      <c r="A2019" s="71" t="s">
        <v>208</v>
      </c>
      <c r="B2019" s="71" t="s">
        <v>215</v>
      </c>
      <c r="C2019" s="67">
        <v>0.339055</v>
      </c>
      <c r="D2019" s="67">
        <v>9.98</v>
      </c>
      <c r="E2019" s="108">
        <v>0.9</v>
      </c>
      <c r="F2019" s="68">
        <v>358</v>
      </c>
      <c r="G2019" s="68">
        <v>38.639999999999986</v>
      </c>
    </row>
    <row r="2020" spans="1:7">
      <c r="A2020" s="71" t="s">
        <v>208</v>
      </c>
      <c r="B2020" s="71" t="s">
        <v>214</v>
      </c>
      <c r="C2020" s="67">
        <v>0.339947</v>
      </c>
      <c r="D2020" s="67">
        <v>9.9499999999999993</v>
      </c>
      <c r="E2020" s="108">
        <v>0.2</v>
      </c>
      <c r="F2020" s="68">
        <v>362</v>
      </c>
      <c r="G2020" s="68">
        <v>43.600000000000023</v>
      </c>
    </row>
    <row r="2021" spans="1:7">
      <c r="A2021" s="71" t="s">
        <v>208</v>
      </c>
      <c r="B2021" s="71" t="s">
        <v>215</v>
      </c>
      <c r="C2021" s="67">
        <v>0.34360000000000002</v>
      </c>
      <c r="D2021" s="67">
        <v>7.4</v>
      </c>
      <c r="E2021" s="108">
        <v>1.7</v>
      </c>
      <c r="F2021" s="68">
        <v>305</v>
      </c>
      <c r="G2021" s="68">
        <v>68.199999999999989</v>
      </c>
    </row>
    <row r="2022" spans="1:7">
      <c r="A2022" s="71" t="s">
        <v>208</v>
      </c>
      <c r="B2022" s="71" t="s">
        <v>214</v>
      </c>
      <c r="C2022" s="67">
        <v>0.34188200000000002</v>
      </c>
      <c r="D2022" s="67">
        <v>8.19</v>
      </c>
      <c r="E2022" s="108">
        <v>1</v>
      </c>
      <c r="F2022" s="68">
        <v>290</v>
      </c>
      <c r="G2022" s="68">
        <v>27.920000000000016</v>
      </c>
    </row>
    <row r="2023" spans="1:7">
      <c r="A2023" s="71" t="s">
        <v>208</v>
      </c>
      <c r="B2023" s="71" t="s">
        <v>214</v>
      </c>
      <c r="C2023" s="67">
        <v>0.34554299999999999</v>
      </c>
      <c r="D2023" s="67">
        <v>8.74</v>
      </c>
      <c r="E2023" s="108">
        <v>1.9</v>
      </c>
      <c r="F2023" s="68">
        <v>339</v>
      </c>
      <c r="G2023" s="68">
        <v>59.319999999999993</v>
      </c>
    </row>
    <row r="2024" spans="1:7">
      <c r="A2024" s="71" t="s">
        <v>208</v>
      </c>
      <c r="B2024" s="71" t="s">
        <v>217</v>
      </c>
      <c r="C2024" s="67">
        <v>0.36958100000000005</v>
      </c>
      <c r="D2024" s="67">
        <v>7.81</v>
      </c>
      <c r="E2024" s="108">
        <v>0.9</v>
      </c>
      <c r="F2024" s="68">
        <v>259</v>
      </c>
      <c r="G2024" s="68">
        <v>9.0800000000000125</v>
      </c>
    </row>
    <row r="2025" spans="1:7">
      <c r="A2025" s="71" t="s">
        <v>208</v>
      </c>
      <c r="B2025" s="71" t="s">
        <v>215</v>
      </c>
      <c r="C2025" s="67">
        <v>0.37226900000000002</v>
      </c>
      <c r="D2025" s="67">
        <v>8.09</v>
      </c>
      <c r="E2025" s="108">
        <v>1.3</v>
      </c>
      <c r="F2025" s="68">
        <v>321</v>
      </c>
      <c r="G2025" s="68">
        <v>62.120000000000005</v>
      </c>
    </row>
    <row r="2026" spans="1:7">
      <c r="A2026" s="71" t="s">
        <v>208</v>
      </c>
      <c r="B2026" s="71" t="s">
        <v>215</v>
      </c>
      <c r="C2026" s="67">
        <v>0.37610300000000002</v>
      </c>
      <c r="D2026" s="67">
        <v>8.16</v>
      </c>
      <c r="E2026" s="108">
        <v>1</v>
      </c>
      <c r="F2026" s="68">
        <v>280</v>
      </c>
      <c r="G2026" s="68">
        <v>18.879999999999995</v>
      </c>
    </row>
    <row r="2027" spans="1:7">
      <c r="A2027" s="71" t="s">
        <v>208</v>
      </c>
      <c r="B2027" s="71" t="s">
        <v>217</v>
      </c>
      <c r="C2027" s="67">
        <v>0.35114299999999998</v>
      </c>
      <c r="D2027" s="67">
        <v>8.0399999999999991</v>
      </c>
      <c r="E2027" s="108">
        <v>1.9</v>
      </c>
      <c r="F2027" s="68">
        <v>335</v>
      </c>
      <c r="G2027" s="68">
        <v>77.720000000000027</v>
      </c>
    </row>
    <row r="2028" spans="1:7">
      <c r="A2028" s="71" t="s">
        <v>208</v>
      </c>
      <c r="B2028" s="71" t="s">
        <v>214</v>
      </c>
      <c r="C2028" s="67">
        <v>0.34809500000000004</v>
      </c>
      <c r="D2028" s="67">
        <v>7.51</v>
      </c>
      <c r="E2028" s="108">
        <v>1.7</v>
      </c>
      <c r="F2028" s="68">
        <v>261</v>
      </c>
      <c r="G2028" s="68">
        <v>20.680000000000007</v>
      </c>
    </row>
    <row r="2029" spans="1:7">
      <c r="A2029" s="71" t="s">
        <v>208</v>
      </c>
      <c r="B2029" s="71" t="s">
        <v>214</v>
      </c>
      <c r="C2029" s="67">
        <v>0.35481200000000002</v>
      </c>
      <c r="D2029" s="67">
        <v>8.5500000000000007</v>
      </c>
      <c r="E2029" s="108">
        <v>1.6</v>
      </c>
      <c r="F2029" s="68">
        <v>333</v>
      </c>
      <c r="G2029" s="68">
        <v>59.399999999999977</v>
      </c>
    </row>
    <row r="2030" spans="1:7">
      <c r="A2030" s="71" t="s">
        <v>208</v>
      </c>
      <c r="B2030" s="71" t="s">
        <v>214</v>
      </c>
      <c r="C2030" s="67">
        <v>0.35270499999999999</v>
      </c>
      <c r="D2030" s="67">
        <v>7.91</v>
      </c>
      <c r="E2030" s="108">
        <v>0.8</v>
      </c>
      <c r="F2030" s="68">
        <v>315</v>
      </c>
      <c r="G2030" s="68">
        <v>61.879999999999995</v>
      </c>
    </row>
    <row r="2031" spans="1:7">
      <c r="A2031" s="71" t="s">
        <v>208</v>
      </c>
      <c r="B2031" s="71" t="s">
        <v>217</v>
      </c>
      <c r="C2031" s="67">
        <v>0.35860399999999998</v>
      </c>
      <c r="D2031" s="67">
        <v>8.09</v>
      </c>
      <c r="E2031" s="108">
        <v>1.4</v>
      </c>
      <c r="F2031" s="68">
        <v>324</v>
      </c>
      <c r="G2031" s="68">
        <v>65.12</v>
      </c>
    </row>
    <row r="2032" spans="1:7">
      <c r="A2032" s="71" t="s">
        <v>208</v>
      </c>
      <c r="B2032" s="71" t="s">
        <v>214</v>
      </c>
      <c r="C2032" s="67">
        <v>0.35684300000000002</v>
      </c>
      <c r="D2032" s="67">
        <v>8.82</v>
      </c>
      <c r="E2032" s="108">
        <v>1.1000000000000001</v>
      </c>
      <c r="F2032" s="68">
        <v>303</v>
      </c>
      <c r="G2032" s="68">
        <v>20.759999999999991</v>
      </c>
    </row>
    <row r="2033" spans="1:7">
      <c r="A2033" s="71" t="s">
        <v>208</v>
      </c>
      <c r="B2033" s="71" t="s">
        <v>214</v>
      </c>
      <c r="C2033" s="67">
        <v>0.36016100000000001</v>
      </c>
      <c r="D2033" s="67">
        <v>9.19</v>
      </c>
      <c r="E2033" s="108">
        <v>0.6</v>
      </c>
      <c r="F2033" s="68">
        <v>352</v>
      </c>
      <c r="G2033" s="68">
        <v>57.920000000000016</v>
      </c>
    </row>
    <row r="2034" spans="1:7">
      <c r="A2034" s="71" t="s">
        <v>208</v>
      </c>
      <c r="B2034" s="71" t="s">
        <v>215</v>
      </c>
      <c r="C2034" s="67">
        <v>0.36193400000000003</v>
      </c>
      <c r="D2034" s="67">
        <v>8.2100000000000009</v>
      </c>
      <c r="E2034" s="108">
        <v>1.1000000000000001</v>
      </c>
      <c r="F2034" s="68">
        <v>280</v>
      </c>
      <c r="G2034" s="68">
        <v>17.279999999999973</v>
      </c>
    </row>
    <row r="2035" spans="1:7">
      <c r="A2035" s="71" t="s">
        <v>208</v>
      </c>
      <c r="B2035" s="71" t="s">
        <v>215</v>
      </c>
      <c r="C2035" s="67">
        <v>0.36556299999999997</v>
      </c>
      <c r="D2035" s="67">
        <v>8.6300000000000008</v>
      </c>
      <c r="E2035" s="108">
        <v>1.4</v>
      </c>
      <c r="F2035" s="68">
        <v>305</v>
      </c>
      <c r="G2035" s="68">
        <v>28.839999999999975</v>
      </c>
    </row>
    <row r="2036" spans="1:7">
      <c r="A2036" s="71" t="s">
        <v>208</v>
      </c>
      <c r="B2036" s="71" t="s">
        <v>217</v>
      </c>
      <c r="C2036" s="67">
        <v>0.36339700000000003</v>
      </c>
      <c r="D2036" s="67">
        <v>8.24</v>
      </c>
      <c r="E2036" s="108">
        <v>1.2</v>
      </c>
      <c r="F2036" s="68">
        <v>339</v>
      </c>
      <c r="G2036" s="68">
        <v>75.319999999999993</v>
      </c>
    </row>
    <row r="2037" spans="1:7">
      <c r="A2037" s="71" t="s">
        <v>208</v>
      </c>
      <c r="B2037" s="71" t="s">
        <v>215</v>
      </c>
      <c r="C2037" s="67">
        <v>0.366836</v>
      </c>
      <c r="D2037" s="67">
        <v>7.89</v>
      </c>
      <c r="E2037" s="108">
        <v>1.7</v>
      </c>
      <c r="F2037" s="68">
        <v>327</v>
      </c>
      <c r="G2037" s="68">
        <v>74.52000000000001</v>
      </c>
    </row>
    <row r="2038" spans="1:7">
      <c r="A2038" s="71" t="s">
        <v>208</v>
      </c>
      <c r="B2038" s="71" t="s">
        <v>217</v>
      </c>
      <c r="C2038" s="67">
        <v>0.37438299999999997</v>
      </c>
      <c r="D2038" s="67">
        <v>8.18</v>
      </c>
      <c r="E2038" s="108">
        <v>1.4</v>
      </c>
      <c r="F2038" s="68">
        <v>279</v>
      </c>
      <c r="G2038" s="68">
        <v>17.240000000000009</v>
      </c>
    </row>
    <row r="2039" spans="1:7">
      <c r="A2039" s="71" t="s">
        <v>208</v>
      </c>
      <c r="B2039" s="71" t="s">
        <v>217</v>
      </c>
      <c r="C2039" s="67">
        <v>0.41101799999999999</v>
      </c>
      <c r="D2039" s="67">
        <v>6.05</v>
      </c>
      <c r="E2039" s="108">
        <v>3.4</v>
      </c>
      <c r="F2039" s="68">
        <v>245</v>
      </c>
      <c r="G2039" s="68">
        <v>51.400000000000006</v>
      </c>
    </row>
    <row r="2040" spans="1:7">
      <c r="A2040" s="71" t="s">
        <v>208</v>
      </c>
      <c r="B2040" s="71" t="s">
        <v>217</v>
      </c>
      <c r="C2040" s="67">
        <v>0.40353699999999998</v>
      </c>
      <c r="D2040" s="67">
        <v>6.29</v>
      </c>
      <c r="E2040" s="108">
        <v>3</v>
      </c>
      <c r="F2040" s="68">
        <v>233</v>
      </c>
      <c r="G2040" s="68">
        <v>31.72</v>
      </c>
    </row>
    <row r="2041" spans="1:7">
      <c r="A2041" s="71" t="s">
        <v>208</v>
      </c>
      <c r="B2041" s="71" t="s">
        <v>215</v>
      </c>
      <c r="C2041" s="67">
        <v>0.39180599999999999</v>
      </c>
      <c r="D2041" s="67">
        <v>7.05</v>
      </c>
      <c r="E2041" s="108">
        <v>2.9</v>
      </c>
      <c r="F2041" s="68">
        <v>243</v>
      </c>
      <c r="G2041" s="68">
        <v>17.400000000000006</v>
      </c>
    </row>
    <row r="2042" spans="1:7">
      <c r="A2042" s="71" t="s">
        <v>208</v>
      </c>
      <c r="B2042" s="71" t="s">
        <v>214</v>
      </c>
      <c r="C2042" s="67">
        <v>0.40029599999999999</v>
      </c>
      <c r="D2042" s="67">
        <v>6.07</v>
      </c>
      <c r="E2042" s="108">
        <v>3.4</v>
      </c>
      <c r="F2042" s="68">
        <v>228</v>
      </c>
      <c r="G2042" s="68">
        <v>33.759999999999991</v>
      </c>
    </row>
    <row r="2043" spans="1:7">
      <c r="A2043" s="71" t="s">
        <v>208</v>
      </c>
      <c r="B2043" s="71" t="s">
        <v>214</v>
      </c>
      <c r="C2043" s="67">
        <v>0.40815800000000002</v>
      </c>
      <c r="D2043" s="67">
        <v>5.59</v>
      </c>
      <c r="E2043" s="108">
        <v>3.5</v>
      </c>
      <c r="F2043" s="68">
        <v>207</v>
      </c>
      <c r="G2043" s="68">
        <v>28.120000000000005</v>
      </c>
    </row>
    <row r="2044" spans="1:7">
      <c r="A2044" s="71" t="s">
        <v>208</v>
      </c>
      <c r="B2044" s="71" t="s">
        <v>215</v>
      </c>
      <c r="C2044" s="67">
        <v>0.42326200000000003</v>
      </c>
      <c r="D2044" s="67">
        <v>6.72</v>
      </c>
      <c r="E2044" s="108">
        <v>4.5999999999999996</v>
      </c>
      <c r="F2044" s="68">
        <v>230</v>
      </c>
      <c r="G2044" s="68">
        <v>14.960000000000008</v>
      </c>
    </row>
    <row r="2045" spans="1:7">
      <c r="A2045" s="71" t="s">
        <v>208</v>
      </c>
      <c r="B2045" s="71" t="s">
        <v>215</v>
      </c>
      <c r="C2045" s="67">
        <v>0.38150000000000001</v>
      </c>
      <c r="D2045" s="67">
        <v>8.69</v>
      </c>
      <c r="E2045" s="72">
        <v>2.2000000000000002</v>
      </c>
      <c r="F2045" s="68">
        <v>348</v>
      </c>
      <c r="G2045" s="68">
        <v>69.920000000000016</v>
      </c>
    </row>
    <row r="2046" spans="1:7">
      <c r="A2046" s="71" t="s">
        <v>208</v>
      </c>
      <c r="B2046" s="71" t="s">
        <v>214</v>
      </c>
      <c r="C2046" s="67">
        <v>0.38370399999999999</v>
      </c>
      <c r="D2046" s="67">
        <v>9.02</v>
      </c>
      <c r="E2046" s="72">
        <v>2.5</v>
      </c>
      <c r="F2046" s="68">
        <v>292</v>
      </c>
      <c r="G2046" s="68">
        <v>3.3600000000000136</v>
      </c>
    </row>
    <row r="2047" spans="1:7">
      <c r="A2047" s="71" t="s">
        <v>208</v>
      </c>
      <c r="B2047" s="71" t="s">
        <v>214</v>
      </c>
      <c r="C2047" s="67">
        <v>0.38649099999999997</v>
      </c>
      <c r="D2047" s="67">
        <v>7.81</v>
      </c>
      <c r="E2047" s="108">
        <v>3</v>
      </c>
      <c r="F2047" s="68">
        <v>319</v>
      </c>
      <c r="G2047" s="68">
        <v>69.080000000000013</v>
      </c>
    </row>
    <row r="2048" spans="1:7">
      <c r="A2048" s="71" t="s">
        <v>208</v>
      </c>
      <c r="B2048" s="71" t="s">
        <v>215</v>
      </c>
      <c r="C2048" s="67">
        <v>0.39433300000000004</v>
      </c>
      <c r="D2048" s="67">
        <v>6.57</v>
      </c>
      <c r="E2048" s="108">
        <v>3.1</v>
      </c>
      <c r="F2048" s="68">
        <v>227</v>
      </c>
      <c r="G2048" s="68">
        <v>16.759999999999991</v>
      </c>
    </row>
    <row r="2049" spans="1:7">
      <c r="A2049" s="71" t="s">
        <v>208</v>
      </c>
      <c r="B2049" s="71" t="s">
        <v>215</v>
      </c>
      <c r="C2049" s="67">
        <v>0.41473100000000002</v>
      </c>
      <c r="D2049" s="67">
        <v>6.48</v>
      </c>
      <c r="E2049" s="108">
        <v>3.1</v>
      </c>
      <c r="F2049" s="68">
        <v>240</v>
      </c>
      <c r="G2049" s="68">
        <v>32.639999999999986</v>
      </c>
    </row>
    <row r="2050" spans="1:7">
      <c r="A2050" s="71" t="s">
        <v>208</v>
      </c>
      <c r="B2050" s="71" t="s">
        <v>214</v>
      </c>
      <c r="C2050" s="67">
        <v>0.42145499999999997</v>
      </c>
      <c r="D2050" s="67">
        <v>7.66</v>
      </c>
      <c r="E2050" s="108">
        <v>3.1</v>
      </c>
      <c r="F2050" s="68">
        <v>271</v>
      </c>
      <c r="G2050" s="68">
        <v>25.879999999999995</v>
      </c>
    </row>
    <row r="2051" spans="1:7">
      <c r="A2051" s="71" t="s">
        <v>208</v>
      </c>
      <c r="B2051" s="71" t="s">
        <v>214</v>
      </c>
      <c r="C2051" s="67">
        <v>0.41741600000000001</v>
      </c>
      <c r="D2051" s="67">
        <v>6.22</v>
      </c>
      <c r="E2051" s="108">
        <v>4</v>
      </c>
      <c r="F2051" s="68">
        <v>235</v>
      </c>
      <c r="G2051" s="68">
        <v>35.960000000000008</v>
      </c>
    </row>
    <row r="2052" spans="1:7">
      <c r="A2052" s="71" t="s">
        <v>208</v>
      </c>
      <c r="B2052" s="71" t="s">
        <v>214</v>
      </c>
      <c r="C2052" s="67">
        <v>0.42792800000000003</v>
      </c>
      <c r="D2052" s="67">
        <v>8.41</v>
      </c>
      <c r="E2052" s="108">
        <v>1.7</v>
      </c>
      <c r="F2052" s="68">
        <v>316</v>
      </c>
      <c r="G2052" s="68">
        <v>46.879999999999995</v>
      </c>
    </row>
    <row r="2053" spans="1:7">
      <c r="A2053" s="71" t="s">
        <v>208</v>
      </c>
      <c r="B2053" s="71" t="s">
        <v>215</v>
      </c>
      <c r="C2053" s="67">
        <v>0.43349799999999999</v>
      </c>
      <c r="D2053" s="67">
        <v>8.2100000000000009</v>
      </c>
      <c r="E2053" s="108">
        <v>1.4</v>
      </c>
      <c r="F2053" s="68">
        <v>311</v>
      </c>
      <c r="G2053" s="68">
        <v>48.279999999999973</v>
      </c>
    </row>
    <row r="2054" spans="1:7">
      <c r="A2054" s="71" t="s">
        <v>208</v>
      </c>
      <c r="B2054" s="71" t="s">
        <v>215</v>
      </c>
      <c r="C2054" s="67">
        <v>0.43790000000000001</v>
      </c>
      <c r="D2054" s="67">
        <v>7.91</v>
      </c>
      <c r="E2054" s="108">
        <v>1.8</v>
      </c>
      <c r="F2054" s="68">
        <v>301</v>
      </c>
      <c r="G2054" s="68">
        <v>47.879999999999995</v>
      </c>
    </row>
    <row r="2055" spans="1:7">
      <c r="A2055" s="71" t="s">
        <v>208</v>
      </c>
      <c r="B2055" s="71" t="s">
        <v>214</v>
      </c>
      <c r="C2055" s="67">
        <v>0.46325</v>
      </c>
      <c r="D2055" s="67">
        <v>8.82</v>
      </c>
      <c r="E2055" s="108">
        <v>1.6</v>
      </c>
      <c r="F2055" s="68">
        <v>301</v>
      </c>
      <c r="G2055" s="68">
        <v>18.759999999999991</v>
      </c>
    </row>
    <row r="2056" spans="1:7">
      <c r="A2056" s="71" t="s">
        <v>208</v>
      </c>
      <c r="B2056" s="71" t="s">
        <v>214</v>
      </c>
      <c r="C2056" s="67">
        <v>0.45732499999999998</v>
      </c>
      <c r="D2056" s="67">
        <v>7.73</v>
      </c>
      <c r="E2056" s="108">
        <v>1.4</v>
      </c>
      <c r="F2056" s="68">
        <v>313</v>
      </c>
      <c r="G2056" s="68">
        <v>65.639999999999986</v>
      </c>
    </row>
    <row r="2057" spans="1:7">
      <c r="A2057" s="71" t="s">
        <v>208</v>
      </c>
      <c r="B2057" s="71" t="s">
        <v>214</v>
      </c>
      <c r="C2057" s="67">
        <v>0.44382500000000003</v>
      </c>
      <c r="D2057" s="67">
        <v>8.5299999999999994</v>
      </c>
      <c r="E2057" s="108">
        <v>1.1000000000000001</v>
      </c>
      <c r="F2057" s="68">
        <v>300</v>
      </c>
      <c r="G2057" s="68">
        <v>27.04000000000002</v>
      </c>
    </row>
    <row r="2058" spans="1:7">
      <c r="A2058" s="71" t="s">
        <v>208</v>
      </c>
      <c r="B2058" s="71" t="s">
        <v>217</v>
      </c>
      <c r="C2058" s="67">
        <v>0.453538</v>
      </c>
      <c r="D2058" s="67">
        <v>8.2200000000000006</v>
      </c>
      <c r="E2058" s="108">
        <v>1.7</v>
      </c>
      <c r="F2058" s="68">
        <v>284</v>
      </c>
      <c r="G2058" s="68">
        <v>20.95999999999998</v>
      </c>
    </row>
    <row r="2059" spans="1:7">
      <c r="A2059" s="71" t="s">
        <v>208</v>
      </c>
      <c r="B2059" s="71" t="s">
        <v>217</v>
      </c>
      <c r="C2059" s="67">
        <v>0.44764999999999999</v>
      </c>
      <c r="D2059" s="67">
        <v>8.4499999999999993</v>
      </c>
      <c r="E2059" s="108">
        <v>1.3</v>
      </c>
      <c r="F2059" s="68">
        <v>291</v>
      </c>
      <c r="G2059" s="68">
        <v>20.600000000000023</v>
      </c>
    </row>
    <row r="2060" spans="1:7">
      <c r="A2060" s="71" t="s">
        <v>208</v>
      </c>
      <c r="B2060" s="71" t="s">
        <v>215</v>
      </c>
      <c r="C2060" s="67">
        <v>0.47067200000000003</v>
      </c>
      <c r="D2060" s="67">
        <v>8.86</v>
      </c>
      <c r="E2060" s="108">
        <v>1.4</v>
      </c>
      <c r="F2060" s="68">
        <v>307</v>
      </c>
      <c r="G2060" s="68">
        <v>23.480000000000018</v>
      </c>
    </row>
    <row r="2061" spans="1:7">
      <c r="A2061" s="71" t="s">
        <v>208</v>
      </c>
      <c r="B2061" s="71" t="s">
        <v>214</v>
      </c>
      <c r="C2061" s="67">
        <v>0.46752499999999997</v>
      </c>
      <c r="D2061" s="67">
        <v>8.84</v>
      </c>
      <c r="E2061" s="108">
        <v>0.8</v>
      </c>
      <c r="F2061" s="68">
        <v>353</v>
      </c>
      <c r="G2061" s="68">
        <v>70.12</v>
      </c>
    </row>
    <row r="2062" spans="1:7">
      <c r="A2062" s="71" t="s">
        <v>208</v>
      </c>
      <c r="B2062" s="71" t="s">
        <v>214</v>
      </c>
      <c r="C2062" s="67">
        <v>0.47243800000000002</v>
      </c>
      <c r="D2062" s="67">
        <v>7.94</v>
      </c>
      <c r="E2062" s="108">
        <v>1.5</v>
      </c>
      <c r="F2062" s="68">
        <v>299</v>
      </c>
      <c r="G2062" s="68">
        <v>44.919999999999987</v>
      </c>
    </row>
    <row r="2063" spans="1:7">
      <c r="A2063" s="71" t="s">
        <v>208</v>
      </c>
      <c r="B2063" s="71" t="s">
        <v>214</v>
      </c>
      <c r="C2063" s="67">
        <v>0.47153300000000004</v>
      </c>
      <c r="D2063" s="67">
        <v>8.82</v>
      </c>
      <c r="E2063" s="108">
        <v>1.6</v>
      </c>
      <c r="F2063" s="68">
        <v>321</v>
      </c>
      <c r="G2063" s="68">
        <v>38.759999999999991</v>
      </c>
    </row>
    <row r="2064" spans="1:7">
      <c r="A2064" s="71" t="s">
        <v>208</v>
      </c>
      <c r="B2064" s="71" t="s">
        <v>215</v>
      </c>
      <c r="C2064" s="67">
        <v>0.47674400000000006</v>
      </c>
      <c r="D2064" s="67">
        <v>8.4700000000000006</v>
      </c>
      <c r="E2064" s="108">
        <v>0.9</v>
      </c>
      <c r="F2064" s="68">
        <v>308</v>
      </c>
      <c r="G2064" s="68">
        <v>36.95999999999998</v>
      </c>
    </row>
    <row r="2065" spans="1:7">
      <c r="A2065" s="71" t="s">
        <v>208</v>
      </c>
      <c r="B2065" s="71" t="s">
        <v>215</v>
      </c>
      <c r="C2065" s="67">
        <v>0.47852499999999998</v>
      </c>
      <c r="D2065" s="67">
        <v>8.66</v>
      </c>
      <c r="E2065" s="108">
        <v>0.9</v>
      </c>
      <c r="F2065" s="68">
        <v>302</v>
      </c>
      <c r="G2065" s="68">
        <v>24.879999999999995</v>
      </c>
    </row>
    <row r="2066" spans="1:7">
      <c r="A2066" s="71" t="s">
        <v>208</v>
      </c>
      <c r="B2066" s="71" t="s">
        <v>214</v>
      </c>
      <c r="C2066" s="67">
        <v>0.47759100000000004</v>
      </c>
      <c r="D2066" s="67">
        <v>7.24</v>
      </c>
      <c r="E2066" s="108">
        <v>1.6</v>
      </c>
      <c r="F2066" s="68">
        <v>267</v>
      </c>
      <c r="G2066" s="68">
        <v>35.319999999999993</v>
      </c>
    </row>
    <row r="2067" spans="1:7">
      <c r="A2067" s="71" t="s">
        <v>208</v>
      </c>
      <c r="B2067" s="71" t="s">
        <v>215</v>
      </c>
      <c r="C2067" s="67">
        <v>0.479489</v>
      </c>
      <c r="D2067" s="67">
        <v>7.87</v>
      </c>
      <c r="E2067" s="108">
        <v>1.5</v>
      </c>
      <c r="F2067" s="68">
        <v>274</v>
      </c>
      <c r="G2067" s="68">
        <v>22.159999999999997</v>
      </c>
    </row>
    <row r="2068" spans="1:7">
      <c r="A2068" s="71" t="s">
        <v>208</v>
      </c>
      <c r="B2068" s="71" t="s">
        <v>214</v>
      </c>
      <c r="C2068" s="67">
        <v>0.48042299999999999</v>
      </c>
      <c r="D2068" s="67">
        <v>8.64</v>
      </c>
      <c r="E2068" s="108">
        <v>1</v>
      </c>
      <c r="F2068" s="68">
        <v>335</v>
      </c>
      <c r="G2068" s="68">
        <v>58.519999999999982</v>
      </c>
    </row>
    <row r="2069" spans="1:7">
      <c r="A2069" s="71" t="s">
        <v>208</v>
      </c>
      <c r="B2069" s="71" t="s">
        <v>214</v>
      </c>
      <c r="C2069" s="67">
        <v>0.48267000000000004</v>
      </c>
      <c r="D2069" s="67">
        <v>8.23</v>
      </c>
      <c r="E2069" s="108">
        <v>1.7</v>
      </c>
      <c r="F2069" s="68">
        <v>330</v>
      </c>
      <c r="G2069" s="68">
        <v>66.639999999999986</v>
      </c>
    </row>
    <row r="2070" spans="1:7">
      <c r="A2070" s="71" t="s">
        <v>208</v>
      </c>
      <c r="B2070" s="71" t="s">
        <v>214</v>
      </c>
      <c r="C2070" s="67">
        <v>0.484678</v>
      </c>
      <c r="D2070" s="67">
        <v>7.93</v>
      </c>
      <c r="E2070" s="108">
        <v>2.2999999999999998</v>
      </c>
      <c r="F2070" s="68">
        <v>274</v>
      </c>
      <c r="G2070" s="68">
        <v>20.240000000000009</v>
      </c>
    </row>
    <row r="2071" spans="1:7">
      <c r="A2071" s="71" t="s">
        <v>208</v>
      </c>
      <c r="B2071" s="71" t="s">
        <v>214</v>
      </c>
      <c r="C2071" s="67">
        <v>0.486626</v>
      </c>
      <c r="D2071" s="67">
        <v>6.31</v>
      </c>
      <c r="E2071" s="108">
        <v>2.1</v>
      </c>
      <c r="F2071" s="68">
        <v>267</v>
      </c>
      <c r="G2071" s="68">
        <v>65.080000000000013</v>
      </c>
    </row>
    <row r="2072" spans="1:7">
      <c r="A2072" s="71" t="s">
        <v>208</v>
      </c>
      <c r="B2072" s="71" t="s">
        <v>214</v>
      </c>
      <c r="C2072" s="67">
        <v>0.48869600000000002</v>
      </c>
      <c r="D2072" s="67">
        <v>6.75</v>
      </c>
      <c r="E2072" s="108">
        <v>2.2999999999999998</v>
      </c>
      <c r="F2072" s="68">
        <v>246</v>
      </c>
      <c r="G2072" s="68">
        <v>30</v>
      </c>
    </row>
    <row r="2073" spans="1:7">
      <c r="A2073" s="71" t="s">
        <v>208</v>
      </c>
      <c r="B2073" s="71" t="s">
        <v>217</v>
      </c>
      <c r="C2073" s="67">
        <v>0.49067500000000003</v>
      </c>
      <c r="D2073" s="67">
        <v>7.12</v>
      </c>
      <c r="E2073" s="108">
        <v>2.1</v>
      </c>
      <c r="F2073" s="68">
        <v>271</v>
      </c>
      <c r="G2073" s="68">
        <v>43.16</v>
      </c>
    </row>
    <row r="2074" spans="1:7">
      <c r="A2074" s="71" t="s">
        <v>208</v>
      </c>
      <c r="B2074" s="71" t="s">
        <v>214</v>
      </c>
      <c r="C2074" s="67">
        <v>0.492257</v>
      </c>
      <c r="D2074" s="67">
        <v>7.11</v>
      </c>
      <c r="E2074" s="108">
        <v>2.5</v>
      </c>
      <c r="F2074" s="68">
        <v>311</v>
      </c>
      <c r="G2074" s="68">
        <v>83.47999999999999</v>
      </c>
    </row>
    <row r="2075" spans="1:7">
      <c r="A2075" s="71" t="s">
        <v>208</v>
      </c>
      <c r="B2075" s="71" t="s">
        <v>215</v>
      </c>
      <c r="C2075" s="67">
        <v>0.49390100000000003</v>
      </c>
      <c r="D2075" s="67">
        <v>6.75</v>
      </c>
      <c r="E2075" s="108">
        <v>3</v>
      </c>
      <c r="F2075" s="68">
        <v>287</v>
      </c>
      <c r="G2075" s="68">
        <v>71</v>
      </c>
    </row>
    <row r="2076" spans="1:7">
      <c r="A2076" s="71" t="s">
        <v>208</v>
      </c>
      <c r="B2076" s="71" t="s">
        <v>214</v>
      </c>
      <c r="C2076" s="67">
        <v>0.50129699999999999</v>
      </c>
      <c r="D2076" s="67">
        <v>6.68</v>
      </c>
      <c r="E2076" s="108">
        <v>2</v>
      </c>
      <c r="F2076" s="68">
        <v>247</v>
      </c>
      <c r="G2076" s="68">
        <v>33.240000000000009</v>
      </c>
    </row>
    <row r="2077" spans="1:7">
      <c r="A2077" s="71" t="s">
        <v>208</v>
      </c>
      <c r="B2077" s="71" t="s">
        <v>214</v>
      </c>
      <c r="C2077" s="67">
        <v>0.50814599999999999</v>
      </c>
      <c r="D2077" s="67">
        <v>7.29</v>
      </c>
      <c r="E2077" s="108">
        <v>2.2999999999999998</v>
      </c>
      <c r="F2077" s="68">
        <v>254</v>
      </c>
      <c r="G2077" s="68">
        <v>20.72</v>
      </c>
    </row>
    <row r="2078" spans="1:7">
      <c r="A2078" s="71" t="s">
        <v>208</v>
      </c>
      <c r="B2078" s="71" t="s">
        <v>214</v>
      </c>
      <c r="C2078" s="67">
        <v>0.50497999999999998</v>
      </c>
      <c r="D2078" s="67">
        <v>7.14</v>
      </c>
      <c r="E2078" s="108">
        <v>2.5</v>
      </c>
      <c r="F2078" s="68">
        <v>305</v>
      </c>
      <c r="G2078" s="68">
        <v>76.52000000000001</v>
      </c>
    </row>
    <row r="2079" spans="1:7">
      <c r="A2079" s="71" t="s">
        <v>208</v>
      </c>
      <c r="B2079" s="71" t="s">
        <v>214</v>
      </c>
      <c r="C2079" s="67">
        <v>0.50954600000000005</v>
      </c>
      <c r="D2079" s="67">
        <v>7.56</v>
      </c>
      <c r="E2079" s="108">
        <v>2.4</v>
      </c>
      <c r="F2079" s="68">
        <v>312</v>
      </c>
      <c r="G2079" s="68">
        <v>70.080000000000013</v>
      </c>
    </row>
    <row r="2080" spans="1:7">
      <c r="A2080" s="71" t="s">
        <v>208</v>
      </c>
      <c r="B2080" s="71" t="s">
        <v>215</v>
      </c>
      <c r="C2080" s="67">
        <v>0.51749000000000001</v>
      </c>
      <c r="D2080" s="67">
        <v>6.66</v>
      </c>
      <c r="E2080" s="108">
        <v>2.2000000000000002</v>
      </c>
      <c r="F2080" s="68">
        <v>280</v>
      </c>
      <c r="G2080" s="68">
        <v>66.88</v>
      </c>
    </row>
    <row r="2081" spans="1:7">
      <c r="A2081" s="71" t="s">
        <v>208</v>
      </c>
      <c r="B2081" s="71" t="s">
        <v>214</v>
      </c>
      <c r="C2081" s="67">
        <v>0.49995800000000001</v>
      </c>
      <c r="D2081" s="67">
        <v>7.36</v>
      </c>
      <c r="E2081" s="108">
        <v>2</v>
      </c>
      <c r="F2081" s="68">
        <v>300</v>
      </c>
      <c r="G2081" s="68">
        <v>64.47999999999999</v>
      </c>
    </row>
    <row r="2082" spans="1:7">
      <c r="A2082" s="71" t="s">
        <v>208</v>
      </c>
      <c r="B2082" s="71" t="s">
        <v>217</v>
      </c>
      <c r="C2082" s="67">
        <v>0.504158</v>
      </c>
      <c r="D2082" s="67">
        <v>7.14</v>
      </c>
      <c r="E2082" s="108">
        <v>2.1</v>
      </c>
      <c r="F2082" s="68">
        <v>264</v>
      </c>
      <c r="G2082" s="68">
        <v>35.52000000000001</v>
      </c>
    </row>
    <row r="2083" spans="1:7">
      <c r="A2083" s="71" t="s">
        <v>208</v>
      </c>
      <c r="B2083" s="71" t="s">
        <v>214</v>
      </c>
      <c r="C2083" s="67">
        <v>0.51216399999999995</v>
      </c>
      <c r="D2083" s="67">
        <v>6.41</v>
      </c>
      <c r="E2083" s="108">
        <v>2.5</v>
      </c>
      <c r="F2083" s="68">
        <v>259</v>
      </c>
      <c r="G2083" s="68">
        <v>53.879999999999995</v>
      </c>
    </row>
    <row r="2084" spans="1:7">
      <c r="A2084" s="71" t="s">
        <v>208</v>
      </c>
      <c r="B2084" s="71" t="s">
        <v>217</v>
      </c>
      <c r="C2084" s="67">
        <v>0.51615099999999992</v>
      </c>
      <c r="D2084" s="67">
        <v>6.75</v>
      </c>
      <c r="E2084" s="108">
        <v>2.2999999999999998</v>
      </c>
      <c r="F2084" s="110">
        <v>278</v>
      </c>
      <c r="G2084" s="68">
        <v>62</v>
      </c>
    </row>
    <row r="2085" spans="1:7">
      <c r="A2085" s="71" t="s">
        <v>208</v>
      </c>
      <c r="B2085" s="71" t="s">
        <v>215</v>
      </c>
      <c r="C2085" s="67">
        <v>0.51350300000000004</v>
      </c>
      <c r="D2085" s="67">
        <v>6.35</v>
      </c>
      <c r="E2085" s="108">
        <v>2</v>
      </c>
      <c r="F2085" s="68">
        <v>224</v>
      </c>
      <c r="G2085" s="68">
        <v>20.800000000000011</v>
      </c>
    </row>
    <row r="2086" spans="1:7">
      <c r="A2086" s="71" t="s">
        <v>208</v>
      </c>
      <c r="B2086" s="71" t="s">
        <v>214</v>
      </c>
      <c r="C2086" s="67">
        <v>0.52016899999999999</v>
      </c>
      <c r="D2086" s="67">
        <v>7.51</v>
      </c>
      <c r="E2086" s="108">
        <v>2.9</v>
      </c>
      <c r="F2086" s="68">
        <v>298</v>
      </c>
      <c r="G2086" s="68">
        <v>57.680000000000007</v>
      </c>
    </row>
    <row r="2087" spans="1:7">
      <c r="A2087" s="71" t="s">
        <v>208</v>
      </c>
      <c r="B2087" s="71" t="s">
        <v>217</v>
      </c>
      <c r="C2087" s="67">
        <v>0.52137100000000003</v>
      </c>
      <c r="D2087" s="67">
        <v>7.45</v>
      </c>
      <c r="E2087" s="108">
        <v>2.6</v>
      </c>
      <c r="F2087" s="68">
        <v>257</v>
      </c>
      <c r="G2087" s="68">
        <v>18.599999999999994</v>
      </c>
    </row>
    <row r="2088" spans="1:7">
      <c r="A2088" s="71" t="s">
        <v>208</v>
      </c>
      <c r="B2088" s="71" t="s">
        <v>215</v>
      </c>
      <c r="C2088" s="67">
        <v>0.52315099999999992</v>
      </c>
      <c r="D2088" s="67">
        <v>5.52</v>
      </c>
      <c r="E2088" s="108">
        <v>2.6</v>
      </c>
      <c r="F2088" s="68">
        <v>224</v>
      </c>
      <c r="G2088" s="68">
        <v>47.360000000000014</v>
      </c>
    </row>
    <row r="2089" spans="1:7">
      <c r="A2089" s="71" t="s">
        <v>208</v>
      </c>
      <c r="B2089" s="71" t="s">
        <v>214</v>
      </c>
      <c r="C2089" s="67">
        <v>0.53809600000000002</v>
      </c>
      <c r="D2089" s="67">
        <v>8.85</v>
      </c>
      <c r="E2089" s="108">
        <v>0.7</v>
      </c>
      <c r="F2089" s="68">
        <v>337</v>
      </c>
      <c r="G2089" s="68">
        <v>53.800000000000011</v>
      </c>
    </row>
    <row r="2090" spans="1:7">
      <c r="A2090" s="71" t="s">
        <v>208</v>
      </c>
      <c r="B2090" s="71" t="s">
        <v>214</v>
      </c>
      <c r="C2090" s="67">
        <v>0.54016600000000004</v>
      </c>
      <c r="D2090" s="67">
        <v>9.08</v>
      </c>
      <c r="E2090" s="108">
        <v>2.6</v>
      </c>
      <c r="F2090" s="68">
        <v>364</v>
      </c>
      <c r="G2090" s="68">
        <v>73.44</v>
      </c>
    </row>
    <row r="2091" spans="1:7">
      <c r="A2091" s="71" t="s">
        <v>208</v>
      </c>
      <c r="B2091" s="71" t="s">
        <v>214</v>
      </c>
      <c r="C2091" s="67">
        <v>0.54467100000000002</v>
      </c>
      <c r="D2091" s="67">
        <v>9.66</v>
      </c>
      <c r="E2091" s="108">
        <v>2.2000000000000002</v>
      </c>
      <c r="F2091" s="68">
        <v>312</v>
      </c>
      <c r="G2091" s="68">
        <v>2.8799999999999955</v>
      </c>
    </row>
    <row r="2092" spans="1:7">
      <c r="A2092" s="71" t="s">
        <v>208</v>
      </c>
      <c r="B2092" s="71" t="s">
        <v>214</v>
      </c>
      <c r="C2092" s="67">
        <v>0.54263099999999997</v>
      </c>
      <c r="D2092" s="67">
        <v>8.43</v>
      </c>
      <c r="E2092" s="108">
        <v>0.8</v>
      </c>
      <c r="F2092" s="68">
        <v>298</v>
      </c>
      <c r="G2092" s="68">
        <v>28.240000000000009</v>
      </c>
    </row>
    <row r="2093" spans="1:7">
      <c r="A2093" s="71" t="s">
        <v>208</v>
      </c>
      <c r="B2093" s="71" t="s">
        <v>214</v>
      </c>
      <c r="C2093" s="67">
        <v>0.5311570000000001</v>
      </c>
      <c r="D2093" s="67">
        <v>8.07</v>
      </c>
      <c r="E2093" s="108">
        <v>2.4</v>
      </c>
      <c r="F2093" s="68">
        <v>332</v>
      </c>
      <c r="G2093" s="68">
        <v>73.759999999999991</v>
      </c>
    </row>
    <row r="2094" spans="1:7">
      <c r="A2094" s="71" t="s">
        <v>208</v>
      </c>
      <c r="B2094" s="71" t="s">
        <v>215</v>
      </c>
      <c r="C2094" s="67">
        <v>0.52908699999999997</v>
      </c>
      <c r="D2094" s="67">
        <v>8.27</v>
      </c>
      <c r="E2094" s="108">
        <v>2.9</v>
      </c>
      <c r="F2094" s="68">
        <v>275</v>
      </c>
      <c r="G2094" s="68">
        <v>10.360000000000014</v>
      </c>
    </row>
    <row r="2095" spans="1:7">
      <c r="A2095" s="71" t="s">
        <v>208</v>
      </c>
      <c r="B2095" s="71" t="s">
        <v>214</v>
      </c>
      <c r="C2095" s="67">
        <v>0.53642200000000007</v>
      </c>
      <c r="D2095" s="67">
        <v>8.51</v>
      </c>
      <c r="E2095" s="108">
        <v>1.7</v>
      </c>
      <c r="F2095" s="68">
        <v>357</v>
      </c>
      <c r="G2095" s="68">
        <v>84.68</v>
      </c>
    </row>
    <row r="2096" spans="1:7">
      <c r="A2096" s="71" t="s">
        <v>208</v>
      </c>
      <c r="B2096" s="71" t="s">
        <v>215</v>
      </c>
      <c r="C2096" s="67">
        <v>0.53362199999999993</v>
      </c>
      <c r="D2096" s="67">
        <v>7.93</v>
      </c>
      <c r="E2096" s="108">
        <v>0.6</v>
      </c>
      <c r="F2096" s="68">
        <v>285</v>
      </c>
      <c r="G2096" s="68">
        <v>31.240000000000009</v>
      </c>
    </row>
    <row r="2097" spans="1:7">
      <c r="A2097" s="71" t="s">
        <v>208</v>
      </c>
      <c r="B2097" s="71" t="s">
        <v>214</v>
      </c>
      <c r="C2097" s="67">
        <v>0.54707500000000009</v>
      </c>
      <c r="D2097" s="67">
        <v>10.94</v>
      </c>
      <c r="E2097" s="108">
        <v>0.6</v>
      </c>
      <c r="F2097" s="68">
        <v>303</v>
      </c>
      <c r="G2097" s="68">
        <v>0</v>
      </c>
    </row>
    <row r="2098" spans="1:7">
      <c r="A2098" s="71" t="s">
        <v>208</v>
      </c>
      <c r="B2098" s="71" t="s">
        <v>214</v>
      </c>
      <c r="C2098" s="67">
        <v>0.56230899999999995</v>
      </c>
      <c r="D2098" s="67">
        <v>8.09</v>
      </c>
      <c r="E2098" s="108">
        <v>2.2000000000000002</v>
      </c>
      <c r="F2098" s="68">
        <v>296</v>
      </c>
      <c r="G2098" s="68">
        <v>37.120000000000005</v>
      </c>
    </row>
    <row r="2099" spans="1:7">
      <c r="A2099" s="71" t="s">
        <v>208</v>
      </c>
      <c r="B2099" s="71" t="s">
        <v>214</v>
      </c>
      <c r="C2099" s="67">
        <v>0.56090899999999999</v>
      </c>
      <c r="D2099" s="67">
        <v>8.44</v>
      </c>
      <c r="E2099" s="108">
        <v>1.3</v>
      </c>
      <c r="F2099" s="68">
        <v>318</v>
      </c>
      <c r="G2099" s="68">
        <v>47.920000000000016</v>
      </c>
    </row>
    <row r="2100" spans="1:7">
      <c r="A2100" s="71" t="s">
        <v>208</v>
      </c>
      <c r="B2100" s="71" t="s">
        <v>215</v>
      </c>
      <c r="C2100" s="67">
        <v>0.55794200000000005</v>
      </c>
      <c r="D2100" s="67">
        <v>9.2200000000000006</v>
      </c>
      <c r="E2100" s="108">
        <v>1.4</v>
      </c>
      <c r="F2100" s="68">
        <v>360</v>
      </c>
      <c r="G2100" s="68">
        <v>64.95999999999998</v>
      </c>
    </row>
    <row r="2101" spans="1:7">
      <c r="A2101" s="71" t="s">
        <v>208</v>
      </c>
      <c r="B2101" s="71" t="s">
        <v>214</v>
      </c>
      <c r="C2101" s="67">
        <v>0.56527700000000003</v>
      </c>
      <c r="D2101" s="67">
        <v>8.9600000000000009</v>
      </c>
      <c r="E2101" s="108">
        <v>0.8</v>
      </c>
      <c r="F2101" s="68">
        <v>304</v>
      </c>
      <c r="G2101" s="68">
        <v>17.279999999999973</v>
      </c>
    </row>
    <row r="2102" spans="1:7">
      <c r="A2102" s="71" t="s">
        <v>208</v>
      </c>
      <c r="B2102" s="71" t="s">
        <v>214</v>
      </c>
      <c r="C2102" s="67">
        <v>0.56965999999999994</v>
      </c>
      <c r="D2102" s="67">
        <v>8.52</v>
      </c>
      <c r="E2102" s="108">
        <v>1.8</v>
      </c>
      <c r="F2102" s="68">
        <v>313</v>
      </c>
      <c r="G2102" s="68">
        <v>40.360000000000014</v>
      </c>
    </row>
    <row r="2103" spans="1:7">
      <c r="A2103" s="71" t="s">
        <v>208</v>
      </c>
      <c r="B2103" s="71" t="s">
        <v>214</v>
      </c>
      <c r="C2103" s="67">
        <v>0.56667699999999999</v>
      </c>
      <c r="D2103" s="67">
        <v>7.53</v>
      </c>
      <c r="E2103" s="108">
        <v>2.7</v>
      </c>
      <c r="F2103" s="68">
        <v>313</v>
      </c>
      <c r="G2103" s="68">
        <v>72.039999999999992</v>
      </c>
    </row>
    <row r="2104" spans="1:7">
      <c r="A2104" s="71" t="s">
        <v>208</v>
      </c>
      <c r="B2104" s="71" t="s">
        <v>214</v>
      </c>
      <c r="C2104" s="67">
        <v>0.57541300000000006</v>
      </c>
      <c r="D2104" s="67">
        <v>7.59</v>
      </c>
      <c r="E2104" s="108">
        <v>1.9</v>
      </c>
      <c r="F2104" s="68">
        <v>273</v>
      </c>
      <c r="G2104" s="68">
        <v>30.120000000000005</v>
      </c>
    </row>
    <row r="2105" spans="1:7">
      <c r="A2105" s="71" t="s">
        <v>208</v>
      </c>
      <c r="B2105" s="71" t="s">
        <v>214</v>
      </c>
      <c r="C2105" s="67">
        <v>0.57258200000000004</v>
      </c>
      <c r="D2105" s="67">
        <v>7.08</v>
      </c>
      <c r="E2105" s="108">
        <v>2.5</v>
      </c>
      <c r="F2105" s="68">
        <v>251</v>
      </c>
      <c r="G2105" s="68">
        <v>24.439999999999998</v>
      </c>
    </row>
    <row r="2106" spans="1:7">
      <c r="A2106" s="71" t="s">
        <v>208</v>
      </c>
      <c r="B2106" s="71" t="s">
        <v>217</v>
      </c>
      <c r="C2106" s="67">
        <v>0.57693499999999998</v>
      </c>
      <c r="D2106" s="67">
        <v>7.86</v>
      </c>
      <c r="E2106" s="108">
        <v>2.6</v>
      </c>
      <c r="F2106" s="68">
        <v>328</v>
      </c>
      <c r="G2106" s="68">
        <v>76.47999999999999</v>
      </c>
    </row>
    <row r="2107" spans="1:7">
      <c r="A2107" s="71" t="s">
        <v>208</v>
      </c>
      <c r="B2107" s="71" t="s">
        <v>214</v>
      </c>
      <c r="C2107" s="67">
        <v>2.6709999999999998E-3</v>
      </c>
      <c r="D2107" s="67">
        <v>5.59</v>
      </c>
      <c r="E2107" s="108">
        <v>5.2</v>
      </c>
      <c r="F2107" s="68">
        <v>229</v>
      </c>
      <c r="G2107" s="68">
        <v>50.120000000000005</v>
      </c>
    </row>
    <row r="2108" spans="1:7">
      <c r="A2108" s="71" t="s">
        <v>208</v>
      </c>
      <c r="B2108" s="71" t="s">
        <v>217</v>
      </c>
      <c r="C2108" s="67">
        <v>6.0250000000000008E-3</v>
      </c>
      <c r="D2108" s="67">
        <v>6.34</v>
      </c>
      <c r="E2108" s="108">
        <v>3.8</v>
      </c>
      <c r="F2108" s="68">
        <v>244</v>
      </c>
      <c r="G2108" s="68">
        <v>41.120000000000005</v>
      </c>
    </row>
    <row r="2109" spans="1:7">
      <c r="A2109" s="71" t="s">
        <v>208</v>
      </c>
      <c r="B2109" s="71" t="s">
        <v>214</v>
      </c>
      <c r="C2109" s="67">
        <v>4.705E-3</v>
      </c>
      <c r="D2109" s="67">
        <v>5.73</v>
      </c>
      <c r="E2109" s="108">
        <v>4.0999999999999996</v>
      </c>
      <c r="F2109" s="68">
        <v>213</v>
      </c>
      <c r="G2109" s="68">
        <v>29.639999999999986</v>
      </c>
    </row>
    <row r="2110" spans="1:7">
      <c r="A2110" s="71" t="s">
        <v>208</v>
      </c>
      <c r="B2110" s="71" t="s">
        <v>215</v>
      </c>
      <c r="C2110" s="67">
        <v>9.3790000000000002E-3</v>
      </c>
      <c r="D2110" s="67">
        <v>5.04</v>
      </c>
      <c r="E2110" s="108">
        <v>4.5</v>
      </c>
      <c r="F2110" s="68">
        <v>223</v>
      </c>
      <c r="G2110" s="68">
        <v>61.72</v>
      </c>
    </row>
    <row r="2111" spans="1:7">
      <c r="A2111" s="71" t="s">
        <v>208</v>
      </c>
      <c r="B2111" s="71" t="s">
        <v>214</v>
      </c>
      <c r="C2111" s="67">
        <v>8.0590000000000002E-3</v>
      </c>
      <c r="D2111" s="67">
        <v>6.43</v>
      </c>
      <c r="E2111" s="108">
        <v>5.5</v>
      </c>
      <c r="F2111" s="68">
        <v>330</v>
      </c>
      <c r="G2111" s="68">
        <v>124.24000000000001</v>
      </c>
    </row>
    <row r="2112" spans="1:7">
      <c r="A2112" s="71" t="s">
        <v>208</v>
      </c>
      <c r="B2112" s="71" t="s">
        <v>214</v>
      </c>
      <c r="C2112" s="67">
        <v>1.1413000000000001E-2</v>
      </c>
      <c r="D2112" s="67">
        <v>4.57</v>
      </c>
      <c r="E2112" s="108">
        <v>2.7</v>
      </c>
      <c r="F2112" s="68">
        <v>258</v>
      </c>
      <c r="G2112" s="68">
        <v>111.75999999999999</v>
      </c>
    </row>
    <row r="2113" spans="1:7">
      <c r="A2113" s="71" t="s">
        <v>208</v>
      </c>
      <c r="B2113" s="71" t="s">
        <v>217</v>
      </c>
      <c r="C2113" s="67">
        <v>1.3202E-2</v>
      </c>
      <c r="D2113" s="67">
        <v>5.24</v>
      </c>
      <c r="E2113" s="108">
        <v>4.5999999999999996</v>
      </c>
      <c r="F2113" s="68">
        <v>262</v>
      </c>
      <c r="G2113" s="68">
        <v>94.32</v>
      </c>
    </row>
    <row r="2114" spans="1:7">
      <c r="A2114" s="71" t="s">
        <v>208</v>
      </c>
      <c r="B2114" s="71" t="s">
        <v>214</v>
      </c>
      <c r="C2114" s="67">
        <v>1.5449000000000001E-2</v>
      </c>
      <c r="D2114" s="67">
        <v>9.57</v>
      </c>
      <c r="E2114" s="108">
        <v>0.2</v>
      </c>
      <c r="F2114" s="68">
        <v>347</v>
      </c>
      <c r="G2114" s="68">
        <v>40.759999999999991</v>
      </c>
    </row>
    <row r="2115" spans="1:7">
      <c r="A2115" s="71" t="s">
        <v>208</v>
      </c>
      <c r="B2115" s="71" t="s">
        <v>217</v>
      </c>
      <c r="C2115" s="67">
        <v>1.4342000000000001E-2</v>
      </c>
      <c r="D2115" s="67">
        <v>6.98</v>
      </c>
      <c r="E2115" s="108">
        <v>4</v>
      </c>
      <c r="F2115" s="68">
        <v>344</v>
      </c>
      <c r="G2115" s="68">
        <v>120.63999999999999</v>
      </c>
    </row>
    <row r="2116" spans="1:7">
      <c r="A2116" s="71" t="s">
        <v>208</v>
      </c>
      <c r="B2116" s="71" t="s">
        <v>217</v>
      </c>
      <c r="C2116" s="67">
        <v>1.4974000000000001E-2</v>
      </c>
      <c r="D2116" s="67">
        <v>7.54</v>
      </c>
      <c r="E2116" s="108">
        <v>0.9</v>
      </c>
      <c r="F2116" s="68">
        <v>277</v>
      </c>
      <c r="G2116" s="68">
        <v>35.72</v>
      </c>
    </row>
    <row r="2117" spans="1:7">
      <c r="A2117" s="71" t="s">
        <v>208</v>
      </c>
      <c r="B2117" s="71" t="s">
        <v>215</v>
      </c>
      <c r="C2117" s="67">
        <v>1.6722000000000001E-2</v>
      </c>
      <c r="D2117" s="67">
        <v>7.32</v>
      </c>
      <c r="E2117" s="108">
        <v>0.5</v>
      </c>
      <c r="F2117" s="68">
        <v>235</v>
      </c>
      <c r="G2117" s="68">
        <v>0.75999999999999091</v>
      </c>
    </row>
    <row r="2118" spans="1:7">
      <c r="A2118" s="71" t="s">
        <v>208</v>
      </c>
      <c r="B2118" s="71" t="s">
        <v>214</v>
      </c>
      <c r="C2118" s="67">
        <v>1.6056000000000001E-2</v>
      </c>
      <c r="D2118" s="67">
        <v>10.130000000000001</v>
      </c>
      <c r="E2118" s="108">
        <v>0.3</v>
      </c>
      <c r="F2118" s="68">
        <v>346</v>
      </c>
      <c r="G2118" s="68">
        <v>21.839999999999975</v>
      </c>
    </row>
    <row r="2119" spans="1:7">
      <c r="A2119" s="71" t="s">
        <v>208</v>
      </c>
      <c r="B2119" s="71" t="s">
        <v>214</v>
      </c>
      <c r="C2119" s="67">
        <v>1.253E-3</v>
      </c>
      <c r="D2119" s="67">
        <v>5.52</v>
      </c>
      <c r="E2119" s="108">
        <v>5.6</v>
      </c>
      <c r="F2119" s="68">
        <v>221</v>
      </c>
      <c r="G2119" s="68">
        <v>44.360000000000014</v>
      </c>
    </row>
    <row r="2120" spans="1:7">
      <c r="A2120" s="71" t="s">
        <v>208</v>
      </c>
      <c r="B2120" s="71" t="s">
        <v>215</v>
      </c>
      <c r="C2120" s="67">
        <v>0.316388</v>
      </c>
      <c r="D2120" s="67">
        <v>6.72</v>
      </c>
      <c r="E2120" s="108">
        <v>1.8</v>
      </c>
      <c r="F2120" s="68">
        <v>226</v>
      </c>
      <c r="G2120" s="68">
        <v>10.960000000000008</v>
      </c>
    </row>
    <row r="2121" spans="1:7">
      <c r="A2121" s="71" t="s">
        <v>208</v>
      </c>
      <c r="B2121" s="71" t="s">
        <v>214</v>
      </c>
      <c r="C2121" s="67">
        <v>1.7681000000000002E-2</v>
      </c>
      <c r="D2121" s="67">
        <v>7.35</v>
      </c>
      <c r="E2121" s="108">
        <v>0.8</v>
      </c>
      <c r="F2121" s="68">
        <v>278</v>
      </c>
      <c r="G2121" s="68">
        <v>42.800000000000011</v>
      </c>
    </row>
    <row r="2122" spans="1:7">
      <c r="A2122" s="71" t="s">
        <v>208</v>
      </c>
      <c r="B2122" s="71" t="s">
        <v>214</v>
      </c>
      <c r="C2122" s="67">
        <v>1.8106999999999998E-2</v>
      </c>
      <c r="D2122" s="67">
        <v>7.52</v>
      </c>
      <c r="E2122" s="108">
        <v>1.5</v>
      </c>
      <c r="F2122" s="68">
        <v>240</v>
      </c>
      <c r="G2122" s="68">
        <v>0</v>
      </c>
    </row>
    <row r="2123" spans="1:7">
      <c r="A2123" s="71" t="s">
        <v>208</v>
      </c>
      <c r="B2123" s="71" t="s">
        <v>214</v>
      </c>
      <c r="C2123" s="67">
        <v>1.8976E-2</v>
      </c>
      <c r="D2123" s="67">
        <v>8.2899999999999991</v>
      </c>
      <c r="E2123" s="108">
        <v>1.7</v>
      </c>
      <c r="F2123" s="68">
        <v>270</v>
      </c>
      <c r="G2123" s="68">
        <v>4.7200000000000273</v>
      </c>
    </row>
    <row r="2124" spans="1:7">
      <c r="A2124" s="71" t="s">
        <v>208</v>
      </c>
      <c r="B2124" s="71" t="s">
        <v>214</v>
      </c>
      <c r="C2124" s="67">
        <v>2.3785000000000001E-2</v>
      </c>
      <c r="D2124" s="67">
        <v>6.06</v>
      </c>
      <c r="E2124" s="108">
        <v>1.3</v>
      </c>
      <c r="F2124" s="68">
        <v>208</v>
      </c>
      <c r="G2124" s="68">
        <v>14.080000000000013</v>
      </c>
    </row>
    <row r="2125" spans="1:7">
      <c r="A2125" s="71" t="s">
        <v>208</v>
      </c>
      <c r="B2125" s="71" t="s">
        <v>214</v>
      </c>
      <c r="C2125" s="67">
        <v>2.6633E-2</v>
      </c>
      <c r="D2125" s="67">
        <v>7</v>
      </c>
      <c r="E2125" s="108">
        <v>1.5</v>
      </c>
      <c r="F2125" s="68">
        <v>259</v>
      </c>
      <c r="G2125" s="68">
        <v>35</v>
      </c>
    </row>
    <row r="2126" spans="1:7">
      <c r="A2126" s="71" t="s">
        <v>208</v>
      </c>
      <c r="B2126" s="71" t="s">
        <v>217</v>
      </c>
      <c r="C2126" s="67">
        <v>1.7242999999999998E-2</v>
      </c>
      <c r="D2126" s="67">
        <v>7.51</v>
      </c>
      <c r="E2126" s="108">
        <v>1</v>
      </c>
      <c r="F2126" s="68">
        <v>249</v>
      </c>
      <c r="G2126" s="68">
        <v>8.6800000000000068</v>
      </c>
    </row>
    <row r="2127" spans="1:7">
      <c r="A2127" s="71" t="s">
        <v>208</v>
      </c>
      <c r="B2127" s="71" t="s">
        <v>214</v>
      </c>
      <c r="C2127" s="67">
        <v>1.8550999999999998E-2</v>
      </c>
      <c r="D2127" s="67">
        <v>7.51</v>
      </c>
      <c r="E2127" s="108">
        <v>1.1000000000000001</v>
      </c>
      <c r="F2127" s="68">
        <v>291</v>
      </c>
      <c r="G2127" s="68">
        <v>50.680000000000007</v>
      </c>
    </row>
    <row r="2128" spans="1:7">
      <c r="A2128" s="71" t="s">
        <v>208</v>
      </c>
      <c r="B2128" s="71" t="s">
        <v>217</v>
      </c>
      <c r="C2128" s="67">
        <v>1.9414000000000001E-2</v>
      </c>
      <c r="D2128" s="67">
        <v>7.96</v>
      </c>
      <c r="E2128" s="108">
        <v>1</v>
      </c>
      <c r="F2128" s="68">
        <v>323</v>
      </c>
      <c r="G2128" s="68">
        <v>68.28</v>
      </c>
    </row>
    <row r="2129" spans="1:7">
      <c r="A2129" s="71" t="s">
        <v>208</v>
      </c>
      <c r="B2129" s="71" t="s">
        <v>217</v>
      </c>
      <c r="C2129" s="67">
        <v>1.984E-2</v>
      </c>
      <c r="D2129" s="67">
        <v>7.73</v>
      </c>
      <c r="E2129" s="108">
        <v>1.6</v>
      </c>
      <c r="F2129" s="68">
        <v>297</v>
      </c>
      <c r="G2129" s="68">
        <v>49.639999999999986</v>
      </c>
    </row>
    <row r="2130" spans="1:7">
      <c r="A2130" s="71" t="s">
        <v>208</v>
      </c>
      <c r="B2130" s="71" t="s">
        <v>214</v>
      </c>
      <c r="C2130" s="67">
        <v>2.0917000000000002E-2</v>
      </c>
      <c r="D2130" s="67">
        <v>6.33</v>
      </c>
      <c r="E2130" s="108">
        <v>1.3</v>
      </c>
      <c r="F2130" s="68">
        <v>212</v>
      </c>
      <c r="G2130" s="68">
        <v>9.4399999999999977</v>
      </c>
    </row>
    <row r="2131" spans="1:7">
      <c r="A2131" s="71" t="s">
        <v>208</v>
      </c>
      <c r="B2131" s="71" t="s">
        <v>215</v>
      </c>
      <c r="C2131" s="67">
        <v>2.2341000000000003E-2</v>
      </c>
      <c r="D2131" s="67">
        <v>7.68</v>
      </c>
      <c r="E2131" s="108">
        <v>1.8</v>
      </c>
      <c r="F2131" s="68">
        <v>271</v>
      </c>
      <c r="G2131" s="68">
        <v>25.240000000000009</v>
      </c>
    </row>
    <row r="2132" spans="1:7">
      <c r="A2132" s="71" t="s">
        <v>208</v>
      </c>
      <c r="B2132" s="71" t="s">
        <v>214</v>
      </c>
      <c r="C2132" s="67">
        <v>2.5189E-2</v>
      </c>
      <c r="D2132" s="67">
        <v>7.79</v>
      </c>
      <c r="E2132" s="108">
        <v>2</v>
      </c>
      <c r="F2132" s="68">
        <v>263</v>
      </c>
      <c r="G2132" s="68">
        <v>13.719999999999999</v>
      </c>
    </row>
    <row r="2133" spans="1:7">
      <c r="A2133" s="71" t="s">
        <v>208</v>
      </c>
      <c r="B2133" s="71" t="s">
        <v>217</v>
      </c>
      <c r="C2133" s="67">
        <v>2.7296000000000001E-2</v>
      </c>
      <c r="D2133" s="67">
        <v>8.01</v>
      </c>
      <c r="E2133" s="108">
        <v>2.1</v>
      </c>
      <c r="F2133" s="68">
        <v>304</v>
      </c>
      <c r="G2133" s="68">
        <v>47.680000000000007</v>
      </c>
    </row>
    <row r="2134" spans="1:7">
      <c r="A2134" s="71" t="s">
        <v>208</v>
      </c>
      <c r="B2134" s="71" t="s">
        <v>214</v>
      </c>
      <c r="C2134" s="67">
        <v>3.0524000000000003E-2</v>
      </c>
      <c r="D2134" s="67">
        <v>6.21</v>
      </c>
      <c r="E2134" s="108">
        <v>2.2999999999999998</v>
      </c>
      <c r="F2134" s="68">
        <v>197</v>
      </c>
      <c r="G2134" s="68">
        <v>0</v>
      </c>
    </row>
    <row r="2135" spans="1:7">
      <c r="A2135" s="71" t="s">
        <v>208</v>
      </c>
      <c r="B2135" s="71" t="s">
        <v>214</v>
      </c>
      <c r="C2135" s="67">
        <v>2.8369000000000002E-2</v>
      </c>
      <c r="D2135" s="67">
        <v>8.8000000000000007</v>
      </c>
      <c r="E2135" s="108">
        <v>1.6</v>
      </c>
      <c r="F2135" s="68">
        <v>324</v>
      </c>
      <c r="G2135" s="68">
        <v>42.399999999999977</v>
      </c>
    </row>
    <row r="2136" spans="1:7">
      <c r="A2136" s="71" t="s">
        <v>208</v>
      </c>
      <c r="B2136" s="71" t="s">
        <v>215</v>
      </c>
      <c r="C2136" s="67">
        <v>3.1425999999999996E-2</v>
      </c>
      <c r="D2136" s="67">
        <v>7</v>
      </c>
      <c r="E2136" s="108">
        <v>2.2000000000000002</v>
      </c>
      <c r="F2136" s="68">
        <v>261</v>
      </c>
      <c r="G2136" s="68">
        <v>37</v>
      </c>
    </row>
    <row r="2137" spans="1:7">
      <c r="A2137" s="71" t="s">
        <v>208</v>
      </c>
      <c r="B2137" s="71" t="s">
        <v>217</v>
      </c>
      <c r="C2137" s="67">
        <v>3.3238999999999998E-2</v>
      </c>
      <c r="D2137" s="67">
        <v>6.94</v>
      </c>
      <c r="E2137" s="108">
        <v>3.5</v>
      </c>
      <c r="F2137" s="68">
        <v>262</v>
      </c>
      <c r="G2137" s="68">
        <v>39.919999999999987</v>
      </c>
    </row>
    <row r="2138" spans="1:7">
      <c r="A2138" s="71" t="s">
        <v>208</v>
      </c>
      <c r="B2138" s="71" t="s">
        <v>214</v>
      </c>
      <c r="C2138" s="67">
        <v>3.5915000000000002E-2</v>
      </c>
      <c r="D2138" s="67">
        <v>8.59</v>
      </c>
      <c r="E2138" s="108">
        <v>3.6</v>
      </c>
      <c r="F2138" s="68">
        <v>281</v>
      </c>
      <c r="G2138" s="68">
        <v>6.1200000000000045</v>
      </c>
    </row>
    <row r="2139" spans="1:7">
      <c r="A2139" s="71" t="s">
        <v>208</v>
      </c>
      <c r="B2139" s="71" t="s">
        <v>214</v>
      </c>
      <c r="C2139" s="67">
        <v>3.4206000000000007E-2</v>
      </c>
      <c r="D2139" s="67">
        <v>7.79</v>
      </c>
      <c r="E2139" s="108">
        <v>2.2000000000000002</v>
      </c>
      <c r="F2139" s="68">
        <v>275</v>
      </c>
      <c r="G2139" s="68">
        <v>25.72</v>
      </c>
    </row>
    <row r="2140" spans="1:7">
      <c r="A2140" s="71" t="s">
        <v>208</v>
      </c>
      <c r="B2140" s="71" t="s">
        <v>217</v>
      </c>
      <c r="C2140" s="67">
        <v>3.7116999999999997E-2</v>
      </c>
      <c r="D2140" s="67">
        <v>7.22</v>
      </c>
      <c r="E2140" s="108">
        <v>2</v>
      </c>
      <c r="F2140" s="68">
        <v>265</v>
      </c>
      <c r="G2140" s="68">
        <v>33.960000000000008</v>
      </c>
    </row>
    <row r="2141" spans="1:7">
      <c r="A2141" s="71" t="s">
        <v>208</v>
      </c>
      <c r="B2141" s="71" t="s">
        <v>214</v>
      </c>
      <c r="C2141" s="67">
        <v>3.9195000000000001E-2</v>
      </c>
      <c r="D2141" s="67">
        <v>7.39</v>
      </c>
      <c r="E2141" s="108">
        <v>3.8</v>
      </c>
      <c r="F2141" s="68">
        <v>244</v>
      </c>
      <c r="G2141" s="68">
        <v>7.5200000000000102</v>
      </c>
    </row>
    <row r="2142" spans="1:7">
      <c r="A2142" s="71" t="s">
        <v>208</v>
      </c>
      <c r="B2142" s="71" t="s">
        <v>217</v>
      </c>
      <c r="C2142" s="67">
        <v>4.3216000000000004E-2</v>
      </c>
      <c r="D2142" s="67">
        <v>7.35</v>
      </c>
      <c r="E2142" s="108">
        <v>3.3</v>
      </c>
      <c r="F2142" s="68">
        <v>240</v>
      </c>
      <c r="G2142" s="68">
        <v>4.8000000000000114</v>
      </c>
    </row>
    <row r="2143" spans="1:7">
      <c r="A2143" s="71" t="s">
        <v>208</v>
      </c>
      <c r="B2143" s="71" t="s">
        <v>215</v>
      </c>
      <c r="C2143" s="67">
        <v>4.6478000000000005E-2</v>
      </c>
      <c r="D2143" s="67">
        <v>8</v>
      </c>
      <c r="E2143" s="108">
        <v>1.8</v>
      </c>
      <c r="F2143" s="68">
        <v>273</v>
      </c>
      <c r="G2143" s="68">
        <v>17</v>
      </c>
    </row>
    <row r="2144" spans="1:7">
      <c r="A2144" s="71" t="s">
        <v>208</v>
      </c>
      <c r="B2144" s="71" t="s">
        <v>215</v>
      </c>
      <c r="C2144" s="67">
        <v>4.7996000000000004E-2</v>
      </c>
      <c r="D2144" s="67">
        <v>8.75</v>
      </c>
      <c r="E2144" s="108">
        <v>3.3</v>
      </c>
      <c r="F2144" s="68">
        <v>290</v>
      </c>
      <c r="G2144" s="68">
        <v>10</v>
      </c>
    </row>
    <row r="2145" spans="1:7">
      <c r="A2145" s="71" t="s">
        <v>208</v>
      </c>
      <c r="B2145" s="71" t="s">
        <v>215</v>
      </c>
      <c r="C2145" s="67">
        <v>8.3077999999999999E-2</v>
      </c>
      <c r="D2145" s="67">
        <v>7.91</v>
      </c>
      <c r="E2145" s="108">
        <v>2.8</v>
      </c>
      <c r="F2145" s="68">
        <v>251</v>
      </c>
      <c r="G2145" s="68">
        <v>0</v>
      </c>
    </row>
    <row r="2146" spans="1:7">
      <c r="A2146" s="71" t="s">
        <v>208</v>
      </c>
      <c r="B2146" s="71" t="s">
        <v>214</v>
      </c>
      <c r="C2146" s="67">
        <v>5.6231999999999997E-2</v>
      </c>
      <c r="D2146" s="67">
        <v>9.15</v>
      </c>
      <c r="E2146" s="108">
        <v>0.5</v>
      </c>
      <c r="F2146" s="68">
        <v>258</v>
      </c>
      <c r="G2146" s="68">
        <v>0</v>
      </c>
    </row>
    <row r="2147" spans="1:7">
      <c r="A2147" s="71" t="s">
        <v>208</v>
      </c>
      <c r="B2147" s="71" t="s">
        <v>214</v>
      </c>
      <c r="C2147" s="67">
        <v>5.4520000000000006E-2</v>
      </c>
      <c r="D2147" s="67">
        <v>7.09</v>
      </c>
      <c r="E2147" s="108">
        <v>3.1</v>
      </c>
      <c r="F2147" s="68">
        <v>267</v>
      </c>
      <c r="G2147" s="68">
        <v>40.120000000000005</v>
      </c>
    </row>
    <row r="2148" spans="1:7">
      <c r="A2148" s="71" t="s">
        <v>208</v>
      </c>
      <c r="B2148" s="71" t="s">
        <v>214</v>
      </c>
      <c r="C2148" s="67">
        <v>6.0819000000000005E-2</v>
      </c>
      <c r="D2148" s="67">
        <v>8.5</v>
      </c>
      <c r="E2148" s="108">
        <v>1</v>
      </c>
      <c r="F2148" s="68">
        <v>292</v>
      </c>
      <c r="G2148" s="68">
        <v>20</v>
      </c>
    </row>
    <row r="2149" spans="1:7">
      <c r="A2149" s="71" t="s">
        <v>208</v>
      </c>
      <c r="B2149" s="71" t="s">
        <v>214</v>
      </c>
      <c r="C2149" s="67">
        <v>5.9107E-2</v>
      </c>
      <c r="D2149" s="67">
        <v>7.87</v>
      </c>
      <c r="E2149" s="108">
        <v>1.4</v>
      </c>
      <c r="F2149" s="68">
        <v>298</v>
      </c>
      <c r="G2149" s="68">
        <v>46.16</v>
      </c>
    </row>
    <row r="2150" spans="1:7">
      <c r="A2150" s="71" t="s">
        <v>208</v>
      </c>
      <c r="B2150" s="71" t="s">
        <v>214</v>
      </c>
      <c r="C2150" s="67">
        <v>6.6988000000000006E-2</v>
      </c>
      <c r="D2150" s="67">
        <v>9.0299999999999994</v>
      </c>
      <c r="E2150" s="108">
        <v>0.8</v>
      </c>
      <c r="F2150" s="68">
        <v>293</v>
      </c>
      <c r="G2150" s="68">
        <v>4.0400000000000205</v>
      </c>
    </row>
    <row r="2151" spans="1:7">
      <c r="A2151" s="71" t="s">
        <v>208</v>
      </c>
      <c r="B2151" s="71" t="s">
        <v>214</v>
      </c>
      <c r="C2151" s="67">
        <v>6.3822000000000004E-2</v>
      </c>
      <c r="D2151" s="67">
        <v>8.59</v>
      </c>
      <c r="E2151" s="108">
        <v>2.2999999999999998</v>
      </c>
      <c r="F2151" s="68">
        <v>314</v>
      </c>
      <c r="G2151" s="68">
        <v>39.120000000000005</v>
      </c>
    </row>
    <row r="2152" spans="1:7">
      <c r="A2152" s="71" t="s">
        <v>208</v>
      </c>
      <c r="B2152" s="71" t="s">
        <v>214</v>
      </c>
      <c r="C2152" s="67">
        <v>7.0360000000000006E-2</v>
      </c>
      <c r="D2152" s="67">
        <v>8.9499999999999993</v>
      </c>
      <c r="E2152" s="108">
        <v>1.9</v>
      </c>
      <c r="F2152" s="68">
        <v>319</v>
      </c>
      <c r="G2152" s="68">
        <v>32.600000000000023</v>
      </c>
    </row>
    <row r="2153" spans="1:7">
      <c r="A2153" s="71" t="s">
        <v>208</v>
      </c>
      <c r="B2153" s="71" t="s">
        <v>214</v>
      </c>
      <c r="C2153" s="67">
        <v>7.2596000000000008E-2</v>
      </c>
      <c r="D2153" s="67">
        <v>9.2899999999999991</v>
      </c>
      <c r="E2153" s="108">
        <v>0.4</v>
      </c>
      <c r="F2153" s="68">
        <v>296</v>
      </c>
      <c r="G2153" s="68">
        <v>0</v>
      </c>
    </row>
    <row r="2154" spans="1:7">
      <c r="A2154" s="71" t="s">
        <v>208</v>
      </c>
      <c r="B2154" s="71" t="s">
        <v>215</v>
      </c>
      <c r="C2154" s="67">
        <v>7.9142000000000004E-2</v>
      </c>
      <c r="D2154" s="67">
        <v>7.28</v>
      </c>
      <c r="E2154" s="108">
        <v>2</v>
      </c>
      <c r="F2154" s="68">
        <v>244</v>
      </c>
      <c r="G2154" s="68">
        <v>11.039999999999992</v>
      </c>
    </row>
    <row r="2155" spans="1:7">
      <c r="A2155" s="71" t="s">
        <v>208</v>
      </c>
      <c r="B2155" s="71" t="s">
        <v>217</v>
      </c>
      <c r="C2155" s="67">
        <v>7.6874999999999999E-2</v>
      </c>
      <c r="D2155" s="67">
        <v>8.01</v>
      </c>
      <c r="E2155" s="108">
        <v>2.1</v>
      </c>
      <c r="F2155" s="68">
        <v>302</v>
      </c>
      <c r="G2155" s="68">
        <v>45.680000000000007</v>
      </c>
    </row>
    <row r="2156" spans="1:7">
      <c r="A2156" s="71" t="s">
        <v>208</v>
      </c>
      <c r="B2156" s="71" t="s">
        <v>214</v>
      </c>
      <c r="C2156" s="67">
        <v>8.5346000000000005E-2</v>
      </c>
      <c r="D2156" s="67">
        <v>8.5500000000000007</v>
      </c>
      <c r="E2156" s="108">
        <v>0.6</v>
      </c>
      <c r="F2156" s="68">
        <v>257</v>
      </c>
      <c r="G2156" s="68">
        <v>0</v>
      </c>
    </row>
    <row r="2157" spans="1:7">
      <c r="A2157" s="71" t="s">
        <v>208</v>
      </c>
      <c r="B2157" s="71" t="s">
        <v>215</v>
      </c>
      <c r="C2157" s="67">
        <v>8.8319000000000009E-2</v>
      </c>
      <c r="D2157" s="67">
        <v>7.97</v>
      </c>
      <c r="E2157" s="108">
        <v>1.7</v>
      </c>
      <c r="F2157" s="68">
        <v>252</v>
      </c>
      <c r="G2157" s="68">
        <v>0</v>
      </c>
    </row>
    <row r="2158" spans="1:7">
      <c r="A2158" s="71" t="s">
        <v>208</v>
      </c>
      <c r="B2158" s="71" t="s">
        <v>217</v>
      </c>
      <c r="C2158" s="67">
        <v>9.4031000000000003E-2</v>
      </c>
      <c r="D2158" s="67">
        <v>7.28</v>
      </c>
      <c r="E2158" s="108">
        <v>2.1</v>
      </c>
      <c r="F2158" s="68">
        <v>256</v>
      </c>
      <c r="G2158" s="68">
        <v>23.039999999999992</v>
      </c>
    </row>
    <row r="2159" spans="1:7">
      <c r="A2159" s="71" t="s">
        <v>208</v>
      </c>
      <c r="B2159" s="71" t="s">
        <v>215</v>
      </c>
      <c r="C2159" s="67">
        <v>9.0266000000000013E-2</v>
      </c>
      <c r="D2159" s="67">
        <v>7.65</v>
      </c>
      <c r="E2159" s="108">
        <v>2.2999999999999998</v>
      </c>
      <c r="F2159" s="68">
        <v>244</v>
      </c>
      <c r="G2159" s="68">
        <v>0</v>
      </c>
    </row>
    <row r="2160" spans="1:7">
      <c r="A2160" s="71" t="s">
        <v>208</v>
      </c>
      <c r="B2160" s="71" t="s">
        <v>214</v>
      </c>
      <c r="C2160" s="67">
        <v>0.10002</v>
      </c>
      <c r="D2160" s="67">
        <v>8.06</v>
      </c>
      <c r="E2160" s="108">
        <v>1.2</v>
      </c>
      <c r="F2160" s="68">
        <v>274</v>
      </c>
      <c r="G2160" s="68">
        <v>16.079999999999984</v>
      </c>
    </row>
    <row r="2161" spans="1:7">
      <c r="A2161" s="71" t="s">
        <v>208</v>
      </c>
      <c r="B2161" s="71" t="s">
        <v>214</v>
      </c>
      <c r="C2161" s="67">
        <v>9.6254999999999993E-2</v>
      </c>
      <c r="D2161" s="67">
        <v>7.84</v>
      </c>
      <c r="E2161" s="108">
        <v>1.9</v>
      </c>
      <c r="F2161" s="68">
        <v>301</v>
      </c>
      <c r="G2161" s="68">
        <v>50.120000000000005</v>
      </c>
    </row>
    <row r="2162" spans="1:7">
      <c r="A2162" s="71" t="s">
        <v>208</v>
      </c>
      <c r="B2162" s="71" t="s">
        <v>215</v>
      </c>
      <c r="C2162" s="67">
        <v>0.10601000000000001</v>
      </c>
      <c r="D2162" s="67">
        <v>8.17</v>
      </c>
      <c r="E2162" s="108">
        <v>1</v>
      </c>
      <c r="F2162" s="68">
        <v>250</v>
      </c>
      <c r="G2162" s="68">
        <v>0</v>
      </c>
    </row>
    <row r="2163" spans="1:7">
      <c r="A2163" s="71" t="s">
        <v>208</v>
      </c>
      <c r="B2163" s="71" t="s">
        <v>217</v>
      </c>
      <c r="C2163" s="67">
        <v>0.10222299999999999</v>
      </c>
      <c r="D2163" s="67">
        <v>8.1999999999999993</v>
      </c>
      <c r="E2163" s="108">
        <v>2.4</v>
      </c>
      <c r="F2163" s="68">
        <v>297</v>
      </c>
      <c r="G2163" s="68">
        <v>34.600000000000023</v>
      </c>
    </row>
    <row r="2164" spans="1:7">
      <c r="A2164" s="71" t="s">
        <v>208</v>
      </c>
      <c r="B2164" s="71" t="s">
        <v>215</v>
      </c>
      <c r="C2164" s="67">
        <v>0.11225600000000001</v>
      </c>
      <c r="D2164" s="67">
        <v>6.54</v>
      </c>
      <c r="E2164" s="108">
        <v>1.9</v>
      </c>
      <c r="F2164" s="68">
        <v>228</v>
      </c>
      <c r="G2164" s="68">
        <v>18.72</v>
      </c>
    </row>
    <row r="2165" spans="1:7">
      <c r="A2165" s="71" t="s">
        <v>208</v>
      </c>
      <c r="B2165" s="71" t="s">
        <v>215</v>
      </c>
      <c r="C2165" s="67">
        <v>0.108363</v>
      </c>
      <c r="D2165" s="67">
        <v>7.04</v>
      </c>
      <c r="E2165" s="108">
        <v>2.5</v>
      </c>
      <c r="F2165" s="68">
        <v>270</v>
      </c>
      <c r="G2165" s="68">
        <v>44.72</v>
      </c>
    </row>
    <row r="2166" spans="1:7">
      <c r="A2166" s="71" t="s">
        <v>208</v>
      </c>
      <c r="B2166" s="71" t="s">
        <v>214</v>
      </c>
      <c r="C2166" s="67">
        <v>0.118246</v>
      </c>
      <c r="D2166" s="67">
        <v>6.5</v>
      </c>
      <c r="E2166" s="108">
        <v>3.1</v>
      </c>
      <c r="F2166" s="68">
        <v>262</v>
      </c>
      <c r="G2166" s="68">
        <v>54</v>
      </c>
    </row>
    <row r="2167" spans="1:7">
      <c r="A2167" s="71" t="s">
        <v>208</v>
      </c>
      <c r="B2167" s="71" t="s">
        <v>214</v>
      </c>
      <c r="C2167" s="67">
        <v>0.114395</v>
      </c>
      <c r="D2167" s="67">
        <v>6.85</v>
      </c>
      <c r="E2167" s="108">
        <v>2.5</v>
      </c>
      <c r="F2167" s="68">
        <v>229</v>
      </c>
      <c r="G2167" s="68">
        <v>9.8000000000000114</v>
      </c>
    </row>
    <row r="2168" spans="1:7">
      <c r="A2168" s="71" t="s">
        <v>208</v>
      </c>
      <c r="B2168" s="71" t="s">
        <v>217</v>
      </c>
      <c r="C2168" s="67">
        <v>0.124235</v>
      </c>
      <c r="D2168" s="67">
        <v>6.35</v>
      </c>
      <c r="E2168" s="108">
        <v>2.7</v>
      </c>
      <c r="F2168" s="68">
        <v>206</v>
      </c>
      <c r="G2168" s="68">
        <v>2.8000000000000114</v>
      </c>
    </row>
    <row r="2169" spans="1:7">
      <c r="A2169" s="71" t="s">
        <v>208</v>
      </c>
      <c r="B2169" s="71" t="s">
        <v>214</v>
      </c>
      <c r="C2169" s="67">
        <v>0.120342</v>
      </c>
      <c r="D2169" s="67">
        <v>7.64</v>
      </c>
      <c r="E2169" s="108">
        <v>3.5</v>
      </c>
      <c r="F2169" s="68">
        <v>239</v>
      </c>
      <c r="G2169" s="68">
        <v>0</v>
      </c>
    </row>
    <row r="2170" spans="1:7">
      <c r="A2170" s="71" t="s">
        <v>208</v>
      </c>
      <c r="B2170" s="71" t="s">
        <v>214</v>
      </c>
      <c r="C2170" s="67">
        <v>0.126417</v>
      </c>
      <c r="D2170" s="67">
        <v>7.15</v>
      </c>
      <c r="E2170" s="108">
        <v>1.7</v>
      </c>
      <c r="F2170" s="68">
        <v>259</v>
      </c>
      <c r="G2170" s="68">
        <v>30.199999999999989</v>
      </c>
    </row>
    <row r="2171" spans="1:7">
      <c r="A2171" s="71" t="s">
        <v>208</v>
      </c>
      <c r="B2171" s="71" t="s">
        <v>217</v>
      </c>
      <c r="C2171" s="67">
        <v>0.12804400000000002</v>
      </c>
      <c r="D2171" s="67">
        <v>6.77</v>
      </c>
      <c r="E2171" s="108">
        <v>1.4</v>
      </c>
      <c r="F2171" s="68">
        <v>218</v>
      </c>
      <c r="G2171" s="68">
        <v>1.3600000000000136</v>
      </c>
    </row>
    <row r="2172" spans="1:7">
      <c r="A2172" s="71" t="s">
        <v>208</v>
      </c>
      <c r="B2172" s="71" t="s">
        <v>214</v>
      </c>
      <c r="C2172" s="67">
        <v>0.135736</v>
      </c>
      <c r="D2172" s="67">
        <v>7.4</v>
      </c>
      <c r="E2172" s="108">
        <v>1.9</v>
      </c>
      <c r="F2172" s="68">
        <v>237</v>
      </c>
      <c r="G2172" s="68">
        <v>0.19999999999998863</v>
      </c>
    </row>
    <row r="2173" spans="1:7">
      <c r="A2173" s="71" t="s">
        <v>208</v>
      </c>
      <c r="B2173" s="71" t="s">
        <v>214</v>
      </c>
      <c r="C2173" s="67">
        <v>0.13353899999999999</v>
      </c>
      <c r="D2173" s="67">
        <v>7.34</v>
      </c>
      <c r="E2173" s="108">
        <v>0.8</v>
      </c>
      <c r="F2173" s="68">
        <v>275</v>
      </c>
      <c r="G2173" s="68">
        <v>40.120000000000005</v>
      </c>
    </row>
    <row r="2174" spans="1:7">
      <c r="A2174" s="71" t="s">
        <v>208</v>
      </c>
      <c r="B2174" s="71" t="s">
        <v>214</v>
      </c>
      <c r="C2174" s="67">
        <v>0.141231</v>
      </c>
      <c r="D2174" s="67">
        <v>7.38</v>
      </c>
      <c r="E2174" s="108">
        <v>0.5</v>
      </c>
      <c r="F2174" s="68">
        <v>285</v>
      </c>
      <c r="G2174" s="68">
        <v>48.84</v>
      </c>
    </row>
    <row r="2175" spans="1:7">
      <c r="A2175" s="71" t="s">
        <v>208</v>
      </c>
      <c r="B2175" s="71" t="s">
        <v>215</v>
      </c>
      <c r="C2175" s="67">
        <v>0.13947300000000001</v>
      </c>
      <c r="D2175" s="67">
        <v>10.25</v>
      </c>
      <c r="E2175" s="108">
        <v>1.1000000000000001</v>
      </c>
      <c r="F2175" s="68">
        <v>260</v>
      </c>
      <c r="G2175" s="68">
        <v>0</v>
      </c>
    </row>
    <row r="2176" spans="1:7">
      <c r="A2176" s="71" t="s">
        <v>208</v>
      </c>
      <c r="B2176" s="71" t="s">
        <v>214</v>
      </c>
      <c r="C2176" s="67">
        <v>0.14760400000000001</v>
      </c>
      <c r="D2176" s="67">
        <v>7.58</v>
      </c>
      <c r="E2176" s="108">
        <v>1.2</v>
      </c>
      <c r="F2176" s="68">
        <v>248</v>
      </c>
      <c r="G2176" s="68">
        <v>5.4399999999999977</v>
      </c>
    </row>
    <row r="2177" spans="1:7">
      <c r="A2177" s="71" t="s">
        <v>208</v>
      </c>
      <c r="B2177" s="71" t="s">
        <v>214</v>
      </c>
      <c r="C2177" s="67">
        <v>0.14538499999999999</v>
      </c>
      <c r="D2177" s="67">
        <v>7.89</v>
      </c>
      <c r="E2177" s="108">
        <v>0.2</v>
      </c>
      <c r="F2177" s="68">
        <v>257</v>
      </c>
      <c r="G2177" s="68">
        <v>4.5200000000000102</v>
      </c>
    </row>
    <row r="2178" spans="1:7">
      <c r="A2178" s="71" t="s">
        <v>208</v>
      </c>
      <c r="B2178" s="71" t="s">
        <v>214</v>
      </c>
      <c r="C2178" s="67">
        <v>0.15304800000000002</v>
      </c>
      <c r="D2178" s="67">
        <v>8.35</v>
      </c>
      <c r="E2178" s="108">
        <v>1.4</v>
      </c>
      <c r="F2178" s="68">
        <v>264</v>
      </c>
      <c r="G2178" s="68">
        <v>0</v>
      </c>
    </row>
    <row r="2179" spans="1:7">
      <c r="A2179" s="71" t="s">
        <v>208</v>
      </c>
      <c r="B2179" s="71" t="s">
        <v>215</v>
      </c>
      <c r="C2179" s="67">
        <v>0.15129699999999999</v>
      </c>
      <c r="D2179" s="67">
        <v>7.81</v>
      </c>
      <c r="E2179" s="108">
        <v>0.2</v>
      </c>
      <c r="F2179" s="68">
        <v>293</v>
      </c>
      <c r="G2179" s="68">
        <v>43.080000000000013</v>
      </c>
    </row>
    <row r="2180" spans="1:7">
      <c r="A2180" s="71" t="s">
        <v>208</v>
      </c>
      <c r="B2180" s="71" t="s">
        <v>214</v>
      </c>
      <c r="C2180" s="67">
        <v>0.157365</v>
      </c>
      <c r="D2180" s="67">
        <v>7.74</v>
      </c>
      <c r="E2180" s="108">
        <v>1.4</v>
      </c>
      <c r="F2180" s="68">
        <v>257</v>
      </c>
      <c r="G2180" s="68">
        <v>9.3199999999999932</v>
      </c>
    </row>
    <row r="2181" spans="1:7">
      <c r="A2181" s="71" t="s">
        <v>208</v>
      </c>
      <c r="B2181" s="71" t="s">
        <v>215</v>
      </c>
      <c r="C2181" s="67">
        <v>0.15579200000000001</v>
      </c>
      <c r="D2181" s="67">
        <v>7.82</v>
      </c>
      <c r="E2181" s="108">
        <v>0.4</v>
      </c>
      <c r="F2181" s="68">
        <v>296</v>
      </c>
      <c r="G2181" s="68">
        <v>45.759999999999991</v>
      </c>
    </row>
    <row r="2182" spans="1:7">
      <c r="A2182" s="71" t="s">
        <v>208</v>
      </c>
      <c r="B2182" s="71" t="s">
        <v>214</v>
      </c>
      <c r="C2182" s="67">
        <v>0.16165100000000002</v>
      </c>
      <c r="D2182" s="67">
        <v>8.89</v>
      </c>
      <c r="E2182" s="108">
        <v>1.6</v>
      </c>
      <c r="F2182" s="68">
        <v>288</v>
      </c>
      <c r="G2182" s="68">
        <v>3.5199999999999818</v>
      </c>
    </row>
    <row r="2183" spans="1:7">
      <c r="A2183" s="71" t="s">
        <v>208</v>
      </c>
      <c r="B2183" s="71" t="s">
        <v>217</v>
      </c>
      <c r="C2183" s="67">
        <v>0.160078</v>
      </c>
      <c r="D2183" s="67">
        <v>8.36</v>
      </c>
      <c r="E2183" s="108">
        <v>0.4</v>
      </c>
      <c r="F2183" s="68">
        <v>285</v>
      </c>
      <c r="G2183" s="68">
        <v>17.480000000000018</v>
      </c>
    </row>
    <row r="2184" spans="1:7">
      <c r="A2184" s="71" t="s">
        <v>208</v>
      </c>
      <c r="B2184" s="71" t="s">
        <v>214</v>
      </c>
      <c r="C2184" s="67">
        <v>0.16422500000000001</v>
      </c>
      <c r="D2184" s="67">
        <v>8.58</v>
      </c>
      <c r="E2184" s="108">
        <v>0.8</v>
      </c>
      <c r="F2184" s="68">
        <v>299</v>
      </c>
      <c r="G2184" s="68">
        <v>24.439999999999998</v>
      </c>
    </row>
    <row r="2185" spans="1:7">
      <c r="A2185" s="71" t="s">
        <v>208</v>
      </c>
      <c r="B2185" s="71" t="s">
        <v>217</v>
      </c>
      <c r="C2185" s="67">
        <v>0.18312899999999999</v>
      </c>
      <c r="D2185" s="67">
        <v>7.95</v>
      </c>
      <c r="E2185" s="108">
        <v>0.8</v>
      </c>
      <c r="F2185" s="68">
        <v>291</v>
      </c>
      <c r="G2185" s="68">
        <v>36.599999999999994</v>
      </c>
    </row>
    <row r="2186" spans="1:7">
      <c r="A2186" s="71" t="s">
        <v>208</v>
      </c>
      <c r="B2186" s="71" t="s">
        <v>214</v>
      </c>
      <c r="C2186" s="67">
        <v>0.16692300000000002</v>
      </c>
      <c r="D2186" s="67">
        <v>8.1999999999999993</v>
      </c>
      <c r="E2186" s="108">
        <v>1.1000000000000001</v>
      </c>
      <c r="F2186" s="68">
        <v>268</v>
      </c>
      <c r="G2186" s="68">
        <v>5.6000000000000227</v>
      </c>
    </row>
    <row r="2187" spans="1:7">
      <c r="A2187" s="71" t="s">
        <v>208</v>
      </c>
      <c r="B2187" s="71" t="s">
        <v>214</v>
      </c>
      <c r="C2187" s="67">
        <v>0.16766300000000001</v>
      </c>
      <c r="D2187" s="67">
        <v>9.31</v>
      </c>
      <c r="E2187" s="108">
        <v>0.8</v>
      </c>
      <c r="F2187" s="68">
        <v>311</v>
      </c>
      <c r="G2187" s="68">
        <v>13.079999999999984</v>
      </c>
    </row>
    <row r="2188" spans="1:7">
      <c r="A2188" s="71" t="s">
        <v>208</v>
      </c>
      <c r="B2188" s="71" t="s">
        <v>214</v>
      </c>
      <c r="C2188" s="67">
        <v>0.171486</v>
      </c>
      <c r="D2188" s="67">
        <v>8.64</v>
      </c>
      <c r="E2188" s="108">
        <v>0.7</v>
      </c>
      <c r="F2188" s="68">
        <v>290</v>
      </c>
      <c r="G2188" s="68">
        <v>13.519999999999982</v>
      </c>
    </row>
    <row r="2189" spans="1:7">
      <c r="A2189" s="71" t="s">
        <v>208</v>
      </c>
      <c r="B2189" s="71" t="s">
        <v>214</v>
      </c>
      <c r="C2189" s="67">
        <v>0.16920500000000002</v>
      </c>
      <c r="D2189" s="67">
        <v>9.1999999999999993</v>
      </c>
      <c r="E2189" s="108">
        <v>1.3</v>
      </c>
      <c r="F2189" s="68">
        <v>301</v>
      </c>
      <c r="G2189" s="68">
        <v>6.6000000000000227</v>
      </c>
    </row>
    <row r="2190" spans="1:7">
      <c r="A2190" s="71" t="s">
        <v>208</v>
      </c>
      <c r="B2190" s="71" t="s">
        <v>214</v>
      </c>
      <c r="C2190" s="67">
        <v>0.17552500000000001</v>
      </c>
      <c r="D2190" s="67">
        <v>9.26</v>
      </c>
      <c r="E2190" s="108">
        <v>0.8</v>
      </c>
      <c r="F2190" s="68">
        <v>306</v>
      </c>
      <c r="G2190" s="68">
        <v>9.6800000000000068</v>
      </c>
    </row>
    <row r="2191" spans="1:7">
      <c r="A2191" s="71" t="s">
        <v>208</v>
      </c>
      <c r="B2191" s="71" t="s">
        <v>217</v>
      </c>
      <c r="C2191" s="67">
        <v>0.17305899999999999</v>
      </c>
      <c r="D2191" s="67">
        <v>8.33</v>
      </c>
      <c r="E2191" s="108">
        <v>1.3</v>
      </c>
      <c r="F2191" s="68">
        <v>292</v>
      </c>
      <c r="G2191" s="68">
        <v>25.439999999999998</v>
      </c>
    </row>
    <row r="2192" spans="1:7">
      <c r="A2192" s="71" t="s">
        <v>208</v>
      </c>
      <c r="B2192" s="71" t="s">
        <v>215</v>
      </c>
      <c r="C2192" s="67">
        <v>0.17948700000000001</v>
      </c>
      <c r="D2192" s="67">
        <v>9.4</v>
      </c>
      <c r="E2192" s="108">
        <v>1</v>
      </c>
      <c r="F2192" s="68">
        <v>279</v>
      </c>
      <c r="G2192" s="68">
        <v>0</v>
      </c>
    </row>
    <row r="2193" spans="1:7">
      <c r="A2193" s="71" t="s">
        <v>208</v>
      </c>
      <c r="B2193" s="71" t="s">
        <v>214</v>
      </c>
      <c r="C2193" s="67">
        <v>0.17740600000000001</v>
      </c>
      <c r="D2193" s="67">
        <v>8.69</v>
      </c>
      <c r="E2193" s="108">
        <v>1.2</v>
      </c>
      <c r="F2193" s="68">
        <v>278</v>
      </c>
      <c r="G2193" s="68">
        <v>0</v>
      </c>
    </row>
    <row r="2194" spans="1:7">
      <c r="A2194" s="71" t="s">
        <v>208</v>
      </c>
      <c r="B2194" s="71" t="s">
        <v>214</v>
      </c>
      <c r="C2194" s="67">
        <v>0.18253899999999998</v>
      </c>
      <c r="D2194" s="67">
        <v>8.83</v>
      </c>
      <c r="E2194" s="108">
        <v>1.2</v>
      </c>
      <c r="F2194" s="68">
        <v>313</v>
      </c>
      <c r="G2194" s="68">
        <v>30.439999999999998</v>
      </c>
    </row>
    <row r="2195" spans="1:7">
      <c r="A2195" s="71" t="s">
        <v>208</v>
      </c>
      <c r="B2195" s="71" t="s">
        <v>215</v>
      </c>
      <c r="C2195" s="67">
        <v>0.180983</v>
      </c>
      <c r="D2195" s="67">
        <v>9.5500000000000007</v>
      </c>
      <c r="E2195" s="108">
        <v>0.9</v>
      </c>
      <c r="F2195" s="68">
        <v>304</v>
      </c>
      <c r="G2195" s="68">
        <v>0</v>
      </c>
    </row>
    <row r="2196" spans="1:7">
      <c r="A2196" s="71" t="s">
        <v>208</v>
      </c>
      <c r="B2196" s="71" t="s">
        <v>214</v>
      </c>
      <c r="C2196" s="67">
        <v>0.18431700000000001</v>
      </c>
      <c r="D2196" s="67">
        <v>8.84</v>
      </c>
      <c r="E2196" s="108">
        <v>1.3</v>
      </c>
      <c r="F2196" s="68">
        <v>293</v>
      </c>
      <c r="G2196" s="68">
        <v>10.120000000000005</v>
      </c>
    </row>
    <row r="2197" spans="1:7">
      <c r="A2197" s="71" t="s">
        <v>208</v>
      </c>
      <c r="B2197" s="71" t="s">
        <v>214</v>
      </c>
      <c r="C2197" s="67">
        <v>0.18581800000000001</v>
      </c>
      <c r="D2197" s="67">
        <v>9.36</v>
      </c>
      <c r="E2197" s="108">
        <v>1.2</v>
      </c>
      <c r="F2197" s="68">
        <v>366</v>
      </c>
      <c r="G2197" s="68">
        <v>66.480000000000018</v>
      </c>
    </row>
    <row r="2198" spans="1:7">
      <c r="A2198" s="71" t="s">
        <v>208</v>
      </c>
      <c r="B2198" s="71" t="s">
        <v>217</v>
      </c>
      <c r="C2198" s="67">
        <v>0.18495800000000001</v>
      </c>
      <c r="D2198" s="67">
        <v>8.51</v>
      </c>
      <c r="E2198" s="108">
        <v>0.9</v>
      </c>
      <c r="F2198" s="68">
        <v>288</v>
      </c>
      <c r="G2198" s="68">
        <v>15.680000000000007</v>
      </c>
    </row>
    <row r="2199" spans="1:7">
      <c r="A2199" s="71" t="s">
        <v>208</v>
      </c>
      <c r="B2199" s="71" t="s">
        <v>214</v>
      </c>
      <c r="C2199" s="67">
        <v>0.18635699999999999</v>
      </c>
      <c r="D2199" s="67">
        <v>9.84</v>
      </c>
      <c r="E2199" s="108">
        <v>0.8</v>
      </c>
      <c r="F2199" s="68">
        <v>376</v>
      </c>
      <c r="G2199" s="68">
        <v>61.120000000000005</v>
      </c>
    </row>
    <row r="2200" spans="1:7">
      <c r="A2200" s="71" t="s">
        <v>208</v>
      </c>
      <c r="B2200" s="71" t="s">
        <v>217</v>
      </c>
      <c r="C2200" s="67">
        <v>0.18703700000000001</v>
      </c>
      <c r="D2200" s="67">
        <v>9.76</v>
      </c>
      <c r="E2200" s="108">
        <v>1.3</v>
      </c>
      <c r="F2200" s="68">
        <v>370</v>
      </c>
      <c r="G2200" s="68">
        <v>57.680000000000007</v>
      </c>
    </row>
    <row r="2201" spans="1:7">
      <c r="A2201" s="71" t="s">
        <v>208</v>
      </c>
      <c r="B2201" s="71" t="s">
        <v>217</v>
      </c>
      <c r="C2201" s="67">
        <v>0.20974999999999999</v>
      </c>
      <c r="D2201" s="67">
        <v>6.91</v>
      </c>
      <c r="E2201" s="108">
        <v>2</v>
      </c>
      <c r="F2201" s="68">
        <v>245</v>
      </c>
      <c r="G2201" s="68">
        <v>23.879999999999995</v>
      </c>
    </row>
    <row r="2202" spans="1:7">
      <c r="A2202" s="71" t="s">
        <v>208</v>
      </c>
      <c r="B2202" s="71" t="s">
        <v>215</v>
      </c>
      <c r="C2202" s="67">
        <v>0.19626400000000002</v>
      </c>
      <c r="D2202" s="67">
        <v>6.25</v>
      </c>
      <c r="E2202" s="108">
        <v>1.2</v>
      </c>
      <c r="F2202" s="68">
        <v>195</v>
      </c>
      <c r="G2202" s="68">
        <v>0</v>
      </c>
    </row>
    <row r="2203" spans="1:7">
      <c r="A2203" s="71" t="s">
        <v>208</v>
      </c>
      <c r="B2203" s="71" t="s">
        <v>214</v>
      </c>
      <c r="C2203" s="67">
        <v>0.212172</v>
      </c>
      <c r="D2203" s="67">
        <v>7.35</v>
      </c>
      <c r="E2203" s="108">
        <v>0.4</v>
      </c>
      <c r="F2203" s="68">
        <v>253</v>
      </c>
      <c r="G2203" s="68">
        <v>17.800000000000011</v>
      </c>
    </row>
    <row r="2204" spans="1:7">
      <c r="A2204" s="71" t="s">
        <v>208</v>
      </c>
      <c r="B2204" s="71" t="s">
        <v>214</v>
      </c>
      <c r="C2204" s="67">
        <v>0.18775</v>
      </c>
      <c r="D2204" s="67">
        <v>9.32</v>
      </c>
      <c r="E2204" s="108">
        <v>0.6</v>
      </c>
      <c r="F2204" s="68">
        <v>300</v>
      </c>
      <c r="G2204" s="68">
        <v>1.7599999999999909</v>
      </c>
    </row>
    <row r="2205" spans="1:7">
      <c r="A2205" s="71" t="s">
        <v>208</v>
      </c>
      <c r="B2205" s="71" t="s">
        <v>215</v>
      </c>
      <c r="C2205" s="67">
        <v>0.18964300000000001</v>
      </c>
      <c r="D2205" s="67">
        <v>8.73</v>
      </c>
      <c r="E2205" s="108">
        <v>0.7</v>
      </c>
      <c r="F2205" s="68">
        <v>292</v>
      </c>
      <c r="G2205" s="68">
        <v>12.639999999999986</v>
      </c>
    </row>
    <row r="2206" spans="1:7">
      <c r="A2206" s="71" t="s">
        <v>208</v>
      </c>
      <c r="B2206" s="71" t="s">
        <v>214</v>
      </c>
      <c r="C2206" s="67">
        <v>0.18835900000000003</v>
      </c>
      <c r="D2206" s="67">
        <v>8.1300000000000008</v>
      </c>
      <c r="E2206" s="108">
        <v>1.5</v>
      </c>
      <c r="F2206" s="68">
        <v>337</v>
      </c>
      <c r="G2206" s="68">
        <v>76.839999999999975</v>
      </c>
    </row>
    <row r="2207" spans="1:7">
      <c r="A2207" s="71" t="s">
        <v>208</v>
      </c>
      <c r="B2207" s="71" t="s">
        <v>214</v>
      </c>
      <c r="C2207" s="67">
        <v>0.191298</v>
      </c>
      <c r="D2207" s="67">
        <v>7.36</v>
      </c>
      <c r="E2207" s="108">
        <v>0.6</v>
      </c>
      <c r="F2207" s="68">
        <v>249</v>
      </c>
      <c r="G2207" s="68">
        <v>13.47999999999999</v>
      </c>
    </row>
    <row r="2208" spans="1:7">
      <c r="A2208" s="71" t="s">
        <v>208</v>
      </c>
      <c r="B2208" s="71" t="s">
        <v>214</v>
      </c>
      <c r="C2208" s="67">
        <v>0.190028</v>
      </c>
      <c r="D2208" s="67">
        <v>9.1300000000000008</v>
      </c>
      <c r="E2208" s="108">
        <v>1.5</v>
      </c>
      <c r="F2208" s="68">
        <v>334</v>
      </c>
      <c r="G2208" s="68">
        <v>41.839999999999975</v>
      </c>
    </row>
    <row r="2209" spans="1:7">
      <c r="A2209" s="71" t="s">
        <v>208</v>
      </c>
      <c r="B2209" s="71" t="s">
        <v>214</v>
      </c>
      <c r="C2209" s="67">
        <v>0.19297999999999998</v>
      </c>
      <c r="D2209" s="67">
        <v>6.88</v>
      </c>
      <c r="E2209" s="108">
        <v>0.8</v>
      </c>
      <c r="F2209" s="68">
        <v>273</v>
      </c>
      <c r="G2209" s="68">
        <v>52.84</v>
      </c>
    </row>
    <row r="2210" spans="1:7">
      <c r="A2210" s="71" t="s">
        <v>208</v>
      </c>
      <c r="B2210" s="71" t="s">
        <v>214</v>
      </c>
      <c r="C2210" s="67">
        <v>0.19169600000000001</v>
      </c>
      <c r="D2210" s="67">
        <v>8.69</v>
      </c>
      <c r="E2210" s="108">
        <v>1.6</v>
      </c>
      <c r="F2210" s="68">
        <v>242</v>
      </c>
      <c r="G2210" s="68">
        <v>0</v>
      </c>
    </row>
    <row r="2211" spans="1:7">
      <c r="A2211" s="71" t="s">
        <v>208</v>
      </c>
      <c r="B2211" s="71" t="s">
        <v>217</v>
      </c>
      <c r="C2211" s="67">
        <v>0.19336500000000001</v>
      </c>
      <c r="D2211" s="67">
        <v>6.68</v>
      </c>
      <c r="E2211" s="108">
        <v>2.6</v>
      </c>
      <c r="F2211" s="68">
        <v>273</v>
      </c>
      <c r="G2211" s="68">
        <v>59.240000000000009</v>
      </c>
    </row>
    <row r="2212" spans="1:7">
      <c r="A2212" s="71" t="s">
        <v>208</v>
      </c>
      <c r="B2212" s="71" t="s">
        <v>214</v>
      </c>
      <c r="C2212" s="67">
        <v>0.20192500000000002</v>
      </c>
      <c r="D2212" s="67">
        <v>7.32</v>
      </c>
      <c r="E2212" s="108">
        <v>0.5</v>
      </c>
      <c r="F2212" s="68">
        <v>244</v>
      </c>
      <c r="G2212" s="68">
        <v>9.7599999999999909</v>
      </c>
    </row>
    <row r="2213" spans="1:7">
      <c r="A2213" s="71" t="s">
        <v>208</v>
      </c>
      <c r="B2213" s="71" t="s">
        <v>217</v>
      </c>
      <c r="C2213" s="67">
        <v>0.19775899999999999</v>
      </c>
      <c r="D2213" s="67">
        <v>6.29</v>
      </c>
      <c r="E2213" s="108">
        <v>0.9</v>
      </c>
      <c r="F2213" s="68">
        <v>247</v>
      </c>
      <c r="G2213" s="68">
        <v>45.72</v>
      </c>
    </row>
    <row r="2214" spans="1:7">
      <c r="A2214" s="71" t="s">
        <v>208</v>
      </c>
      <c r="B2214" s="71" t="s">
        <v>217</v>
      </c>
      <c r="C2214" s="67">
        <v>0.20364500000000002</v>
      </c>
      <c r="D2214" s="67">
        <v>8.4700000000000006</v>
      </c>
      <c r="E2214" s="108">
        <v>0.7</v>
      </c>
      <c r="F2214" s="68">
        <v>333</v>
      </c>
      <c r="G2214" s="68">
        <v>61.95999999999998</v>
      </c>
    </row>
    <row r="2215" spans="1:7">
      <c r="A2215" s="71" t="s">
        <v>208</v>
      </c>
      <c r="B2215" s="71" t="s">
        <v>214</v>
      </c>
      <c r="C2215" s="67">
        <v>0.24817900000000001</v>
      </c>
      <c r="D2215" s="67">
        <v>6.67</v>
      </c>
      <c r="E2215" s="108">
        <v>1.8</v>
      </c>
      <c r="F2215" s="68">
        <v>249</v>
      </c>
      <c r="G2215" s="68">
        <v>35.56</v>
      </c>
    </row>
    <row r="2216" spans="1:7">
      <c r="A2216" s="71" t="s">
        <v>208</v>
      </c>
      <c r="B2216" s="71" t="s">
        <v>215</v>
      </c>
      <c r="C2216" s="67">
        <v>0.25579299999999999</v>
      </c>
      <c r="D2216" s="67">
        <v>6.12</v>
      </c>
      <c r="E2216" s="108">
        <v>0.7</v>
      </c>
      <c r="F2216" s="68">
        <v>191</v>
      </c>
      <c r="G2216" s="68">
        <v>0</v>
      </c>
    </row>
    <row r="2217" spans="1:7">
      <c r="A2217" s="71" t="s">
        <v>208</v>
      </c>
      <c r="B2217" s="71" t="s">
        <v>214</v>
      </c>
      <c r="C2217" s="67">
        <v>0.25264799999999998</v>
      </c>
      <c r="D2217" s="67">
        <v>6.85</v>
      </c>
      <c r="E2217" s="108">
        <v>1.6</v>
      </c>
      <c r="F2217" s="68">
        <v>264</v>
      </c>
      <c r="G2217" s="68">
        <v>44.800000000000011</v>
      </c>
    </row>
    <row r="2218" spans="1:7">
      <c r="A2218" s="71" t="s">
        <v>208</v>
      </c>
      <c r="B2218" s="71" t="s">
        <v>217</v>
      </c>
      <c r="C2218" s="67">
        <v>0.26726100000000003</v>
      </c>
      <c r="D2218" s="67">
        <v>7.87</v>
      </c>
      <c r="E2218" s="108">
        <v>0.7</v>
      </c>
      <c r="F2218" s="68">
        <v>271</v>
      </c>
      <c r="G2218" s="68">
        <v>19.159999999999997</v>
      </c>
    </row>
    <row r="2219" spans="1:7">
      <c r="A2219" s="71" t="s">
        <v>208</v>
      </c>
      <c r="B2219" s="71" t="s">
        <v>214</v>
      </c>
      <c r="C2219" s="67">
        <v>0.26008700000000001</v>
      </c>
      <c r="D2219" s="67">
        <v>5.91</v>
      </c>
      <c r="E2219" s="108">
        <v>0.7</v>
      </c>
      <c r="F2219" s="68">
        <v>224</v>
      </c>
      <c r="G2219" s="68">
        <v>34.879999999999995</v>
      </c>
    </row>
    <row r="2220" spans="1:7">
      <c r="A2220" s="71" t="s">
        <v>208</v>
      </c>
      <c r="B2220" s="71" t="s">
        <v>214</v>
      </c>
      <c r="C2220" s="67">
        <v>0.27660700000000005</v>
      </c>
      <c r="D2220" s="67">
        <v>6.58</v>
      </c>
      <c r="E2220" s="108">
        <v>1.9</v>
      </c>
      <c r="F2220" s="68">
        <v>251</v>
      </c>
      <c r="G2220" s="68">
        <v>40.44</v>
      </c>
    </row>
    <row r="2221" spans="1:7">
      <c r="A2221" s="71" t="s">
        <v>208</v>
      </c>
      <c r="B2221" s="71" t="s">
        <v>215</v>
      </c>
      <c r="C2221" s="67">
        <v>0.235517</v>
      </c>
      <c r="D2221" s="67">
        <v>6.12</v>
      </c>
      <c r="E2221" s="108">
        <v>1.6</v>
      </c>
      <c r="F2221" s="68">
        <v>233</v>
      </c>
      <c r="G2221" s="68">
        <v>37.159999999999997</v>
      </c>
    </row>
    <row r="2222" spans="1:7">
      <c r="A2222" s="71" t="s">
        <v>208</v>
      </c>
      <c r="B2222" s="71" t="s">
        <v>217</v>
      </c>
      <c r="C2222" s="67">
        <v>0.21193799999999999</v>
      </c>
      <c r="D2222" s="67">
        <v>6.81</v>
      </c>
      <c r="E2222" s="108">
        <v>2.2000000000000002</v>
      </c>
      <c r="F2222" s="68">
        <v>268</v>
      </c>
      <c r="G2222" s="68">
        <v>50.080000000000013</v>
      </c>
    </row>
    <row r="2223" spans="1:7">
      <c r="A2223" s="71" t="s">
        <v>208</v>
      </c>
      <c r="B2223" s="71" t="s">
        <v>214</v>
      </c>
      <c r="C2223" s="67">
        <v>0.20554700000000001</v>
      </c>
      <c r="D2223" s="67">
        <v>7.06</v>
      </c>
      <c r="E2223" s="108">
        <v>0.5</v>
      </c>
      <c r="F2223" s="68">
        <v>252</v>
      </c>
      <c r="G2223" s="68">
        <v>26.080000000000013</v>
      </c>
    </row>
    <row r="2224" spans="1:7">
      <c r="A2224" s="71" t="s">
        <v>208</v>
      </c>
      <c r="B2224" s="71" t="s">
        <v>214</v>
      </c>
      <c r="C2224" s="67">
        <v>0.22651200000000002</v>
      </c>
      <c r="D2224" s="67">
        <v>6.01</v>
      </c>
      <c r="E2224" s="108">
        <v>1.6</v>
      </c>
      <c r="F2224" s="68">
        <v>234</v>
      </c>
      <c r="G2224" s="68">
        <v>41.680000000000007</v>
      </c>
    </row>
    <row r="2225" spans="1:7">
      <c r="A2225" s="71" t="s">
        <v>208</v>
      </c>
      <c r="B2225" s="71" t="s">
        <v>217</v>
      </c>
      <c r="C2225" s="67">
        <v>0.21490600000000001</v>
      </c>
      <c r="D2225" s="67">
        <v>6.69</v>
      </c>
      <c r="E2225" s="108">
        <v>1.3</v>
      </c>
      <c r="F2225" s="68">
        <v>226</v>
      </c>
      <c r="G2225" s="68">
        <v>11.919999999999987</v>
      </c>
    </row>
    <row r="2226" spans="1:7">
      <c r="A2226" s="71" t="s">
        <v>208</v>
      </c>
      <c r="B2226" s="71" t="s">
        <v>214</v>
      </c>
      <c r="C2226" s="67">
        <v>0.22903499999999999</v>
      </c>
      <c r="D2226" s="67">
        <v>6.76</v>
      </c>
      <c r="E2226" s="108">
        <v>1.9</v>
      </c>
      <c r="F2226" s="110">
        <v>227</v>
      </c>
      <c r="G2226" s="68">
        <v>10.680000000000007</v>
      </c>
    </row>
    <row r="2227" spans="1:7">
      <c r="A2227" s="71" t="s">
        <v>208</v>
      </c>
      <c r="B2227" s="71" t="s">
        <v>217</v>
      </c>
      <c r="C2227" s="67">
        <v>0.242759</v>
      </c>
      <c r="D2227" s="67">
        <v>7.72</v>
      </c>
      <c r="E2227" s="108">
        <v>1.9</v>
      </c>
      <c r="F2227" s="68">
        <v>258</v>
      </c>
      <c r="G2227" s="68">
        <v>10.960000000000008</v>
      </c>
    </row>
    <row r="2228" spans="1:7">
      <c r="A2228" s="71" t="s">
        <v>208</v>
      </c>
      <c r="B2228" s="71" t="s">
        <v>215</v>
      </c>
      <c r="C2228" s="67">
        <v>0.239117</v>
      </c>
      <c r="D2228" s="67">
        <v>6.34</v>
      </c>
      <c r="E2228" s="108">
        <v>2.8</v>
      </c>
      <c r="F2228" s="68">
        <v>254</v>
      </c>
      <c r="G2228" s="68">
        <v>51.120000000000005</v>
      </c>
    </row>
    <row r="2229" spans="1:7">
      <c r="A2229" s="71" t="s">
        <v>208</v>
      </c>
      <c r="B2229" s="71" t="s">
        <v>215</v>
      </c>
      <c r="C2229" s="67">
        <v>0.24904800000000002</v>
      </c>
      <c r="D2229" s="67">
        <v>7.48</v>
      </c>
      <c r="E2229" s="108">
        <v>1.9</v>
      </c>
      <c r="F2229" s="68">
        <v>261</v>
      </c>
      <c r="G2229" s="68">
        <v>21.639999999999986</v>
      </c>
    </row>
    <row r="2230" spans="1:7">
      <c r="A2230" s="71" t="s">
        <v>208</v>
      </c>
      <c r="B2230" s="71" t="s">
        <v>215</v>
      </c>
      <c r="C2230" s="67">
        <v>0.245448</v>
      </c>
      <c r="D2230" s="67">
        <v>7.23</v>
      </c>
      <c r="E2230" s="108">
        <v>2.6</v>
      </c>
      <c r="F2230" s="68">
        <v>289</v>
      </c>
      <c r="G2230" s="68">
        <v>57.639999999999986</v>
      </c>
    </row>
    <row r="2231" spans="1:7">
      <c r="A2231" s="71" t="s">
        <v>208</v>
      </c>
      <c r="B2231" s="71" t="s">
        <v>214</v>
      </c>
      <c r="C2231" s="67">
        <v>0.25220700000000001</v>
      </c>
      <c r="D2231" s="67">
        <v>7.95</v>
      </c>
      <c r="E2231" s="108">
        <v>2.5</v>
      </c>
      <c r="F2231" s="68">
        <v>318</v>
      </c>
      <c r="G2231" s="68">
        <v>63.599999999999994</v>
      </c>
    </row>
    <row r="2233" spans="1:7">
      <c r="A2233" s="190" t="s">
        <v>434</v>
      </c>
    </row>
    <row r="2235" spans="1:7">
      <c r="C2235" s="127"/>
      <c r="D2235" s="128"/>
      <c r="E2235" s="129"/>
      <c r="F2235" s="130"/>
      <c r="G2235" s="130"/>
    </row>
    <row r="2236" spans="1:7">
      <c r="C2236" s="127"/>
      <c r="D2236" s="128"/>
      <c r="E2236" s="129"/>
      <c r="F2236" s="130"/>
      <c r="G2236" s="130"/>
    </row>
    <row r="2237" spans="1:7">
      <c r="C2237" s="127"/>
      <c r="D2237" s="128"/>
      <c r="E2237" s="129"/>
      <c r="F2237" s="130"/>
      <c r="G2237" s="130"/>
    </row>
    <row r="2238" spans="1:7">
      <c r="C2238" s="127"/>
      <c r="D2238" s="128"/>
      <c r="E2238" s="129"/>
      <c r="F2238" s="130"/>
      <c r="G2238" s="130"/>
    </row>
    <row r="2239" spans="1:7">
      <c r="C2239" s="127"/>
      <c r="D2239" s="128"/>
      <c r="E2239" s="129"/>
      <c r="F2239" s="130"/>
      <c r="G2239" s="130"/>
    </row>
    <row r="2240" spans="1:7">
      <c r="C2240" s="127"/>
      <c r="D2240" s="128"/>
      <c r="E2240" s="129"/>
      <c r="F2240" s="130"/>
      <c r="G2240" s="130"/>
    </row>
    <row r="2241" spans="3:7">
      <c r="C2241" s="127"/>
      <c r="D2241" s="128"/>
      <c r="E2241" s="129"/>
      <c r="F2241" s="130"/>
      <c r="G2241" s="130"/>
    </row>
    <row r="2242" spans="3:7">
      <c r="C2242" s="127"/>
      <c r="D2242" s="128"/>
      <c r="E2242" s="129"/>
      <c r="F2242" s="130"/>
      <c r="G2242" s="130"/>
    </row>
    <row r="2244" spans="3:7">
      <c r="C2244" s="132"/>
      <c r="D2244" s="93"/>
    </row>
    <row r="2245" spans="3:7">
      <c r="C2245" s="132"/>
      <c r="D2245" s="93"/>
    </row>
    <row r="2246" spans="3:7">
      <c r="C2246" s="132"/>
      <c r="D2246" s="93"/>
    </row>
    <row r="2247" spans="3:7">
      <c r="C2247" s="132"/>
      <c r="D2247" s="93"/>
    </row>
    <row r="2248" spans="3:7">
      <c r="C2248" s="132"/>
      <c r="D2248" s="93"/>
    </row>
    <row r="2249" spans="3:7">
      <c r="C2249" s="132"/>
      <c r="D2249" s="93"/>
    </row>
    <row r="2250" spans="3:7">
      <c r="C2250" s="132"/>
      <c r="D2250" s="93"/>
    </row>
    <row r="2251" spans="3:7">
      <c r="C2251" s="132"/>
      <c r="D2251" s="93"/>
    </row>
    <row r="2252" spans="3:7">
      <c r="C2252" s="132"/>
      <c r="D2252" s="93"/>
    </row>
    <row r="2257" spans="3:7">
      <c r="C2257" s="147"/>
      <c r="F2257" s="80"/>
      <c r="G2257" s="80"/>
    </row>
    <row r="2258" spans="3:7">
      <c r="C2258" s="147"/>
      <c r="F2258" s="80"/>
      <c r="G2258" s="80"/>
    </row>
    <row r="2259" spans="3:7">
      <c r="C2259" s="148"/>
      <c r="F2259" s="80"/>
      <c r="G2259" s="80"/>
    </row>
    <row r="2260" spans="3:7">
      <c r="C2260" s="148"/>
    </row>
    <row r="2261" spans="3:7">
      <c r="C2261" s="148"/>
    </row>
    <row r="2262" spans="3:7">
      <c r="C2262" s="92"/>
    </row>
    <row r="2265" spans="3:7">
      <c r="C2265" s="122"/>
      <c r="D2265" s="123"/>
      <c r="F2265" s="124"/>
      <c r="G2265" s="124"/>
    </row>
    <row r="2266" spans="3:7">
      <c r="C2266" s="122"/>
      <c r="D2266" s="123"/>
      <c r="F2266" s="124"/>
      <c r="G2266" s="124"/>
    </row>
    <row r="2267" spans="3:7">
      <c r="C2267" s="122"/>
      <c r="D2267" s="123"/>
      <c r="F2267" s="124"/>
      <c r="G2267" s="124"/>
    </row>
    <row r="2268" spans="3:7">
      <c r="C2268" s="122"/>
      <c r="D2268" s="123"/>
      <c r="F2268" s="124"/>
      <c r="G2268" s="124"/>
    </row>
    <row r="2273" spans="1:7">
      <c r="C2273" s="92"/>
      <c r="D2273" s="125"/>
      <c r="E2273" s="88"/>
    </row>
    <row r="2274" spans="1:7">
      <c r="C2274" s="99"/>
      <c r="D2274" s="125"/>
      <c r="E2274" s="126"/>
    </row>
    <row r="2277" spans="1:7">
      <c r="A2277" s="96"/>
      <c r="B2277" s="96"/>
      <c r="C2277" s="97"/>
      <c r="D2277" s="97"/>
      <c r="E2277" s="96"/>
      <c r="F2277" s="98"/>
      <c r="G2277" s="98"/>
    </row>
    <row r="2278" spans="1:7">
      <c r="C2278" s="149"/>
    </row>
    <row r="2280" spans="1:7">
      <c r="C2280" s="136"/>
      <c r="D2280" s="137"/>
      <c r="G2280" s="138"/>
    </row>
    <row r="2281" spans="1:7">
      <c r="C2281" s="92"/>
      <c r="D2281" s="93"/>
      <c r="G2281" s="80"/>
    </row>
    <row r="2282" spans="1:7">
      <c r="C2282" s="92"/>
      <c r="D2282" s="93"/>
      <c r="G2282" s="80"/>
    </row>
    <row r="2285" spans="1:7">
      <c r="C2285" s="100"/>
      <c r="D2285" s="101"/>
      <c r="G2285" s="102"/>
    </row>
    <row r="2286" spans="1:7">
      <c r="C2286" s="100"/>
      <c r="D2286" s="101"/>
      <c r="G2286" s="102"/>
    </row>
    <row r="2288" spans="1:7">
      <c r="G2288" s="80"/>
    </row>
    <row r="2298" spans="3:5">
      <c r="C2298" s="92"/>
      <c r="E2298" s="103"/>
    </row>
    <row r="2300" spans="3:5">
      <c r="C2300" s="92"/>
      <c r="E2300" s="88"/>
    </row>
    <row r="2303" spans="3:5">
      <c r="C2303" s="104"/>
      <c r="D2303" s="105"/>
      <c r="E2303" s="106"/>
    </row>
    <row r="2305" spans="3:7">
      <c r="C2305" s="104"/>
      <c r="D2305" s="105"/>
      <c r="E2305" s="106"/>
    </row>
    <row r="2309" spans="3:7">
      <c r="C2309" s="69"/>
      <c r="D2309" s="69"/>
      <c r="E2309" s="72"/>
      <c r="F2309" s="70"/>
      <c r="G2309" s="70"/>
    </row>
    <row r="2311" spans="3:7">
      <c r="C2311" s="107"/>
      <c r="D2311" s="67"/>
      <c r="E2311" s="108"/>
      <c r="F2311" s="68"/>
      <c r="G2311" s="109"/>
    </row>
    <row r="2312" spans="3:7">
      <c r="C2312" s="107"/>
      <c r="D2312" s="67"/>
      <c r="E2312" s="108"/>
      <c r="F2312" s="68"/>
      <c r="G2312" s="109"/>
    </row>
    <row r="2313" spans="3:7">
      <c r="C2313" s="107"/>
      <c r="D2313" s="67"/>
      <c r="E2313" s="108"/>
      <c r="F2313" s="68"/>
      <c r="G2313" s="109"/>
    </row>
    <row r="2314" spans="3:7">
      <c r="C2314" s="107"/>
      <c r="D2314" s="67"/>
      <c r="E2314" s="108"/>
      <c r="F2314" s="68"/>
      <c r="G2314" s="109"/>
    </row>
    <row r="2315" spans="3:7">
      <c r="C2315" s="107"/>
      <c r="D2315" s="67"/>
      <c r="E2315" s="108"/>
      <c r="F2315" s="68"/>
      <c r="G2315" s="109"/>
    </row>
    <row r="2316" spans="3:7">
      <c r="C2316" s="107"/>
      <c r="D2316" s="67"/>
      <c r="E2316" s="108"/>
      <c r="F2316" s="68"/>
      <c r="G2316" s="109"/>
    </row>
    <row r="2317" spans="3:7">
      <c r="C2317" s="107"/>
      <c r="D2317" s="67"/>
      <c r="E2317" s="108"/>
      <c r="F2317" s="68"/>
      <c r="G2317" s="109"/>
    </row>
    <row r="2318" spans="3:7">
      <c r="C2318" s="107"/>
      <c r="D2318" s="67"/>
      <c r="E2318" s="108"/>
      <c r="F2318" s="68"/>
      <c r="G2318" s="109"/>
    </row>
    <row r="2319" spans="3:7">
      <c r="C2319" s="107"/>
      <c r="D2319" s="67"/>
      <c r="E2319" s="108"/>
      <c r="F2319" s="68"/>
      <c r="G2319" s="109"/>
    </row>
    <row r="2320" spans="3:7">
      <c r="C2320" s="107"/>
      <c r="D2320" s="67"/>
      <c r="E2320" s="108"/>
      <c r="F2320" s="68"/>
      <c r="G2320" s="109"/>
    </row>
    <row r="2325" spans="6:7">
      <c r="F2325" s="71"/>
      <c r="G2325" s="71"/>
    </row>
    <row r="2326" spans="6:7">
      <c r="F2326" s="71"/>
      <c r="G2326" s="71"/>
    </row>
    <row r="2327" spans="6:7">
      <c r="F2327" s="71"/>
      <c r="G2327" s="71"/>
    </row>
    <row r="2328" spans="6:7">
      <c r="F2328" s="71"/>
      <c r="G2328" s="71"/>
    </row>
    <row r="2329" spans="6:7">
      <c r="F2329" s="71"/>
      <c r="G2329" s="71"/>
    </row>
    <row r="2330" spans="6:7">
      <c r="F2330" s="71"/>
      <c r="G2330" s="71"/>
    </row>
    <row r="2331" spans="6:7">
      <c r="F2331" s="71"/>
      <c r="G2331" s="71"/>
    </row>
    <row r="2332" spans="6:7">
      <c r="F2332" s="71"/>
      <c r="G2332" s="71"/>
    </row>
    <row r="2333" spans="6:7">
      <c r="F2333" s="71"/>
      <c r="G2333" s="71"/>
    </row>
    <row r="2334" spans="6:7">
      <c r="F2334" s="71"/>
      <c r="G2334" s="71"/>
    </row>
    <row r="2335" spans="6:7">
      <c r="F2335" s="71"/>
      <c r="G2335" s="71"/>
    </row>
    <row r="2336" spans="6:7">
      <c r="F2336" s="71"/>
      <c r="G2336" s="71"/>
    </row>
    <row r="2337" spans="6:7">
      <c r="F2337" s="71"/>
      <c r="G2337" s="71"/>
    </row>
    <row r="2338" spans="6:7">
      <c r="F2338" s="71"/>
      <c r="G2338" s="71"/>
    </row>
    <row r="2339" spans="6:7">
      <c r="F2339" s="71"/>
      <c r="G2339" s="71"/>
    </row>
    <row r="2340" spans="6:7">
      <c r="F2340" s="71"/>
      <c r="G2340" s="71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4"/>
  <sheetViews>
    <sheetView tabSelected="1" workbookViewId="0">
      <selection activeCell="B384" sqref="B384"/>
    </sheetView>
  </sheetViews>
  <sheetFormatPr defaultColWidth="8.85546875" defaultRowHeight="15"/>
  <cols>
    <col min="1" max="1" width="8.28515625" style="6" customWidth="1"/>
    <col min="2" max="2" width="25.42578125" style="6" customWidth="1"/>
    <col min="3" max="5" width="8.85546875" style="4"/>
    <col min="6" max="6" width="8.85546875" style="5"/>
    <col min="9" max="9" width="8.85546875" style="5"/>
  </cols>
  <sheetData>
    <row r="1" spans="1:16" ht="17.25">
      <c r="A1" s="2" t="s">
        <v>432</v>
      </c>
      <c r="B1" s="2" t="s">
        <v>351</v>
      </c>
      <c r="C1" s="28" t="s">
        <v>219</v>
      </c>
      <c r="D1" s="28" t="s">
        <v>8</v>
      </c>
      <c r="E1" s="28" t="s">
        <v>433</v>
      </c>
      <c r="F1" s="28" t="s">
        <v>314</v>
      </c>
      <c r="I1" s="23"/>
      <c r="J1" s="23"/>
      <c r="K1" s="23"/>
      <c r="L1" s="23"/>
      <c r="N1" s="25"/>
      <c r="O1" s="26"/>
      <c r="P1" s="26"/>
    </row>
    <row r="2" spans="1:16">
      <c r="A2" s="6" t="s">
        <v>431</v>
      </c>
      <c r="C2" s="4" t="s">
        <v>7</v>
      </c>
      <c r="D2" s="4" t="s">
        <v>9</v>
      </c>
      <c r="E2" s="4" t="s">
        <v>9</v>
      </c>
      <c r="I2" s="186"/>
    </row>
    <row r="3" spans="1:16">
      <c r="A3" s="6">
        <v>3000</v>
      </c>
      <c r="B3" s="6" t="s">
        <v>352</v>
      </c>
      <c r="C3" s="4">
        <v>9.8205882352941174</v>
      </c>
      <c r="D3" s="4">
        <v>394</v>
      </c>
      <c r="E3" s="4">
        <v>0</v>
      </c>
      <c r="F3" s="5" t="s">
        <v>125</v>
      </c>
    </row>
    <row r="4" spans="1:16">
      <c r="A4" s="6">
        <v>3000</v>
      </c>
      <c r="B4" s="6" t="s">
        <v>352</v>
      </c>
      <c r="C4" s="4">
        <v>9.9264705882352935</v>
      </c>
      <c r="D4" s="4">
        <v>877</v>
      </c>
      <c r="E4" s="4">
        <v>117.25974025974028</v>
      </c>
      <c r="F4" s="5" t="s">
        <v>125</v>
      </c>
    </row>
    <row r="5" spans="1:16">
      <c r="A5" s="6">
        <v>3000</v>
      </c>
      <c r="B5" s="6" t="s">
        <v>352</v>
      </c>
      <c r="C5" s="4">
        <v>6.021529411764706</v>
      </c>
      <c r="D5" s="4">
        <v>15</v>
      </c>
      <c r="E5" s="4">
        <v>0</v>
      </c>
      <c r="F5" s="5" t="s">
        <v>125</v>
      </c>
    </row>
    <row r="6" spans="1:16">
      <c r="A6" s="6">
        <v>3000</v>
      </c>
      <c r="B6" s="6" t="s">
        <v>352</v>
      </c>
      <c r="C6" s="4">
        <v>9.2276470588235302</v>
      </c>
      <c r="D6" s="4">
        <v>37</v>
      </c>
      <c r="E6" s="4">
        <v>0</v>
      </c>
      <c r="F6" s="5" t="s">
        <v>125</v>
      </c>
    </row>
    <row r="7" spans="1:16">
      <c r="A7" s="6">
        <v>3000</v>
      </c>
      <c r="B7" s="6" t="s">
        <v>352</v>
      </c>
      <c r="C7" s="4">
        <v>11.599411764705883</v>
      </c>
      <c r="D7" s="4">
        <v>254</v>
      </c>
      <c r="E7" s="4">
        <v>0</v>
      </c>
      <c r="F7" s="5" t="s">
        <v>125</v>
      </c>
    </row>
    <row r="8" spans="1:16">
      <c r="A8" s="6">
        <v>3000</v>
      </c>
      <c r="B8" s="6" t="s">
        <v>352</v>
      </c>
      <c r="C8" s="4">
        <v>6.0458823529411765</v>
      </c>
      <c r="D8" s="4">
        <v>615</v>
      </c>
      <c r="E8" s="4">
        <v>152.26753246753242</v>
      </c>
      <c r="F8" s="5" t="s">
        <v>125</v>
      </c>
    </row>
    <row r="9" spans="1:16">
      <c r="A9" s="6">
        <v>3000</v>
      </c>
      <c r="B9" s="6" t="s">
        <v>352</v>
      </c>
      <c r="C9" s="4">
        <v>3.6105882352941179</v>
      </c>
      <c r="D9" s="4">
        <v>9</v>
      </c>
      <c r="E9" s="4">
        <v>0</v>
      </c>
      <c r="F9" s="5" t="s">
        <v>125</v>
      </c>
    </row>
    <row r="10" spans="1:16">
      <c r="A10" s="6">
        <v>3000</v>
      </c>
      <c r="B10" s="6" t="s">
        <v>352</v>
      </c>
      <c r="C10" s="4">
        <v>7.4419411764705883</v>
      </c>
      <c r="D10" s="4">
        <v>305</v>
      </c>
      <c r="E10" s="4">
        <v>0</v>
      </c>
      <c r="F10" s="5" t="s">
        <v>125</v>
      </c>
    </row>
    <row r="11" spans="1:16">
      <c r="A11" s="6">
        <v>3000</v>
      </c>
      <c r="B11" s="6" t="s">
        <v>352</v>
      </c>
      <c r="C11" s="4">
        <v>7.1894117647058824</v>
      </c>
      <c r="D11" s="4">
        <v>833</v>
      </c>
      <c r="E11" s="4">
        <v>282.74545454545455</v>
      </c>
      <c r="F11" s="5" t="s">
        <v>125</v>
      </c>
    </row>
    <row r="12" spans="1:16">
      <c r="A12" s="6">
        <v>3000</v>
      </c>
      <c r="B12" s="6" t="s">
        <v>352</v>
      </c>
      <c r="C12" s="4">
        <v>5.8870588235294115</v>
      </c>
      <c r="D12" s="4">
        <v>461</v>
      </c>
      <c r="E12" s="4">
        <v>10.423376623376612</v>
      </c>
      <c r="F12" s="5" t="s">
        <v>125</v>
      </c>
    </row>
    <row r="13" spans="1:16">
      <c r="A13" s="6">
        <v>3000</v>
      </c>
      <c r="B13" s="6" t="s">
        <v>352</v>
      </c>
      <c r="C13" s="4">
        <v>11.641764705882352</v>
      </c>
      <c r="D13" s="4">
        <v>588</v>
      </c>
      <c r="E13" s="4">
        <v>0</v>
      </c>
      <c r="F13" s="5" t="s">
        <v>125</v>
      </c>
    </row>
    <row r="14" spans="1:16">
      <c r="A14" s="6">
        <v>3000</v>
      </c>
      <c r="B14" s="6" t="s">
        <v>352</v>
      </c>
      <c r="C14" s="4">
        <v>10.89</v>
      </c>
      <c r="D14" s="4">
        <v>580</v>
      </c>
      <c r="E14" s="4">
        <v>0</v>
      </c>
      <c r="F14" s="5" t="s">
        <v>125</v>
      </c>
    </row>
    <row r="15" spans="1:16">
      <c r="A15" s="6">
        <v>3000</v>
      </c>
      <c r="B15" s="6" t="s">
        <v>352</v>
      </c>
      <c r="C15" s="4">
        <v>11.954117647058823</v>
      </c>
      <c r="D15" s="4">
        <v>506</v>
      </c>
      <c r="E15" s="4">
        <v>0</v>
      </c>
      <c r="F15" s="5" t="s">
        <v>125</v>
      </c>
    </row>
    <row r="16" spans="1:16">
      <c r="A16" s="6">
        <v>3000</v>
      </c>
      <c r="B16" s="6" t="s">
        <v>352</v>
      </c>
      <c r="C16" s="4">
        <v>10.487647058823528</v>
      </c>
      <c r="D16" s="4">
        <v>562</v>
      </c>
      <c r="E16" s="4">
        <v>0</v>
      </c>
      <c r="F16" s="5" t="s">
        <v>125</v>
      </c>
    </row>
    <row r="17" spans="1:6">
      <c r="A17" s="6">
        <v>3000</v>
      </c>
      <c r="B17" s="6" t="s">
        <v>352</v>
      </c>
      <c r="C17" s="4">
        <v>11.911764705882353</v>
      </c>
      <c r="D17" s="4">
        <v>534</v>
      </c>
      <c r="E17" s="4">
        <v>0</v>
      </c>
      <c r="F17" s="5" t="s">
        <v>125</v>
      </c>
    </row>
    <row r="18" spans="1:6">
      <c r="A18" s="6">
        <v>3000</v>
      </c>
      <c r="B18" s="6" t="s">
        <v>352</v>
      </c>
      <c r="C18" s="4">
        <v>12.314117647058824</v>
      </c>
      <c r="D18" s="4">
        <v>586</v>
      </c>
      <c r="E18" s="4">
        <v>0</v>
      </c>
      <c r="F18" s="5" t="s">
        <v>125</v>
      </c>
    </row>
    <row r="19" spans="1:6">
      <c r="A19" s="6">
        <v>3000</v>
      </c>
      <c r="B19" s="6" t="s">
        <v>352</v>
      </c>
      <c r="C19" s="4">
        <v>10.863529411764706</v>
      </c>
      <c r="D19" s="4">
        <v>526</v>
      </c>
      <c r="E19" s="4">
        <v>0</v>
      </c>
      <c r="F19" s="5" t="s">
        <v>125</v>
      </c>
    </row>
    <row r="20" spans="1:6">
      <c r="A20" s="6">
        <v>3000</v>
      </c>
      <c r="B20" s="6" t="s">
        <v>352</v>
      </c>
      <c r="C20" s="4">
        <v>12.001764705882353</v>
      </c>
      <c r="D20" s="4">
        <v>538</v>
      </c>
      <c r="E20" s="4">
        <v>0</v>
      </c>
      <c r="F20" s="5" t="s">
        <v>125</v>
      </c>
    </row>
    <row r="21" spans="1:6">
      <c r="A21" s="6">
        <v>3000</v>
      </c>
      <c r="B21" s="6" t="s">
        <v>352</v>
      </c>
      <c r="C21" s="4">
        <v>8.9894117647058831</v>
      </c>
      <c r="D21" s="4">
        <v>446</v>
      </c>
      <c r="E21" s="4">
        <v>0</v>
      </c>
      <c r="F21" s="5" t="s">
        <v>125</v>
      </c>
    </row>
    <row r="22" spans="1:6">
      <c r="A22" s="6">
        <v>3000</v>
      </c>
      <c r="B22" s="6" t="s">
        <v>352</v>
      </c>
      <c r="C22" s="4">
        <v>14.421176470588234</v>
      </c>
      <c r="D22" s="4">
        <v>801</v>
      </c>
      <c r="E22" s="4">
        <v>0</v>
      </c>
      <c r="F22" s="5" t="s">
        <v>125</v>
      </c>
    </row>
    <row r="23" spans="1:6">
      <c r="A23" s="6">
        <v>2710</v>
      </c>
      <c r="B23" s="6" t="s">
        <v>354</v>
      </c>
      <c r="C23" s="4">
        <v>5.1247058823529414</v>
      </c>
      <c r="D23" s="4">
        <v>386</v>
      </c>
      <c r="E23" s="4">
        <v>0</v>
      </c>
      <c r="F23" s="5" t="s">
        <v>126</v>
      </c>
    </row>
    <row r="24" spans="1:6">
      <c r="A24" s="6">
        <v>2710</v>
      </c>
      <c r="B24" s="6" t="s">
        <v>354</v>
      </c>
      <c r="C24" s="4">
        <v>5.7070588235294117</v>
      </c>
      <c r="D24" s="4">
        <v>599</v>
      </c>
      <c r="E24" s="4">
        <v>162.19999999999993</v>
      </c>
      <c r="F24" s="5" t="s">
        <v>126</v>
      </c>
    </row>
    <row r="25" spans="1:6">
      <c r="A25" s="6">
        <v>2710</v>
      </c>
      <c r="B25" s="6" t="s">
        <v>354</v>
      </c>
      <c r="C25" s="4">
        <v>7.2158823529411773</v>
      </c>
      <c r="D25" s="4">
        <v>1103</v>
      </c>
      <c r="E25" s="4">
        <v>550.71948051948038</v>
      </c>
      <c r="F25" s="5" t="s">
        <v>126</v>
      </c>
    </row>
    <row r="26" spans="1:6">
      <c r="A26" s="6">
        <v>2710</v>
      </c>
      <c r="B26" s="6" t="s">
        <v>354</v>
      </c>
      <c r="C26" s="4">
        <v>7.1364705882352943</v>
      </c>
      <c r="D26" s="4">
        <v>1057</v>
      </c>
      <c r="E26" s="4">
        <v>510.79740259740254</v>
      </c>
      <c r="F26" s="5" t="s">
        <v>126</v>
      </c>
    </row>
    <row r="27" spans="1:6">
      <c r="A27" s="6">
        <v>2710</v>
      </c>
      <c r="B27" s="6" t="s">
        <v>354</v>
      </c>
      <c r="C27" s="4">
        <v>5.9029411764705886</v>
      </c>
      <c r="D27" s="4">
        <v>991</v>
      </c>
      <c r="E27" s="4">
        <v>539.20779220779218</v>
      </c>
      <c r="F27" s="5" t="s">
        <v>126</v>
      </c>
    </row>
    <row r="28" spans="1:6">
      <c r="A28" s="6">
        <v>2710</v>
      </c>
      <c r="B28" s="6" t="s">
        <v>354</v>
      </c>
      <c r="C28" s="4">
        <v>7.2317647058823535</v>
      </c>
      <c r="D28" s="4">
        <v>1236</v>
      </c>
      <c r="E28" s="4">
        <v>682.50389610389607</v>
      </c>
      <c r="F28" s="5" t="s">
        <v>126</v>
      </c>
    </row>
    <row r="29" spans="1:6">
      <c r="A29" s="6">
        <v>2710</v>
      </c>
      <c r="B29" s="6" t="s">
        <v>354</v>
      </c>
      <c r="C29" s="4">
        <v>6.2047058823529415</v>
      </c>
      <c r="D29" s="4">
        <v>932</v>
      </c>
      <c r="E29" s="4">
        <v>457.11168831168823</v>
      </c>
      <c r="F29" s="5" t="s">
        <v>126</v>
      </c>
    </row>
    <row r="30" spans="1:6">
      <c r="A30" s="6">
        <v>2710</v>
      </c>
      <c r="B30" s="6" t="s">
        <v>354</v>
      </c>
      <c r="C30" s="4">
        <v>6.1676470588235297</v>
      </c>
      <c r="D30" s="4">
        <v>915</v>
      </c>
      <c r="E30" s="4">
        <v>442.9480519480519</v>
      </c>
      <c r="F30" s="5" t="s">
        <v>126</v>
      </c>
    </row>
    <row r="31" spans="1:6">
      <c r="A31" s="6">
        <v>2710</v>
      </c>
      <c r="B31" s="6" t="s">
        <v>354</v>
      </c>
      <c r="C31" s="4">
        <v>5.5852941176470594</v>
      </c>
      <c r="D31" s="4">
        <v>783</v>
      </c>
      <c r="E31" s="4">
        <v>355.51948051948045</v>
      </c>
      <c r="F31" s="5" t="s">
        <v>126</v>
      </c>
    </row>
    <row r="32" spans="1:6">
      <c r="A32" s="6">
        <v>2710</v>
      </c>
      <c r="B32" s="6" t="s">
        <v>354</v>
      </c>
      <c r="C32" s="4">
        <v>7.0041176470588242</v>
      </c>
      <c r="D32" s="4">
        <v>1032</v>
      </c>
      <c r="E32" s="4">
        <v>495.92727272727268</v>
      </c>
      <c r="F32" s="5" t="s">
        <v>126</v>
      </c>
    </row>
    <row r="33" spans="1:6">
      <c r="A33" s="6">
        <v>2710</v>
      </c>
      <c r="B33" s="6" t="s">
        <v>354</v>
      </c>
      <c r="C33" s="4">
        <v>4.9341176470588239</v>
      </c>
      <c r="D33" s="4">
        <v>484</v>
      </c>
      <c r="E33" s="4">
        <v>106.35844155844148</v>
      </c>
      <c r="F33" s="5" t="s">
        <v>126</v>
      </c>
    </row>
    <row r="34" spans="1:6">
      <c r="A34" s="6">
        <v>2710</v>
      </c>
      <c r="B34" s="6" t="s">
        <v>354</v>
      </c>
      <c r="C34" s="4">
        <v>6.2047058823529415</v>
      </c>
      <c r="D34" s="4">
        <v>743</v>
      </c>
      <c r="E34" s="4">
        <v>268.11168831168823</v>
      </c>
      <c r="F34" s="5" t="s">
        <v>126</v>
      </c>
    </row>
    <row r="35" spans="1:6">
      <c r="A35" s="6">
        <v>2710</v>
      </c>
      <c r="B35" s="6" t="s">
        <v>354</v>
      </c>
      <c r="C35" s="4">
        <v>6.3635294117647057</v>
      </c>
      <c r="D35" s="4">
        <v>934</v>
      </c>
      <c r="E35" s="4">
        <v>446.95584415584415</v>
      </c>
      <c r="F35" s="5" t="s">
        <v>126</v>
      </c>
    </row>
    <row r="36" spans="1:6">
      <c r="A36" s="6">
        <v>2710</v>
      </c>
      <c r="B36" s="6" t="s">
        <v>354</v>
      </c>
      <c r="C36" s="4">
        <v>7.2158823529411773</v>
      </c>
      <c r="D36" s="4">
        <v>999</v>
      </c>
      <c r="E36" s="4">
        <v>446.71948051948038</v>
      </c>
      <c r="F36" s="5" t="s">
        <v>126</v>
      </c>
    </row>
    <row r="37" spans="1:6">
      <c r="A37" s="6">
        <v>2710</v>
      </c>
      <c r="B37" s="6" t="s">
        <v>354</v>
      </c>
      <c r="C37" s="4">
        <v>7.2847058823529416</v>
      </c>
      <c r="D37" s="4">
        <v>1090</v>
      </c>
      <c r="E37" s="4">
        <v>532.45194805194797</v>
      </c>
      <c r="F37" s="5" t="s">
        <v>126</v>
      </c>
    </row>
    <row r="38" spans="1:6">
      <c r="A38" s="6">
        <v>650</v>
      </c>
      <c r="B38" s="6" t="s">
        <v>356</v>
      </c>
      <c r="C38" s="4">
        <v>8.9205882352941188</v>
      </c>
      <c r="D38" s="4">
        <v>363</v>
      </c>
      <c r="E38" s="4">
        <v>0</v>
      </c>
      <c r="F38" s="5" t="s">
        <v>128</v>
      </c>
    </row>
    <row r="39" spans="1:6">
      <c r="A39" s="6">
        <v>650</v>
      </c>
      <c r="B39" s="6" t="s">
        <v>356</v>
      </c>
      <c r="C39" s="4">
        <v>8.5499999999999989</v>
      </c>
      <c r="D39" s="4">
        <v>547</v>
      </c>
      <c r="E39" s="4">
        <v>0</v>
      </c>
      <c r="F39" s="5" t="s">
        <v>128</v>
      </c>
    </row>
    <row r="40" spans="1:6">
      <c r="A40" s="6">
        <v>650</v>
      </c>
      <c r="B40" s="6" t="s">
        <v>356</v>
      </c>
      <c r="C40" s="4">
        <v>8.6294117647058837</v>
      </c>
      <c r="D40" s="4">
        <v>289</v>
      </c>
      <c r="E40" s="4">
        <v>0</v>
      </c>
      <c r="F40" s="5" t="s">
        <v>127</v>
      </c>
    </row>
    <row r="41" spans="1:6">
      <c r="A41" s="6">
        <v>650</v>
      </c>
      <c r="B41" s="6" t="s">
        <v>356</v>
      </c>
      <c r="C41" s="4">
        <v>8.5499999999999989</v>
      </c>
      <c r="D41" s="4">
        <v>423</v>
      </c>
      <c r="E41" s="4">
        <v>0</v>
      </c>
      <c r="F41" s="5" t="s">
        <v>127</v>
      </c>
    </row>
    <row r="42" spans="1:6">
      <c r="A42" s="6">
        <v>650</v>
      </c>
      <c r="B42" s="6" t="s">
        <v>356</v>
      </c>
      <c r="C42" s="4">
        <v>8.8411764705882359</v>
      </c>
      <c r="D42" s="4">
        <v>279</v>
      </c>
      <c r="E42" s="4">
        <v>0</v>
      </c>
      <c r="F42" s="5" t="s">
        <v>127</v>
      </c>
    </row>
    <row r="43" spans="1:6">
      <c r="A43" s="6">
        <v>650</v>
      </c>
      <c r="B43" s="6" t="s">
        <v>356</v>
      </c>
      <c r="C43" s="4">
        <v>8.6558823529411768</v>
      </c>
      <c r="D43" s="4">
        <v>528</v>
      </c>
      <c r="E43" s="4">
        <v>0</v>
      </c>
      <c r="F43" s="5" t="s">
        <v>127</v>
      </c>
    </row>
    <row r="44" spans="1:6">
      <c r="A44" s="6">
        <v>650</v>
      </c>
      <c r="B44" s="6" t="s">
        <v>356</v>
      </c>
      <c r="C44" s="4">
        <v>4.171764705882353</v>
      </c>
      <c r="D44" s="4">
        <v>729</v>
      </c>
      <c r="E44" s="4">
        <v>409.70649350649347</v>
      </c>
      <c r="F44" s="5" t="s">
        <v>127</v>
      </c>
    </row>
    <row r="45" spans="1:6">
      <c r="A45" s="6">
        <v>650</v>
      </c>
      <c r="B45" s="6" t="s">
        <v>356</v>
      </c>
      <c r="C45" s="4">
        <v>6.9617647058823531</v>
      </c>
      <c r="D45" s="4">
        <v>290</v>
      </c>
      <c r="E45" s="4">
        <v>0</v>
      </c>
      <c r="F45" s="5" t="s">
        <v>127</v>
      </c>
    </row>
    <row r="46" spans="1:6">
      <c r="A46" s="6">
        <v>650</v>
      </c>
      <c r="B46" s="6" t="s">
        <v>356</v>
      </c>
      <c r="C46" s="4">
        <v>8.6029411764705888</v>
      </c>
      <c r="D46" s="4">
        <v>373</v>
      </c>
      <c r="E46" s="4">
        <v>0</v>
      </c>
      <c r="F46" s="5" t="s">
        <v>127</v>
      </c>
    </row>
    <row r="47" spans="1:6">
      <c r="A47" s="6">
        <v>650</v>
      </c>
      <c r="B47" s="6" t="s">
        <v>356</v>
      </c>
      <c r="C47" s="4">
        <v>9.3176470588235301</v>
      </c>
      <c r="D47" s="4">
        <v>424</v>
      </c>
      <c r="E47" s="4">
        <v>0</v>
      </c>
      <c r="F47" s="5" t="s">
        <v>127</v>
      </c>
    </row>
    <row r="48" spans="1:6">
      <c r="A48" s="6">
        <v>650</v>
      </c>
      <c r="B48" s="6" t="s">
        <v>356</v>
      </c>
      <c r="C48" s="4">
        <v>9</v>
      </c>
      <c r="D48" s="4">
        <v>405</v>
      </c>
      <c r="E48" s="4">
        <v>0</v>
      </c>
      <c r="F48" s="5" t="s">
        <v>127</v>
      </c>
    </row>
    <row r="49" spans="1:6">
      <c r="A49" s="6">
        <v>650</v>
      </c>
      <c r="B49" s="6" t="s">
        <v>356</v>
      </c>
      <c r="C49" s="4">
        <v>9.2382352941176471</v>
      </c>
      <c r="D49" s="4">
        <v>368</v>
      </c>
      <c r="E49" s="4">
        <v>0</v>
      </c>
      <c r="F49" s="5" t="s">
        <v>127</v>
      </c>
    </row>
    <row r="50" spans="1:6">
      <c r="A50" s="6">
        <v>650</v>
      </c>
      <c r="B50" s="6" t="s">
        <v>356</v>
      </c>
      <c r="C50" s="4">
        <v>9.6882352941176482</v>
      </c>
      <c r="D50" s="4">
        <v>539</v>
      </c>
      <c r="E50" s="4">
        <v>0</v>
      </c>
      <c r="F50" s="5" t="s">
        <v>127</v>
      </c>
    </row>
    <row r="51" spans="1:6">
      <c r="A51" s="6">
        <v>650</v>
      </c>
      <c r="B51" s="6" t="s">
        <v>356</v>
      </c>
      <c r="C51" s="4">
        <v>9.3176470588235301</v>
      </c>
      <c r="D51" s="4">
        <v>609</v>
      </c>
      <c r="E51" s="4">
        <v>0</v>
      </c>
      <c r="F51" s="5" t="s">
        <v>127</v>
      </c>
    </row>
    <row r="52" spans="1:6">
      <c r="A52" s="6">
        <v>650</v>
      </c>
      <c r="B52" s="6" t="s">
        <v>356</v>
      </c>
      <c r="C52" s="4">
        <v>8.2588235294117638</v>
      </c>
      <c r="D52" s="4">
        <v>476</v>
      </c>
      <c r="E52" s="4">
        <v>0</v>
      </c>
      <c r="F52" s="5" t="s">
        <v>127</v>
      </c>
    </row>
    <row r="53" spans="1:6">
      <c r="A53" s="6">
        <v>650</v>
      </c>
      <c r="B53" s="6" t="s">
        <v>356</v>
      </c>
      <c r="C53" s="4">
        <v>3.69</v>
      </c>
      <c r="D53" s="4">
        <v>693</v>
      </c>
      <c r="E53" s="4">
        <v>410.57922077922075</v>
      </c>
      <c r="F53" s="5" t="s">
        <v>127</v>
      </c>
    </row>
    <row r="54" spans="1:6">
      <c r="A54" s="6">
        <v>650</v>
      </c>
      <c r="B54" s="6" t="s">
        <v>356</v>
      </c>
      <c r="C54" s="4">
        <v>4.447058823529412</v>
      </c>
      <c r="D54" s="4">
        <v>631</v>
      </c>
      <c r="E54" s="4">
        <v>290.63636363636357</v>
      </c>
      <c r="F54" s="5" t="s">
        <v>127</v>
      </c>
    </row>
    <row r="55" spans="1:6">
      <c r="A55" s="6">
        <v>650</v>
      </c>
      <c r="B55" s="6" t="s">
        <v>356</v>
      </c>
      <c r="C55" s="4">
        <v>2.3929411764705879</v>
      </c>
      <c r="D55" s="4">
        <v>588</v>
      </c>
      <c r="E55" s="4">
        <v>404.85194805194806</v>
      </c>
      <c r="F55" s="5" t="s">
        <v>127</v>
      </c>
    </row>
    <row r="56" spans="1:6">
      <c r="A56" s="6">
        <v>650</v>
      </c>
      <c r="B56" s="6" t="s">
        <v>356</v>
      </c>
      <c r="C56" s="4">
        <v>9.264705882352942</v>
      </c>
      <c r="D56" s="4">
        <v>450</v>
      </c>
      <c r="E56" s="4">
        <v>0</v>
      </c>
      <c r="F56" s="5" t="s">
        <v>127</v>
      </c>
    </row>
    <row r="57" spans="1:6">
      <c r="A57" s="6">
        <v>650</v>
      </c>
      <c r="B57" s="6" t="s">
        <v>356</v>
      </c>
      <c r="C57" s="4">
        <v>6.3</v>
      </c>
      <c r="D57" s="4">
        <v>458</v>
      </c>
      <c r="E57" s="4">
        <v>0</v>
      </c>
      <c r="F57" s="5" t="s">
        <v>127</v>
      </c>
    </row>
    <row r="58" spans="1:6">
      <c r="A58" s="6">
        <v>650</v>
      </c>
      <c r="B58" s="6" t="s">
        <v>356</v>
      </c>
      <c r="C58" s="4">
        <v>2.6152941176470592</v>
      </c>
      <c r="D58" s="4">
        <v>4510</v>
      </c>
      <c r="E58" s="4">
        <v>4309.8337662337663</v>
      </c>
      <c r="F58" s="5" t="s">
        <v>127</v>
      </c>
    </row>
    <row r="59" spans="1:6">
      <c r="A59" s="6">
        <v>650</v>
      </c>
      <c r="B59" s="6" t="s">
        <v>356</v>
      </c>
      <c r="C59" s="4">
        <v>11.170588235294119</v>
      </c>
      <c r="D59" s="4">
        <v>285</v>
      </c>
      <c r="E59" s="4">
        <v>0</v>
      </c>
      <c r="F59" s="5" t="s">
        <v>127</v>
      </c>
    </row>
    <row r="60" spans="1:6">
      <c r="A60" s="6">
        <v>650</v>
      </c>
      <c r="B60" s="6" t="s">
        <v>356</v>
      </c>
      <c r="C60" s="4">
        <v>9.3176470588235301</v>
      </c>
      <c r="D60" s="4">
        <v>618</v>
      </c>
      <c r="E60" s="4">
        <v>0</v>
      </c>
      <c r="F60" s="5" t="s">
        <v>127</v>
      </c>
    </row>
    <row r="61" spans="1:6">
      <c r="A61" s="6">
        <v>650</v>
      </c>
      <c r="B61" s="6" t="s">
        <v>356</v>
      </c>
      <c r="C61" s="4">
        <v>10.561764705882352</v>
      </c>
      <c r="D61" s="4">
        <v>573</v>
      </c>
      <c r="E61" s="4">
        <v>0</v>
      </c>
      <c r="F61" s="5" t="s">
        <v>127</v>
      </c>
    </row>
    <row r="62" spans="1:6">
      <c r="A62" s="6">
        <v>650</v>
      </c>
      <c r="B62" s="6" t="s">
        <v>356</v>
      </c>
      <c r="C62" s="4">
        <v>9.3970588235294112</v>
      </c>
      <c r="D62" s="4">
        <v>580</v>
      </c>
      <c r="E62" s="4">
        <v>0</v>
      </c>
      <c r="F62" s="5" t="s">
        <v>127</v>
      </c>
    </row>
    <row r="63" spans="1:6">
      <c r="A63" s="6">
        <v>650</v>
      </c>
      <c r="B63" s="6" t="s">
        <v>356</v>
      </c>
      <c r="C63" s="4">
        <v>3.3988235294117648</v>
      </c>
      <c r="D63" s="4">
        <v>629</v>
      </c>
      <c r="E63" s="4">
        <v>368.86493506493503</v>
      </c>
      <c r="F63" s="5" t="s">
        <v>127</v>
      </c>
    </row>
    <row r="64" spans="1:6">
      <c r="A64" s="6">
        <v>650</v>
      </c>
      <c r="B64" s="6" t="s">
        <v>356</v>
      </c>
      <c r="C64" s="4">
        <v>3.2241176470588235</v>
      </c>
      <c r="D64" s="4">
        <v>357</v>
      </c>
      <c r="E64" s="4">
        <v>110.23636363636359</v>
      </c>
      <c r="F64" s="5" t="s">
        <v>127</v>
      </c>
    </row>
    <row r="65" spans="1:6">
      <c r="A65" s="6">
        <v>650</v>
      </c>
      <c r="B65" s="6" t="s">
        <v>356</v>
      </c>
      <c r="C65" s="4">
        <v>2.8058823529411763</v>
      </c>
      <c r="D65" s="4">
        <v>2730</v>
      </c>
      <c r="E65" s="4">
        <v>2515.2467532467531</v>
      </c>
      <c r="F65" s="5" t="s">
        <v>127</v>
      </c>
    </row>
    <row r="66" spans="1:6">
      <c r="A66" s="6">
        <v>650</v>
      </c>
      <c r="B66" s="6" t="s">
        <v>356</v>
      </c>
      <c r="C66" s="4">
        <v>7.2794117647058822</v>
      </c>
      <c r="D66" s="4">
        <v>777</v>
      </c>
      <c r="E66" s="4">
        <v>219.85714285714278</v>
      </c>
      <c r="F66" s="5" t="s">
        <v>127</v>
      </c>
    </row>
    <row r="67" spans="1:6">
      <c r="A67" s="6">
        <v>650</v>
      </c>
      <c r="B67" s="6" t="s">
        <v>356</v>
      </c>
      <c r="C67" s="4">
        <v>4.5476470588235296</v>
      </c>
      <c r="D67" s="4">
        <v>417</v>
      </c>
      <c r="E67" s="4">
        <v>68.937662337662289</v>
      </c>
      <c r="F67" s="5" t="s">
        <v>127</v>
      </c>
    </row>
    <row r="68" spans="1:6">
      <c r="A68" s="6">
        <v>1025</v>
      </c>
      <c r="B68" s="6" t="s">
        <v>358</v>
      </c>
      <c r="C68" s="4">
        <v>10.747058823529413</v>
      </c>
      <c r="D68" s="4">
        <v>508</v>
      </c>
      <c r="E68" s="4">
        <v>0</v>
      </c>
      <c r="F68" s="5" t="s">
        <v>129</v>
      </c>
    </row>
    <row r="69" spans="1:6">
      <c r="A69" s="6">
        <v>1025</v>
      </c>
      <c r="B69" s="6" t="s">
        <v>358</v>
      </c>
      <c r="C69" s="4">
        <v>10.005882352941176</v>
      </c>
      <c r="D69" s="4">
        <v>472</v>
      </c>
      <c r="E69" s="4">
        <v>0</v>
      </c>
      <c r="F69" s="5" t="s">
        <v>129</v>
      </c>
    </row>
    <row r="70" spans="1:6">
      <c r="A70" s="6">
        <v>1025</v>
      </c>
      <c r="B70" s="6" t="s">
        <v>358</v>
      </c>
      <c r="C70" s="4">
        <v>12.388235294117646</v>
      </c>
      <c r="D70" s="4">
        <v>352</v>
      </c>
      <c r="E70" s="4">
        <v>0</v>
      </c>
      <c r="F70" s="5" t="s">
        <v>129</v>
      </c>
    </row>
    <row r="71" spans="1:6">
      <c r="A71" s="6">
        <v>1025</v>
      </c>
      <c r="B71" s="6" t="s">
        <v>358</v>
      </c>
      <c r="C71" s="4">
        <v>11.964705882352941</v>
      </c>
      <c r="D71" s="4">
        <v>379</v>
      </c>
      <c r="E71" s="4">
        <v>0</v>
      </c>
      <c r="F71" s="5" t="s">
        <v>129</v>
      </c>
    </row>
    <row r="72" spans="1:6">
      <c r="A72" s="6">
        <v>1025</v>
      </c>
      <c r="B72" s="6" t="s">
        <v>358</v>
      </c>
      <c r="C72" s="4">
        <v>11.805882352941177</v>
      </c>
      <c r="D72" s="4">
        <v>428</v>
      </c>
      <c r="E72" s="4">
        <v>0</v>
      </c>
      <c r="F72" s="5" t="s">
        <v>129</v>
      </c>
    </row>
    <row r="73" spans="1:6">
      <c r="A73" s="6">
        <v>1025</v>
      </c>
      <c r="B73" s="6" t="s">
        <v>358</v>
      </c>
      <c r="C73" s="4">
        <v>11.276470588235295</v>
      </c>
      <c r="D73" s="4">
        <v>350</v>
      </c>
      <c r="E73" s="4">
        <v>0</v>
      </c>
      <c r="F73" s="5" t="s">
        <v>129</v>
      </c>
    </row>
    <row r="74" spans="1:6">
      <c r="A74" s="6">
        <v>1025</v>
      </c>
      <c r="B74" s="6" t="s">
        <v>358</v>
      </c>
      <c r="C74" s="4">
        <v>11.276470588235295</v>
      </c>
      <c r="D74" s="4">
        <v>450</v>
      </c>
      <c r="E74" s="4">
        <v>0</v>
      </c>
      <c r="F74" s="5" t="s">
        <v>129</v>
      </c>
    </row>
    <row r="75" spans="1:6">
      <c r="A75" s="6">
        <v>1025</v>
      </c>
      <c r="B75" s="6" t="s">
        <v>358</v>
      </c>
      <c r="C75" s="4">
        <v>9.9</v>
      </c>
      <c r="D75" s="4">
        <v>242</v>
      </c>
      <c r="E75" s="4">
        <v>0</v>
      </c>
      <c r="F75" s="5" t="s">
        <v>129</v>
      </c>
    </row>
    <row r="76" spans="1:6">
      <c r="A76" s="6">
        <v>1025</v>
      </c>
      <c r="B76" s="6" t="s">
        <v>358</v>
      </c>
      <c r="C76" s="4">
        <v>10.799999999999999</v>
      </c>
      <c r="D76" s="4">
        <v>553</v>
      </c>
      <c r="E76" s="4">
        <v>0</v>
      </c>
      <c r="F76" s="5" t="s">
        <v>129</v>
      </c>
    </row>
    <row r="77" spans="1:6">
      <c r="A77" s="6">
        <v>1025</v>
      </c>
      <c r="B77" s="6" t="s">
        <v>358</v>
      </c>
      <c r="C77" s="4">
        <v>12.388235294117646</v>
      </c>
      <c r="D77" s="4">
        <v>233</v>
      </c>
      <c r="E77" s="4">
        <v>0</v>
      </c>
      <c r="F77" s="5" t="s">
        <v>129</v>
      </c>
    </row>
    <row r="78" spans="1:6">
      <c r="A78" s="6">
        <v>1025</v>
      </c>
      <c r="B78" s="6" t="s">
        <v>358</v>
      </c>
      <c r="C78" s="4">
        <v>9.7941176470588243</v>
      </c>
      <c r="D78" s="4">
        <v>443</v>
      </c>
      <c r="E78" s="4">
        <v>0</v>
      </c>
      <c r="F78" s="5" t="s">
        <v>129</v>
      </c>
    </row>
    <row r="79" spans="1:6">
      <c r="A79" s="6">
        <v>1025</v>
      </c>
      <c r="B79" s="6" t="s">
        <v>358</v>
      </c>
      <c r="C79" s="4">
        <v>11.805882352941177</v>
      </c>
      <c r="D79" s="4">
        <v>249</v>
      </c>
      <c r="E79" s="4">
        <v>0</v>
      </c>
      <c r="F79" s="5" t="s">
        <v>129</v>
      </c>
    </row>
    <row r="80" spans="1:6">
      <c r="A80" s="6">
        <v>1025</v>
      </c>
      <c r="B80" s="6" t="s">
        <v>358</v>
      </c>
      <c r="C80" s="4">
        <v>11.064705882352941</v>
      </c>
      <c r="D80" s="4">
        <v>492</v>
      </c>
      <c r="E80" s="4">
        <v>0</v>
      </c>
      <c r="F80" s="5" t="s">
        <v>129</v>
      </c>
    </row>
    <row r="81" spans="1:6">
      <c r="A81" s="6">
        <v>1025</v>
      </c>
      <c r="B81" s="6" t="s">
        <v>358</v>
      </c>
      <c r="C81" s="4">
        <v>12.91764705882353</v>
      </c>
      <c r="D81" s="4">
        <v>439</v>
      </c>
      <c r="E81" s="4">
        <v>0</v>
      </c>
      <c r="F81" s="5" t="s">
        <v>129</v>
      </c>
    </row>
    <row r="82" spans="1:6">
      <c r="A82" s="6">
        <v>1025</v>
      </c>
      <c r="B82" s="6" t="s">
        <v>358</v>
      </c>
      <c r="C82" s="4">
        <v>10.111764705882354</v>
      </c>
      <c r="D82" s="4">
        <v>324</v>
      </c>
      <c r="E82" s="4">
        <v>0</v>
      </c>
      <c r="F82" s="5" t="s">
        <v>129</v>
      </c>
    </row>
    <row r="83" spans="1:6">
      <c r="A83" s="6">
        <v>1025</v>
      </c>
      <c r="B83" s="6" t="s">
        <v>358</v>
      </c>
      <c r="C83" s="4">
        <v>12.547058823529412</v>
      </c>
      <c r="D83" s="4">
        <v>352</v>
      </c>
      <c r="E83" s="4">
        <v>0</v>
      </c>
      <c r="F83" s="5" t="s">
        <v>129</v>
      </c>
    </row>
    <row r="84" spans="1:6">
      <c r="A84" s="6">
        <v>1025</v>
      </c>
      <c r="B84" s="6" t="s">
        <v>358</v>
      </c>
      <c r="C84" s="4">
        <v>14.452941176470588</v>
      </c>
      <c r="D84" s="4">
        <v>329</v>
      </c>
      <c r="E84" s="4">
        <v>0</v>
      </c>
      <c r="F84" s="5" t="s">
        <v>129</v>
      </c>
    </row>
    <row r="85" spans="1:6">
      <c r="A85" s="6">
        <v>1025</v>
      </c>
      <c r="B85" s="6" t="s">
        <v>358</v>
      </c>
      <c r="C85" s="4">
        <v>12.388235294117646</v>
      </c>
      <c r="D85" s="4">
        <v>245</v>
      </c>
      <c r="E85" s="4">
        <v>0</v>
      </c>
      <c r="F85" s="5" t="s">
        <v>129</v>
      </c>
    </row>
    <row r="86" spans="1:6">
      <c r="A86" s="6">
        <v>1025</v>
      </c>
      <c r="B86" s="6" t="s">
        <v>358</v>
      </c>
      <c r="C86" s="4">
        <v>11.805882352941177</v>
      </c>
      <c r="D86" s="4">
        <v>324</v>
      </c>
      <c r="E86" s="4">
        <v>0</v>
      </c>
      <c r="F86" s="5" t="s">
        <v>129</v>
      </c>
    </row>
    <row r="87" spans="1:6">
      <c r="A87" s="6">
        <v>1025</v>
      </c>
      <c r="B87" s="6" t="s">
        <v>358</v>
      </c>
      <c r="C87" s="4">
        <v>13.55294117647059</v>
      </c>
      <c r="D87" s="4">
        <v>225</v>
      </c>
      <c r="E87" s="4">
        <v>0</v>
      </c>
      <c r="F87" s="5" t="s">
        <v>129</v>
      </c>
    </row>
    <row r="88" spans="1:6">
      <c r="A88" s="6">
        <v>1025</v>
      </c>
      <c r="B88" s="6" t="s">
        <v>358</v>
      </c>
      <c r="C88" s="4">
        <v>11.752941176470587</v>
      </c>
      <c r="D88" s="4">
        <v>161</v>
      </c>
      <c r="E88" s="4">
        <v>0</v>
      </c>
      <c r="F88" s="5" t="s">
        <v>129</v>
      </c>
    </row>
    <row r="89" spans="1:6">
      <c r="A89" s="6">
        <v>1025</v>
      </c>
      <c r="B89" s="6" t="s">
        <v>358</v>
      </c>
      <c r="C89" s="4">
        <v>10.905882352941177</v>
      </c>
      <c r="D89" s="4">
        <v>144</v>
      </c>
      <c r="E89" s="4">
        <v>0</v>
      </c>
      <c r="F89" s="5" t="s">
        <v>129</v>
      </c>
    </row>
    <row r="90" spans="1:6">
      <c r="A90" s="6">
        <v>1025</v>
      </c>
      <c r="B90" s="6" t="s">
        <v>358</v>
      </c>
      <c r="C90" s="4">
        <v>13.923529411764706</v>
      </c>
      <c r="D90" s="4">
        <v>207</v>
      </c>
      <c r="E90" s="4">
        <v>0</v>
      </c>
      <c r="F90" s="5" t="s">
        <v>129</v>
      </c>
    </row>
    <row r="91" spans="1:6">
      <c r="A91" s="6">
        <v>1025</v>
      </c>
      <c r="B91" s="6" t="s">
        <v>358</v>
      </c>
      <c r="C91" s="4">
        <v>13.764705882352942</v>
      </c>
      <c r="D91" s="4">
        <v>370</v>
      </c>
      <c r="E91" s="4">
        <v>0</v>
      </c>
      <c r="F91" s="5" t="s">
        <v>129</v>
      </c>
    </row>
    <row r="92" spans="1:6">
      <c r="A92" s="6">
        <v>2173</v>
      </c>
      <c r="B92" s="6" t="s">
        <v>360</v>
      </c>
      <c r="C92" s="4">
        <v>0.6</v>
      </c>
      <c r="D92" s="4">
        <v>105</v>
      </c>
      <c r="E92" s="4">
        <v>59.077922077922075</v>
      </c>
      <c r="F92" s="5" t="s">
        <v>130</v>
      </c>
    </row>
    <row r="93" spans="1:6">
      <c r="A93" s="6">
        <v>2173</v>
      </c>
      <c r="B93" s="6" t="s">
        <v>360</v>
      </c>
      <c r="C93" s="4">
        <v>5</v>
      </c>
      <c r="D93" s="4">
        <v>46</v>
      </c>
      <c r="E93" s="4">
        <v>0</v>
      </c>
      <c r="F93" s="5" t="s">
        <v>130</v>
      </c>
    </row>
    <row r="94" spans="1:6">
      <c r="A94" s="6">
        <v>2173</v>
      </c>
      <c r="B94" s="6" t="s">
        <v>360</v>
      </c>
      <c r="C94" s="4">
        <v>0.7</v>
      </c>
      <c r="D94" s="4">
        <v>392</v>
      </c>
      <c r="E94" s="4">
        <v>338.42424242424244</v>
      </c>
      <c r="F94" s="5" t="s">
        <v>130</v>
      </c>
    </row>
    <row r="95" spans="1:6">
      <c r="A95" s="6">
        <v>2173</v>
      </c>
      <c r="B95" s="6" t="s">
        <v>360</v>
      </c>
      <c r="C95" s="4">
        <v>2.5</v>
      </c>
      <c r="D95" s="4">
        <v>4055</v>
      </c>
      <c r="E95" s="4">
        <v>3863.6580086580088</v>
      </c>
      <c r="F95" s="5" t="s">
        <v>130</v>
      </c>
    </row>
    <row r="96" spans="1:6">
      <c r="A96" s="6">
        <v>2173</v>
      </c>
      <c r="B96" s="6" t="s">
        <v>360</v>
      </c>
      <c r="C96" s="4">
        <v>4.2</v>
      </c>
      <c r="D96" s="4">
        <v>97</v>
      </c>
      <c r="E96" s="4">
        <v>0</v>
      </c>
      <c r="F96" s="5" t="s">
        <v>130</v>
      </c>
    </row>
    <row r="97" spans="1:6">
      <c r="A97" s="6">
        <v>1800</v>
      </c>
      <c r="B97" s="6" t="s">
        <v>362</v>
      </c>
      <c r="C97" s="4">
        <v>4.8758823529411766</v>
      </c>
      <c r="D97" s="4">
        <v>4557</v>
      </c>
      <c r="E97" s="4">
        <v>4183.8155844155845</v>
      </c>
      <c r="F97" s="5" t="s">
        <v>131</v>
      </c>
    </row>
    <row r="98" spans="1:6">
      <c r="A98" s="6">
        <v>1800</v>
      </c>
      <c r="B98" s="6" t="s">
        <v>362</v>
      </c>
      <c r="C98" s="4">
        <v>8.4705882352941178</v>
      </c>
      <c r="D98" s="4">
        <v>10235</v>
      </c>
      <c r="E98" s="4">
        <v>9586.6883116883109</v>
      </c>
      <c r="F98" s="5" t="s">
        <v>131</v>
      </c>
    </row>
    <row r="99" spans="1:6">
      <c r="A99" s="6">
        <v>1800</v>
      </c>
      <c r="B99" s="6" t="s">
        <v>362</v>
      </c>
      <c r="C99" s="4">
        <v>6.2788235294117642</v>
      </c>
      <c r="D99" s="4">
        <v>3868</v>
      </c>
      <c r="E99" s="4">
        <v>3387.4389610389612</v>
      </c>
      <c r="F99" s="5" t="s">
        <v>131</v>
      </c>
    </row>
    <row r="100" spans="1:6">
      <c r="A100" s="6">
        <v>1800</v>
      </c>
      <c r="B100" s="6" t="s">
        <v>362</v>
      </c>
      <c r="C100" s="4">
        <v>8.4547058823529415</v>
      </c>
      <c r="D100" s="4">
        <v>10028</v>
      </c>
      <c r="E100" s="4">
        <v>9380.9038961038968</v>
      </c>
      <c r="F100" s="5" t="s">
        <v>131</v>
      </c>
    </row>
    <row r="101" spans="1:6">
      <c r="A101" s="6">
        <v>1800</v>
      </c>
      <c r="B101" s="6" t="s">
        <v>362</v>
      </c>
      <c r="C101" s="4">
        <v>8.4917647058823533</v>
      </c>
      <c r="D101" s="4">
        <v>10047</v>
      </c>
      <c r="E101" s="4">
        <v>9397.0675324675321</v>
      </c>
      <c r="F101" s="5" t="s">
        <v>131</v>
      </c>
    </row>
    <row r="102" spans="1:6">
      <c r="A102" s="6">
        <v>1800</v>
      </c>
      <c r="B102" s="6" t="s">
        <v>362</v>
      </c>
      <c r="C102" s="4">
        <v>8.6452941176470581</v>
      </c>
      <c r="D102" s="4">
        <v>10833</v>
      </c>
      <c r="E102" s="4">
        <v>10171.316883116882</v>
      </c>
      <c r="F102" s="5" t="s">
        <v>131</v>
      </c>
    </row>
    <row r="103" spans="1:6">
      <c r="A103" s="6">
        <v>1800</v>
      </c>
      <c r="B103" s="6" t="s">
        <v>362</v>
      </c>
      <c r="C103" s="4">
        <v>8.6082352941176481</v>
      </c>
      <c r="D103" s="4">
        <v>194</v>
      </c>
      <c r="E103" s="4">
        <v>0</v>
      </c>
      <c r="F103" s="5" t="s">
        <v>131</v>
      </c>
    </row>
    <row r="104" spans="1:6">
      <c r="A104" s="6">
        <v>1800</v>
      </c>
      <c r="B104" s="6" t="s">
        <v>362</v>
      </c>
      <c r="C104" s="4">
        <v>7.7294117647058824</v>
      </c>
      <c r="D104" s="4">
        <v>251</v>
      </c>
      <c r="E104" s="4">
        <v>0</v>
      </c>
      <c r="F104" s="5" t="s">
        <v>131</v>
      </c>
    </row>
    <row r="105" spans="1:6">
      <c r="A105" s="6">
        <v>1800</v>
      </c>
      <c r="B105" s="6" t="s">
        <v>362</v>
      </c>
      <c r="C105" s="4">
        <v>8.4811764705882347</v>
      </c>
      <c r="D105" s="4">
        <v>289</v>
      </c>
      <c r="E105" s="4">
        <v>0</v>
      </c>
      <c r="F105" s="5" t="s">
        <v>131</v>
      </c>
    </row>
    <row r="106" spans="1:6">
      <c r="A106" s="6">
        <v>1800</v>
      </c>
      <c r="B106" s="6" t="s">
        <v>362</v>
      </c>
      <c r="C106" s="4">
        <v>8.6294117647058837</v>
      </c>
      <c r="D106" s="4">
        <v>318</v>
      </c>
      <c r="E106" s="4">
        <v>0</v>
      </c>
      <c r="F106" s="5" t="s">
        <v>131</v>
      </c>
    </row>
    <row r="107" spans="1:6">
      <c r="A107" s="6">
        <v>1800</v>
      </c>
      <c r="B107" s="6" t="s">
        <v>362</v>
      </c>
      <c r="C107" s="4">
        <v>7.5017647058823531</v>
      </c>
      <c r="D107" s="4">
        <v>397</v>
      </c>
      <c r="E107" s="4">
        <v>0</v>
      </c>
      <c r="F107" s="5" t="s">
        <v>131</v>
      </c>
    </row>
    <row r="108" spans="1:6">
      <c r="A108" s="6">
        <v>1800</v>
      </c>
      <c r="B108" s="6" t="s">
        <v>362</v>
      </c>
      <c r="C108" s="4">
        <v>7.8088235294117645</v>
      </c>
      <c r="D108" s="4">
        <v>339</v>
      </c>
      <c r="E108" s="4">
        <v>0</v>
      </c>
      <c r="F108" s="5" t="s">
        <v>131</v>
      </c>
    </row>
    <row r="109" spans="1:6">
      <c r="A109" s="6">
        <v>1800</v>
      </c>
      <c r="B109" s="6" t="s">
        <v>362</v>
      </c>
      <c r="C109" s="4">
        <v>7.5388235294117649</v>
      </c>
      <c r="D109" s="4">
        <v>332</v>
      </c>
      <c r="E109" s="4">
        <v>0</v>
      </c>
      <c r="F109" s="5" t="s">
        <v>131</v>
      </c>
    </row>
    <row r="110" spans="1:6">
      <c r="A110" s="6">
        <v>1800</v>
      </c>
      <c r="B110" s="6" t="s">
        <v>364</v>
      </c>
      <c r="C110" s="4">
        <v>8.4917647058823533</v>
      </c>
      <c r="D110" s="4">
        <v>315</v>
      </c>
      <c r="E110" s="4">
        <v>0</v>
      </c>
      <c r="F110" s="5" t="s">
        <v>132</v>
      </c>
    </row>
    <row r="111" spans="1:6">
      <c r="A111" s="6">
        <v>1800</v>
      </c>
      <c r="B111" s="6" t="s">
        <v>364</v>
      </c>
      <c r="C111" s="4">
        <v>11.562352941176471</v>
      </c>
      <c r="D111" s="4">
        <v>822</v>
      </c>
      <c r="E111" s="4">
        <v>0</v>
      </c>
      <c r="F111" s="5" t="s">
        <v>132</v>
      </c>
    </row>
    <row r="112" spans="1:6">
      <c r="A112" s="6">
        <v>1800</v>
      </c>
      <c r="B112" s="6" t="s">
        <v>364</v>
      </c>
      <c r="C112" s="4">
        <v>11.313529411764707</v>
      </c>
      <c r="D112" s="4">
        <v>636</v>
      </c>
      <c r="E112" s="4">
        <v>0</v>
      </c>
      <c r="F112" s="5" t="s">
        <v>132</v>
      </c>
    </row>
    <row r="113" spans="1:6">
      <c r="A113" s="6">
        <v>1800</v>
      </c>
      <c r="B113" s="6" t="s">
        <v>364</v>
      </c>
      <c r="C113" s="4">
        <v>10.540588235294118</v>
      </c>
      <c r="D113" s="4">
        <v>724</v>
      </c>
      <c r="E113" s="4">
        <v>0</v>
      </c>
      <c r="F113" s="5" t="s">
        <v>132</v>
      </c>
    </row>
    <row r="114" spans="1:6">
      <c r="A114" s="6">
        <v>1800</v>
      </c>
      <c r="B114" s="6" t="s">
        <v>364</v>
      </c>
      <c r="C114" s="4">
        <v>9.6882352941176482</v>
      </c>
      <c r="D114" s="4">
        <v>1089</v>
      </c>
      <c r="E114" s="4">
        <v>347.4935064935064</v>
      </c>
      <c r="F114" s="5" t="s">
        <v>132</v>
      </c>
    </row>
    <row r="115" spans="1:6">
      <c r="A115" s="6">
        <v>1800</v>
      </c>
      <c r="B115" s="6" t="s">
        <v>364</v>
      </c>
      <c r="C115" s="4">
        <v>10.979999999999999</v>
      </c>
      <c r="D115" s="4">
        <v>800</v>
      </c>
      <c r="E115" s="4">
        <v>0</v>
      </c>
      <c r="F115" s="5" t="s">
        <v>132</v>
      </c>
    </row>
    <row r="116" spans="1:6">
      <c r="A116" s="6">
        <v>1800</v>
      </c>
      <c r="B116" s="6" t="s">
        <v>364</v>
      </c>
      <c r="C116" s="4">
        <v>10.694117647058823</v>
      </c>
      <c r="D116" s="4">
        <v>837</v>
      </c>
      <c r="E116" s="4">
        <v>18.506493506493484</v>
      </c>
      <c r="F116" s="5" t="s">
        <v>132</v>
      </c>
    </row>
    <row r="117" spans="1:6">
      <c r="A117" s="6">
        <v>1800</v>
      </c>
      <c r="B117" s="6" t="s">
        <v>364</v>
      </c>
      <c r="C117" s="4">
        <v>7.2105882352941171</v>
      </c>
      <c r="D117" s="4">
        <v>670</v>
      </c>
      <c r="E117" s="4">
        <v>118.12467532467531</v>
      </c>
      <c r="F117" s="5" t="s">
        <v>132</v>
      </c>
    </row>
    <row r="118" spans="1:6">
      <c r="A118" s="6">
        <v>1800</v>
      </c>
      <c r="B118" s="6" t="s">
        <v>364</v>
      </c>
      <c r="C118" s="4">
        <v>7.1417647058823528</v>
      </c>
      <c r="D118" s="4">
        <v>624</v>
      </c>
      <c r="E118" s="4">
        <v>77.392207792207842</v>
      </c>
      <c r="F118" s="5" t="s">
        <v>132</v>
      </c>
    </row>
    <row r="119" spans="1:6">
      <c r="A119" s="6">
        <v>1800</v>
      </c>
      <c r="B119" s="6" t="s">
        <v>364</v>
      </c>
      <c r="C119" s="4">
        <v>11.377058823529412</v>
      </c>
      <c r="D119" s="4">
        <v>549</v>
      </c>
      <c r="E119" s="4">
        <v>0</v>
      </c>
      <c r="F119" s="5" t="s">
        <v>132</v>
      </c>
    </row>
    <row r="120" spans="1:6">
      <c r="A120" s="6">
        <v>1800</v>
      </c>
      <c r="B120" s="6" t="s">
        <v>364</v>
      </c>
      <c r="C120" s="4">
        <v>10.35</v>
      </c>
      <c r="D120" s="4">
        <v>320</v>
      </c>
      <c r="E120" s="4">
        <v>0</v>
      </c>
      <c r="F120" s="5" t="s">
        <v>132</v>
      </c>
    </row>
    <row r="121" spans="1:6">
      <c r="A121" s="6">
        <v>1800</v>
      </c>
      <c r="B121" s="6" t="s">
        <v>364</v>
      </c>
      <c r="C121" s="4">
        <v>8.8570588235294121</v>
      </c>
      <c r="D121" s="4">
        <v>1045</v>
      </c>
      <c r="E121" s="4">
        <v>367.10909090909092</v>
      </c>
      <c r="F121" s="5" t="s">
        <v>132</v>
      </c>
    </row>
    <row r="122" spans="1:6">
      <c r="A122" s="6">
        <v>1800</v>
      </c>
      <c r="B122" s="6" t="s">
        <v>364</v>
      </c>
      <c r="C122" s="4">
        <v>9.0741176470588236</v>
      </c>
      <c r="D122" s="4">
        <v>335</v>
      </c>
      <c r="E122" s="4">
        <v>0</v>
      </c>
      <c r="F122" s="5" t="s">
        <v>132</v>
      </c>
    </row>
    <row r="123" spans="1:6">
      <c r="A123" s="6">
        <v>1800</v>
      </c>
      <c r="B123" s="6" t="s">
        <v>364</v>
      </c>
      <c r="C123" s="4">
        <v>9.2276470588235302</v>
      </c>
      <c r="D123" s="4">
        <v>463</v>
      </c>
      <c r="E123" s="4">
        <v>0</v>
      </c>
      <c r="F123" s="5" t="s">
        <v>132</v>
      </c>
    </row>
    <row r="124" spans="1:6">
      <c r="A124" s="6">
        <v>1800</v>
      </c>
      <c r="B124" s="6" t="s">
        <v>364</v>
      </c>
      <c r="C124" s="4">
        <v>8.9629411764705882</v>
      </c>
      <c r="D124" s="4">
        <v>351</v>
      </c>
      <c r="E124" s="4">
        <v>0</v>
      </c>
      <c r="F124" s="5" t="s">
        <v>132</v>
      </c>
    </row>
    <row r="125" spans="1:6">
      <c r="A125" s="6">
        <v>1800</v>
      </c>
      <c r="B125" s="6" t="s">
        <v>364</v>
      </c>
      <c r="C125" s="4">
        <v>9.513529411764706</v>
      </c>
      <c r="D125" s="4">
        <v>312</v>
      </c>
      <c r="E125" s="4">
        <v>0</v>
      </c>
      <c r="F125" s="5" t="s">
        <v>132</v>
      </c>
    </row>
    <row r="126" spans="1:6">
      <c r="A126" s="6">
        <v>680</v>
      </c>
      <c r="B126" s="6" t="s">
        <v>366</v>
      </c>
      <c r="C126" s="4">
        <v>9.4288235294117637</v>
      </c>
      <c r="D126" s="4">
        <v>438</v>
      </c>
      <c r="E126" s="4">
        <v>0</v>
      </c>
      <c r="F126" s="5" t="s">
        <v>134</v>
      </c>
    </row>
    <row r="127" spans="1:6">
      <c r="A127" s="6">
        <v>680</v>
      </c>
      <c r="B127" s="6" t="s">
        <v>366</v>
      </c>
      <c r="C127" s="4">
        <v>9.3229411764705876</v>
      </c>
      <c r="D127" s="4">
        <v>395</v>
      </c>
      <c r="E127" s="4">
        <v>0</v>
      </c>
      <c r="F127" s="5" t="s">
        <v>134</v>
      </c>
    </row>
    <row r="128" spans="1:6">
      <c r="A128" s="6">
        <v>680</v>
      </c>
      <c r="B128" s="6" t="s">
        <v>366</v>
      </c>
      <c r="C128" s="4">
        <v>8.5023529411764702</v>
      </c>
      <c r="D128" s="4">
        <v>383</v>
      </c>
      <c r="E128" s="4">
        <v>0</v>
      </c>
      <c r="F128" s="5" t="s">
        <v>133</v>
      </c>
    </row>
    <row r="129" spans="1:6">
      <c r="A129" s="6">
        <v>680</v>
      </c>
      <c r="B129" s="6" t="s">
        <v>366</v>
      </c>
      <c r="C129" s="4">
        <v>7.6552941176470597</v>
      </c>
      <c r="D129" s="4">
        <v>365</v>
      </c>
      <c r="E129" s="4">
        <v>0</v>
      </c>
      <c r="F129" s="5" t="s">
        <v>133</v>
      </c>
    </row>
    <row r="130" spans="1:6">
      <c r="A130" s="6">
        <v>680</v>
      </c>
      <c r="B130" s="6" t="s">
        <v>366</v>
      </c>
      <c r="C130" s="4">
        <v>8.1952941176470588</v>
      </c>
      <c r="D130" s="4">
        <v>359</v>
      </c>
      <c r="E130" s="4">
        <v>0</v>
      </c>
      <c r="F130" s="5" t="s">
        <v>133</v>
      </c>
    </row>
    <row r="131" spans="1:6">
      <c r="A131" s="6">
        <v>680</v>
      </c>
      <c r="B131" s="6" t="s">
        <v>366</v>
      </c>
      <c r="C131" s="4">
        <v>7.2476470588235289</v>
      </c>
      <c r="D131" s="4">
        <v>333</v>
      </c>
      <c r="E131" s="4">
        <v>0</v>
      </c>
      <c r="F131" s="5" t="s">
        <v>133</v>
      </c>
    </row>
    <row r="132" spans="1:6">
      <c r="A132" s="6">
        <v>680</v>
      </c>
      <c r="B132" s="6" t="s">
        <v>366</v>
      </c>
      <c r="C132" s="4">
        <v>8.4176470588235297</v>
      </c>
      <c r="D132" s="4">
        <v>362</v>
      </c>
      <c r="E132" s="4">
        <v>0</v>
      </c>
      <c r="F132" s="5" t="s">
        <v>133</v>
      </c>
    </row>
    <row r="133" spans="1:6">
      <c r="A133" s="6">
        <v>710</v>
      </c>
      <c r="B133" s="6" t="s">
        <v>366</v>
      </c>
      <c r="C133" s="4">
        <v>10.392352941176471</v>
      </c>
      <c r="D133" s="4">
        <v>309</v>
      </c>
      <c r="E133" s="4">
        <v>0</v>
      </c>
      <c r="F133" s="5" t="s">
        <v>133</v>
      </c>
    </row>
    <row r="134" spans="1:6">
      <c r="A134" s="6">
        <v>710</v>
      </c>
      <c r="B134" s="6" t="s">
        <v>366</v>
      </c>
      <c r="C134" s="4">
        <v>9.9052941176470597</v>
      </c>
      <c r="D134" s="4">
        <v>361</v>
      </c>
      <c r="E134" s="4">
        <v>0</v>
      </c>
      <c r="F134" s="5" t="s">
        <v>133</v>
      </c>
    </row>
    <row r="135" spans="1:6">
      <c r="A135" s="6">
        <v>710</v>
      </c>
      <c r="B135" s="6" t="s">
        <v>366</v>
      </c>
      <c r="C135" s="4">
        <v>10.275882352941176</v>
      </c>
      <c r="D135" s="4">
        <v>428</v>
      </c>
      <c r="E135" s="4">
        <v>0</v>
      </c>
      <c r="F135" s="5" t="s">
        <v>133</v>
      </c>
    </row>
    <row r="136" spans="1:6">
      <c r="A136" s="6">
        <v>710</v>
      </c>
      <c r="B136" s="6" t="s">
        <v>366</v>
      </c>
      <c r="C136" s="4">
        <v>10.164705882352941</v>
      </c>
      <c r="D136" s="4">
        <v>360</v>
      </c>
      <c r="E136" s="4">
        <v>0</v>
      </c>
      <c r="F136" s="5" t="s">
        <v>133</v>
      </c>
    </row>
    <row r="137" spans="1:6">
      <c r="A137" s="6">
        <v>710</v>
      </c>
      <c r="B137" s="6" t="s">
        <v>366</v>
      </c>
      <c r="C137" s="4">
        <v>9.8311764705882361</v>
      </c>
      <c r="D137" s="4">
        <v>537</v>
      </c>
      <c r="E137" s="4">
        <v>0</v>
      </c>
      <c r="F137" s="5" t="s">
        <v>133</v>
      </c>
    </row>
    <row r="138" spans="1:6">
      <c r="A138" s="6">
        <v>910</v>
      </c>
      <c r="B138" s="6" t="s">
        <v>366</v>
      </c>
      <c r="C138" s="4">
        <v>8.6876470588235293</v>
      </c>
      <c r="D138" s="4">
        <v>460</v>
      </c>
      <c r="E138" s="4">
        <v>0</v>
      </c>
      <c r="F138" s="5" t="s">
        <v>133</v>
      </c>
    </row>
    <row r="139" spans="1:6">
      <c r="A139" s="6">
        <v>910</v>
      </c>
      <c r="B139" s="6" t="s">
        <v>366</v>
      </c>
      <c r="C139" s="4">
        <v>8.01</v>
      </c>
      <c r="D139" s="4">
        <v>333</v>
      </c>
      <c r="E139" s="4">
        <v>0</v>
      </c>
      <c r="F139" s="5" t="s">
        <v>133</v>
      </c>
    </row>
    <row r="140" spans="1:6">
      <c r="A140" s="6">
        <v>910</v>
      </c>
      <c r="B140" s="6" t="s">
        <v>366</v>
      </c>
      <c r="C140" s="4">
        <v>8.9311764705882357</v>
      </c>
      <c r="D140" s="4">
        <v>245</v>
      </c>
      <c r="E140" s="4">
        <v>0</v>
      </c>
      <c r="F140" s="5" t="s">
        <v>133</v>
      </c>
    </row>
    <row r="141" spans="1:6">
      <c r="A141" s="6">
        <v>910</v>
      </c>
      <c r="B141" s="6" t="s">
        <v>366</v>
      </c>
      <c r="C141" s="4">
        <v>8.7988235294117647</v>
      </c>
      <c r="D141" s="4">
        <v>421</v>
      </c>
      <c r="E141" s="4">
        <v>0</v>
      </c>
      <c r="F141" s="5" t="s">
        <v>133</v>
      </c>
    </row>
    <row r="142" spans="1:6">
      <c r="A142" s="6">
        <v>910</v>
      </c>
      <c r="B142" s="6" t="s">
        <v>366</v>
      </c>
      <c r="C142" s="4">
        <v>8.0947058823529403</v>
      </c>
      <c r="D142" s="4">
        <v>403</v>
      </c>
      <c r="E142" s="4">
        <v>0</v>
      </c>
      <c r="F142" s="5" t="s">
        <v>133</v>
      </c>
    </row>
    <row r="143" spans="1:6">
      <c r="A143" s="6">
        <v>910</v>
      </c>
      <c r="B143" s="6" t="s">
        <v>366</v>
      </c>
      <c r="C143" s="4">
        <v>8.0841176470588234</v>
      </c>
      <c r="D143" s="4">
        <v>300</v>
      </c>
      <c r="E143" s="4">
        <v>0</v>
      </c>
      <c r="F143" s="5" t="s">
        <v>133</v>
      </c>
    </row>
    <row r="144" spans="1:6">
      <c r="A144" s="6">
        <v>910</v>
      </c>
      <c r="B144" s="6" t="s">
        <v>366</v>
      </c>
      <c r="C144" s="4">
        <v>8.1847058823529419</v>
      </c>
      <c r="D144" s="4">
        <v>344</v>
      </c>
      <c r="E144" s="4">
        <v>0</v>
      </c>
      <c r="F144" s="5" t="s">
        <v>133</v>
      </c>
    </row>
    <row r="145" spans="1:6">
      <c r="A145" s="6">
        <v>910</v>
      </c>
      <c r="B145" s="6" t="s">
        <v>366</v>
      </c>
      <c r="C145" s="4">
        <v>7.83</v>
      </c>
      <c r="D145" s="4">
        <v>311</v>
      </c>
      <c r="E145" s="4">
        <v>0</v>
      </c>
      <c r="F145" s="5" t="s">
        <v>133</v>
      </c>
    </row>
    <row r="146" spans="1:6">
      <c r="A146" s="6">
        <v>910</v>
      </c>
      <c r="B146" s="6" t="s">
        <v>366</v>
      </c>
      <c r="C146" s="4">
        <v>5.9135294117647055</v>
      </c>
      <c r="D146" s="4">
        <v>337</v>
      </c>
      <c r="E146" s="4">
        <v>0</v>
      </c>
      <c r="F146" s="5" t="s">
        <v>133</v>
      </c>
    </row>
    <row r="147" spans="1:6">
      <c r="A147" s="6">
        <v>910</v>
      </c>
      <c r="B147" s="6" t="s">
        <v>366</v>
      </c>
      <c r="C147" s="4">
        <v>5.2252941176470582</v>
      </c>
      <c r="D147" s="4">
        <v>340</v>
      </c>
      <c r="E147" s="4">
        <v>0</v>
      </c>
      <c r="F147" s="5" t="s">
        <v>133</v>
      </c>
    </row>
    <row r="148" spans="1:6">
      <c r="A148" s="6">
        <v>1600</v>
      </c>
      <c r="B148" s="6" t="s">
        <v>366</v>
      </c>
      <c r="C148" s="4">
        <v>6.0564705882352943</v>
      </c>
      <c r="D148" s="4">
        <v>300</v>
      </c>
      <c r="E148" s="4">
        <v>0</v>
      </c>
      <c r="F148" s="5" t="s">
        <v>133</v>
      </c>
    </row>
    <row r="149" spans="1:6">
      <c r="A149" s="6">
        <v>1600</v>
      </c>
      <c r="B149" s="6" t="s">
        <v>366</v>
      </c>
      <c r="C149" s="4">
        <v>6.0088235294117647</v>
      </c>
      <c r="D149" s="4">
        <v>384</v>
      </c>
      <c r="E149" s="4">
        <v>0</v>
      </c>
      <c r="F149" s="5" t="s">
        <v>133</v>
      </c>
    </row>
    <row r="150" spans="1:6">
      <c r="A150" s="6">
        <v>1600</v>
      </c>
      <c r="B150" s="6" t="s">
        <v>366</v>
      </c>
      <c r="C150" s="4">
        <v>6.7552941176470584</v>
      </c>
      <c r="D150" s="4">
        <v>267</v>
      </c>
      <c r="E150" s="4">
        <v>0</v>
      </c>
      <c r="F150" s="5" t="s">
        <v>133</v>
      </c>
    </row>
    <row r="151" spans="1:6">
      <c r="A151" s="6">
        <v>1600</v>
      </c>
      <c r="B151" s="6" t="s">
        <v>366</v>
      </c>
      <c r="C151" s="4">
        <v>5.7652941176470591</v>
      </c>
      <c r="D151" s="4">
        <v>260</v>
      </c>
      <c r="E151" s="4">
        <v>0</v>
      </c>
      <c r="F151" s="5" t="s">
        <v>133</v>
      </c>
    </row>
    <row r="152" spans="1:6">
      <c r="A152" s="6">
        <v>1600</v>
      </c>
      <c r="B152" s="6" t="s">
        <v>366</v>
      </c>
      <c r="C152" s="4">
        <v>5.9823529411764707</v>
      </c>
      <c r="D152" s="4">
        <v>285</v>
      </c>
      <c r="E152" s="4">
        <v>0</v>
      </c>
      <c r="F152" s="5" t="s">
        <v>133</v>
      </c>
    </row>
    <row r="153" spans="1:6">
      <c r="A153" s="6">
        <v>1600</v>
      </c>
      <c r="B153" s="6" t="s">
        <v>366</v>
      </c>
      <c r="C153" s="4">
        <v>7.9676470588235295</v>
      </c>
      <c r="D153" s="4">
        <v>308</v>
      </c>
      <c r="E153" s="4">
        <v>0</v>
      </c>
      <c r="F153" s="5" t="s">
        <v>133</v>
      </c>
    </row>
    <row r="154" spans="1:6">
      <c r="A154" s="6">
        <v>1600</v>
      </c>
      <c r="B154" s="6" t="s">
        <v>366</v>
      </c>
      <c r="C154" s="4">
        <v>5.9188235294117648</v>
      </c>
      <c r="D154" s="4">
        <v>293</v>
      </c>
      <c r="E154" s="4">
        <v>0</v>
      </c>
      <c r="F154" s="5" t="s">
        <v>133</v>
      </c>
    </row>
    <row r="155" spans="1:6">
      <c r="A155" s="6">
        <v>1600</v>
      </c>
      <c r="B155" s="6" t="s">
        <v>366</v>
      </c>
      <c r="C155" s="4">
        <v>7.0517647058823529</v>
      </c>
      <c r="D155" s="4">
        <v>283</v>
      </c>
      <c r="E155" s="4">
        <v>0</v>
      </c>
      <c r="F155" s="5" t="s">
        <v>133</v>
      </c>
    </row>
    <row r="156" spans="1:6">
      <c r="A156" s="6">
        <v>1600</v>
      </c>
      <c r="B156" s="6" t="s">
        <v>366</v>
      </c>
      <c r="C156" s="4">
        <v>5.7123529411764702</v>
      </c>
      <c r="D156" s="4">
        <v>225</v>
      </c>
      <c r="E156" s="4">
        <v>0</v>
      </c>
      <c r="F156" s="5" t="s">
        <v>133</v>
      </c>
    </row>
    <row r="157" spans="1:6">
      <c r="A157" s="6">
        <v>1600</v>
      </c>
      <c r="B157" s="6" t="s">
        <v>366</v>
      </c>
      <c r="C157" s="4">
        <v>5.3629411764705885</v>
      </c>
      <c r="D157" s="4">
        <v>356</v>
      </c>
      <c r="E157" s="4">
        <v>0</v>
      </c>
      <c r="F157" s="5" t="s">
        <v>133</v>
      </c>
    </row>
    <row r="158" spans="1:6">
      <c r="A158" s="6">
        <v>1600</v>
      </c>
      <c r="B158" s="6" t="s">
        <v>366</v>
      </c>
      <c r="C158" s="4">
        <v>5.553529411764706</v>
      </c>
      <c r="D158" s="4">
        <v>263</v>
      </c>
      <c r="E158" s="4">
        <v>0</v>
      </c>
      <c r="F158" s="5" t="s">
        <v>133</v>
      </c>
    </row>
    <row r="159" spans="1:6">
      <c r="A159" s="6">
        <v>1600</v>
      </c>
      <c r="B159" s="6" t="s">
        <v>366</v>
      </c>
      <c r="C159" s="4">
        <v>5.0611764705882356</v>
      </c>
      <c r="D159" s="4">
        <v>235</v>
      </c>
      <c r="E159" s="4">
        <v>0</v>
      </c>
      <c r="F159" s="5" t="s">
        <v>133</v>
      </c>
    </row>
    <row r="160" spans="1:6">
      <c r="A160" s="6">
        <v>1600</v>
      </c>
      <c r="B160" s="6" t="s">
        <v>366</v>
      </c>
      <c r="C160" s="4">
        <v>5.7652941176470591</v>
      </c>
      <c r="D160" s="4">
        <v>263</v>
      </c>
      <c r="E160" s="4">
        <v>0</v>
      </c>
      <c r="F160" s="5" t="s">
        <v>133</v>
      </c>
    </row>
    <row r="161" spans="1:6">
      <c r="A161" s="6">
        <v>1600</v>
      </c>
      <c r="B161" s="6" t="s">
        <v>366</v>
      </c>
      <c r="C161" s="4">
        <v>5.3311764705882352</v>
      </c>
      <c r="D161" s="4">
        <v>288</v>
      </c>
      <c r="E161" s="4">
        <v>0</v>
      </c>
      <c r="F161" s="5" t="s">
        <v>133</v>
      </c>
    </row>
    <row r="162" spans="1:6">
      <c r="A162" s="6">
        <v>1600</v>
      </c>
      <c r="B162" s="6" t="s">
        <v>366</v>
      </c>
      <c r="C162" s="4">
        <v>5.421176470588235</v>
      </c>
      <c r="D162" s="4">
        <v>230</v>
      </c>
      <c r="E162" s="4">
        <v>0</v>
      </c>
      <c r="F162" s="5" t="s">
        <v>133</v>
      </c>
    </row>
    <row r="163" spans="1:6">
      <c r="A163" s="6">
        <v>1630</v>
      </c>
      <c r="B163" s="6" t="s">
        <v>366</v>
      </c>
      <c r="C163" s="4">
        <v>9.7994117647058836</v>
      </c>
      <c r="D163" s="4">
        <v>300</v>
      </c>
      <c r="E163" s="4">
        <v>0</v>
      </c>
      <c r="F163" s="5" t="s">
        <v>133</v>
      </c>
    </row>
    <row r="164" spans="1:6">
      <c r="A164" s="6">
        <v>1630</v>
      </c>
      <c r="B164" s="6" t="s">
        <v>366</v>
      </c>
      <c r="C164" s="4">
        <v>9.0529411764705898</v>
      </c>
      <c r="D164" s="4">
        <v>328</v>
      </c>
      <c r="E164" s="4">
        <v>0</v>
      </c>
      <c r="F164" s="5" t="s">
        <v>133</v>
      </c>
    </row>
    <row r="165" spans="1:6">
      <c r="A165" s="6">
        <v>1630</v>
      </c>
      <c r="B165" s="6" t="s">
        <v>366</v>
      </c>
      <c r="C165" s="4">
        <v>10.228235294117647</v>
      </c>
      <c r="D165" s="4">
        <v>380</v>
      </c>
      <c r="E165" s="4">
        <v>0</v>
      </c>
      <c r="F165" s="5" t="s">
        <v>133</v>
      </c>
    </row>
    <row r="166" spans="1:6">
      <c r="A166" s="6">
        <v>1630</v>
      </c>
      <c r="B166" s="6" t="s">
        <v>366</v>
      </c>
      <c r="C166" s="4">
        <v>9.0476470588235287</v>
      </c>
      <c r="D166" s="4">
        <v>266</v>
      </c>
      <c r="E166" s="4">
        <v>0</v>
      </c>
      <c r="F166" s="5" t="s">
        <v>133</v>
      </c>
    </row>
    <row r="167" spans="1:6">
      <c r="A167" s="6">
        <v>1630</v>
      </c>
      <c r="B167" s="6" t="s">
        <v>366</v>
      </c>
      <c r="C167" s="4">
        <v>10.979999999999999</v>
      </c>
      <c r="D167" s="4">
        <v>492</v>
      </c>
      <c r="E167" s="4">
        <v>0</v>
      </c>
      <c r="F167" s="5" t="s">
        <v>133</v>
      </c>
    </row>
    <row r="168" spans="1:6">
      <c r="A168" s="6">
        <v>1630</v>
      </c>
      <c r="B168" s="6" t="s">
        <v>366</v>
      </c>
      <c r="C168" s="4">
        <v>10.937647058823529</v>
      </c>
      <c r="D168" s="4">
        <v>315</v>
      </c>
      <c r="E168" s="4">
        <v>0</v>
      </c>
      <c r="F168" s="5" t="s">
        <v>133</v>
      </c>
    </row>
    <row r="169" spans="1:6">
      <c r="A169" s="6">
        <v>1630</v>
      </c>
      <c r="B169" s="6" t="s">
        <v>366</v>
      </c>
      <c r="C169" s="4">
        <v>10.381764705882352</v>
      </c>
      <c r="D169" s="4">
        <v>288</v>
      </c>
      <c r="E169" s="4">
        <v>0</v>
      </c>
      <c r="F169" s="5" t="s">
        <v>133</v>
      </c>
    </row>
    <row r="170" spans="1:6">
      <c r="A170" s="6">
        <v>1630</v>
      </c>
      <c r="B170" s="6" t="s">
        <v>366</v>
      </c>
      <c r="C170" s="4">
        <v>10.402941176470588</v>
      </c>
      <c r="D170" s="4">
        <v>245</v>
      </c>
      <c r="E170" s="4">
        <v>0</v>
      </c>
      <c r="F170" s="5" t="s">
        <v>133</v>
      </c>
    </row>
    <row r="171" spans="1:6">
      <c r="A171" s="6">
        <v>1630</v>
      </c>
      <c r="B171" s="6" t="s">
        <v>366</v>
      </c>
      <c r="C171" s="4">
        <v>9.5823529411764721</v>
      </c>
      <c r="D171" s="4">
        <v>421</v>
      </c>
      <c r="E171" s="4">
        <v>0</v>
      </c>
      <c r="F171" s="5" t="s">
        <v>133</v>
      </c>
    </row>
    <row r="172" spans="1:6">
      <c r="A172" s="6">
        <v>1630</v>
      </c>
      <c r="B172" s="6" t="s">
        <v>366</v>
      </c>
      <c r="C172" s="4">
        <v>10.122352941176471</v>
      </c>
      <c r="D172" s="4">
        <v>297</v>
      </c>
      <c r="E172" s="4">
        <v>0</v>
      </c>
      <c r="F172" s="5" t="s">
        <v>133</v>
      </c>
    </row>
    <row r="173" spans="1:6">
      <c r="A173" s="6">
        <v>1630</v>
      </c>
      <c r="B173" s="6" t="s">
        <v>366</v>
      </c>
      <c r="C173" s="4">
        <v>11.186470588235293</v>
      </c>
      <c r="D173" s="4">
        <v>331</v>
      </c>
      <c r="E173" s="4">
        <v>0</v>
      </c>
      <c r="F173" s="5" t="s">
        <v>133</v>
      </c>
    </row>
    <row r="174" spans="1:6">
      <c r="A174" s="6">
        <v>1630</v>
      </c>
      <c r="B174" s="6" t="s">
        <v>366</v>
      </c>
      <c r="C174" s="4">
        <v>10.508823529411766</v>
      </c>
      <c r="D174" s="4">
        <v>371</v>
      </c>
      <c r="E174" s="4">
        <v>0</v>
      </c>
      <c r="F174" s="5" t="s">
        <v>133</v>
      </c>
    </row>
    <row r="175" spans="1:6">
      <c r="A175" s="6">
        <v>1630</v>
      </c>
      <c r="B175" s="6" t="s">
        <v>366</v>
      </c>
      <c r="C175" s="4">
        <v>10.471764705882354</v>
      </c>
      <c r="D175" s="4">
        <v>389</v>
      </c>
      <c r="E175" s="4">
        <v>0</v>
      </c>
      <c r="F175" s="5" t="s">
        <v>133</v>
      </c>
    </row>
    <row r="176" spans="1:6">
      <c r="A176" s="6">
        <v>1630</v>
      </c>
      <c r="B176" s="6" t="s">
        <v>366</v>
      </c>
      <c r="C176" s="4">
        <v>9.3176470588235301</v>
      </c>
      <c r="D176" s="4">
        <v>380</v>
      </c>
      <c r="E176" s="4">
        <v>0</v>
      </c>
      <c r="F176" s="5" t="s">
        <v>133</v>
      </c>
    </row>
    <row r="177" spans="1:6">
      <c r="A177" s="6">
        <v>1630</v>
      </c>
      <c r="B177" s="6" t="s">
        <v>366</v>
      </c>
      <c r="C177" s="4">
        <v>11.085882352941177</v>
      </c>
      <c r="D177" s="4">
        <v>464</v>
      </c>
      <c r="E177" s="4">
        <v>0</v>
      </c>
      <c r="F177" s="5" t="s">
        <v>133</v>
      </c>
    </row>
    <row r="178" spans="1:6">
      <c r="A178" s="6">
        <v>2000</v>
      </c>
      <c r="B178" s="6" t="s">
        <v>366</v>
      </c>
      <c r="C178" s="4">
        <v>7.8247058823529407</v>
      </c>
      <c r="D178" s="4">
        <v>314</v>
      </c>
      <c r="E178" s="4">
        <v>0</v>
      </c>
      <c r="F178" s="5" t="s">
        <v>133</v>
      </c>
    </row>
    <row r="179" spans="1:6">
      <c r="A179" s="6">
        <v>2000</v>
      </c>
      <c r="B179" s="6" t="s">
        <v>366</v>
      </c>
      <c r="C179" s="4">
        <v>8.9311764705882357</v>
      </c>
      <c r="D179" s="4">
        <v>356</v>
      </c>
      <c r="E179" s="4">
        <v>0</v>
      </c>
      <c r="F179" s="5" t="s">
        <v>133</v>
      </c>
    </row>
    <row r="180" spans="1:6">
      <c r="A180" s="6">
        <v>2000</v>
      </c>
      <c r="B180" s="6" t="s">
        <v>366</v>
      </c>
      <c r="C180" s="4">
        <v>9.132352941176471</v>
      </c>
      <c r="D180" s="4">
        <v>326</v>
      </c>
      <c r="E180" s="4">
        <v>0</v>
      </c>
      <c r="F180" s="5" t="s">
        <v>133</v>
      </c>
    </row>
    <row r="181" spans="1:6">
      <c r="A181" s="6">
        <v>2000</v>
      </c>
      <c r="B181" s="6" t="s">
        <v>366</v>
      </c>
      <c r="C181" s="4">
        <v>7.5176470588235293</v>
      </c>
      <c r="D181" s="4">
        <v>277</v>
      </c>
      <c r="E181" s="4">
        <v>0</v>
      </c>
      <c r="F181" s="5" t="s">
        <v>133</v>
      </c>
    </row>
    <row r="182" spans="1:6">
      <c r="A182" s="6">
        <v>2000</v>
      </c>
      <c r="B182" s="6" t="s">
        <v>366</v>
      </c>
      <c r="C182" s="4">
        <v>8.5447058823529414</v>
      </c>
      <c r="D182" s="4">
        <v>286</v>
      </c>
      <c r="E182" s="4">
        <v>0</v>
      </c>
      <c r="F182" s="5" t="s">
        <v>133</v>
      </c>
    </row>
    <row r="183" spans="1:6">
      <c r="A183" s="6">
        <v>2000</v>
      </c>
      <c r="B183" s="6" t="s">
        <v>366</v>
      </c>
      <c r="C183" s="4">
        <v>7.3641176470588237</v>
      </c>
      <c r="D183" s="4">
        <v>251</v>
      </c>
      <c r="E183" s="4">
        <v>0</v>
      </c>
      <c r="F183" s="5" t="s">
        <v>133</v>
      </c>
    </row>
    <row r="184" spans="1:6">
      <c r="A184" s="6">
        <v>2000</v>
      </c>
      <c r="B184" s="6" t="s">
        <v>366</v>
      </c>
      <c r="C184" s="4">
        <v>6.6705882352941179</v>
      </c>
      <c r="D184" s="4">
        <v>496</v>
      </c>
      <c r="E184" s="4">
        <v>0</v>
      </c>
      <c r="F184" s="5" t="s">
        <v>133</v>
      </c>
    </row>
    <row r="185" spans="1:6">
      <c r="A185" s="6">
        <v>2000</v>
      </c>
      <c r="B185" s="6" t="s">
        <v>366</v>
      </c>
      <c r="C185" s="4">
        <v>6.4694117647058826</v>
      </c>
      <c r="D185" s="4">
        <v>502</v>
      </c>
      <c r="E185" s="4">
        <v>6.8519480519479998</v>
      </c>
      <c r="F185" s="5" t="s">
        <v>133</v>
      </c>
    </row>
    <row r="186" spans="1:6">
      <c r="A186" s="6">
        <v>2000</v>
      </c>
      <c r="B186" s="6" t="s">
        <v>366</v>
      </c>
      <c r="C186" s="4">
        <v>6.2788235294117642</v>
      </c>
      <c r="D186" s="4">
        <v>497</v>
      </c>
      <c r="E186" s="4">
        <v>16.438961038961054</v>
      </c>
      <c r="F186" s="5" t="s">
        <v>133</v>
      </c>
    </row>
    <row r="187" spans="1:6">
      <c r="A187" s="6">
        <v>2000</v>
      </c>
      <c r="B187" s="6" t="s">
        <v>366</v>
      </c>
      <c r="C187" s="4">
        <v>8.2958823529411774</v>
      </c>
      <c r="D187" s="4">
        <v>494</v>
      </c>
      <c r="E187" s="4">
        <v>0</v>
      </c>
      <c r="F187" s="5" t="s">
        <v>133</v>
      </c>
    </row>
    <row r="188" spans="1:6">
      <c r="A188" s="6">
        <v>2000</v>
      </c>
      <c r="B188" s="6" t="s">
        <v>366</v>
      </c>
      <c r="C188" s="4">
        <v>5.8658823529411768</v>
      </c>
      <c r="D188" s="4">
        <v>502</v>
      </c>
      <c r="E188" s="4">
        <v>53.044155844155739</v>
      </c>
      <c r="F188" s="5" t="s">
        <v>133</v>
      </c>
    </row>
    <row r="189" spans="1:6">
      <c r="A189" s="6">
        <v>2000</v>
      </c>
      <c r="B189" s="6" t="s">
        <v>366</v>
      </c>
      <c r="C189" s="4">
        <v>6.2576470588235296</v>
      </c>
      <c r="D189" s="4">
        <v>493</v>
      </c>
      <c r="E189" s="4">
        <v>14.059740259740181</v>
      </c>
      <c r="F189" s="5" t="s">
        <v>133</v>
      </c>
    </row>
    <row r="190" spans="1:6">
      <c r="A190" s="6">
        <v>2000</v>
      </c>
      <c r="B190" s="6" t="s">
        <v>366</v>
      </c>
      <c r="C190" s="4">
        <v>7.0941176470588241</v>
      </c>
      <c r="D190" s="4">
        <v>484</v>
      </c>
      <c r="E190" s="4">
        <v>0</v>
      </c>
      <c r="F190" s="5" t="s">
        <v>133</v>
      </c>
    </row>
    <row r="191" spans="1:6">
      <c r="A191" s="6">
        <v>2000</v>
      </c>
      <c r="B191" s="6" t="s">
        <v>366</v>
      </c>
      <c r="C191" s="4">
        <v>11.228823529411764</v>
      </c>
      <c r="D191" s="4">
        <v>441</v>
      </c>
      <c r="E191" s="4">
        <v>0</v>
      </c>
      <c r="F191" s="5" t="s">
        <v>133</v>
      </c>
    </row>
    <row r="192" spans="1:6">
      <c r="A192" s="6">
        <v>2000</v>
      </c>
      <c r="B192" s="6" t="s">
        <v>366</v>
      </c>
      <c r="C192" s="4">
        <v>11.308235294117647</v>
      </c>
      <c r="D192" s="4">
        <v>360</v>
      </c>
      <c r="E192" s="4">
        <v>0</v>
      </c>
      <c r="F192" s="5" t="s">
        <v>133</v>
      </c>
    </row>
    <row r="193" spans="1:6">
      <c r="A193" s="6">
        <v>2000</v>
      </c>
      <c r="B193" s="6" t="s">
        <v>366</v>
      </c>
      <c r="C193" s="4">
        <v>10.895294117647058</v>
      </c>
      <c r="D193" s="4">
        <v>414</v>
      </c>
      <c r="E193" s="4">
        <v>0</v>
      </c>
      <c r="F193" s="5" t="s">
        <v>133</v>
      </c>
    </row>
    <row r="194" spans="1:6">
      <c r="A194" s="6">
        <v>2000</v>
      </c>
      <c r="B194" s="6" t="s">
        <v>366</v>
      </c>
      <c r="C194" s="4">
        <v>10.694117647058823</v>
      </c>
      <c r="D194" s="4">
        <v>326</v>
      </c>
      <c r="E194" s="4">
        <v>0</v>
      </c>
      <c r="F194" s="5" t="s">
        <v>133</v>
      </c>
    </row>
    <row r="195" spans="1:6">
      <c r="A195" s="6">
        <v>2000</v>
      </c>
      <c r="B195" s="6" t="s">
        <v>366</v>
      </c>
      <c r="C195" s="4">
        <v>9.4288235294117637</v>
      </c>
      <c r="D195" s="4">
        <v>317</v>
      </c>
      <c r="E195" s="4">
        <v>0</v>
      </c>
      <c r="F195" s="5" t="s">
        <v>133</v>
      </c>
    </row>
    <row r="196" spans="1:6">
      <c r="A196" s="6">
        <v>1630</v>
      </c>
      <c r="B196" s="6" t="s">
        <v>366</v>
      </c>
      <c r="C196" s="4">
        <v>5.3999999999999995</v>
      </c>
      <c r="D196" s="4">
        <v>397</v>
      </c>
      <c r="E196" s="4">
        <v>0</v>
      </c>
      <c r="F196" s="5" t="s">
        <v>135</v>
      </c>
    </row>
    <row r="197" spans="1:6">
      <c r="A197" s="6">
        <v>1630</v>
      </c>
      <c r="B197" s="6" t="s">
        <v>366</v>
      </c>
      <c r="C197" s="4">
        <v>5.4529411764705884</v>
      </c>
      <c r="D197" s="4">
        <v>402</v>
      </c>
      <c r="E197" s="4">
        <v>0</v>
      </c>
      <c r="F197" s="5" t="s">
        <v>135</v>
      </c>
    </row>
    <row r="198" spans="1:6">
      <c r="A198" s="6">
        <v>1630</v>
      </c>
      <c r="B198" s="6" t="s">
        <v>366</v>
      </c>
      <c r="C198" s="4">
        <v>10.270588235294117</v>
      </c>
      <c r="D198" s="4">
        <v>376</v>
      </c>
      <c r="E198" s="4">
        <v>0</v>
      </c>
      <c r="F198" s="5" t="s">
        <v>135</v>
      </c>
    </row>
    <row r="199" spans="1:6">
      <c r="A199" s="6">
        <v>1630</v>
      </c>
      <c r="B199" s="6" t="s">
        <v>366</v>
      </c>
      <c r="C199" s="4">
        <v>9.0529411764705898</v>
      </c>
      <c r="D199" s="4">
        <v>437</v>
      </c>
      <c r="E199" s="4">
        <v>0</v>
      </c>
      <c r="F199" s="5" t="s">
        <v>135</v>
      </c>
    </row>
    <row r="200" spans="1:6">
      <c r="A200" s="6">
        <v>1630</v>
      </c>
      <c r="B200" s="6" t="s">
        <v>366</v>
      </c>
      <c r="C200" s="4">
        <v>8.3647058823529417</v>
      </c>
      <c r="D200" s="4">
        <v>257</v>
      </c>
      <c r="E200" s="4">
        <v>0</v>
      </c>
      <c r="F200" s="5" t="s">
        <v>135</v>
      </c>
    </row>
    <row r="201" spans="1:6">
      <c r="A201" s="6">
        <v>1630</v>
      </c>
      <c r="B201" s="6" t="s">
        <v>366</v>
      </c>
      <c r="C201" s="4">
        <v>12.388235294117646</v>
      </c>
      <c r="D201" s="4">
        <v>1754</v>
      </c>
      <c r="E201" s="4">
        <v>805.84415584415592</v>
      </c>
      <c r="F201" s="5" t="s">
        <v>135</v>
      </c>
    </row>
    <row r="202" spans="1:6">
      <c r="A202" s="6">
        <v>1630</v>
      </c>
      <c r="B202" s="6" t="s">
        <v>366</v>
      </c>
      <c r="C202" s="4">
        <v>5.6647058823529406</v>
      </c>
      <c r="D202" s="4">
        <v>1619</v>
      </c>
      <c r="E202" s="4">
        <v>1185.4415584415585</v>
      </c>
      <c r="F202" s="5" t="s">
        <v>135</v>
      </c>
    </row>
    <row r="203" spans="1:6">
      <c r="A203" s="6">
        <v>1630</v>
      </c>
      <c r="B203" s="6" t="s">
        <v>366</v>
      </c>
      <c r="C203" s="4">
        <v>4.9235294117647062</v>
      </c>
      <c r="D203" s="4">
        <v>400</v>
      </c>
      <c r="E203" s="4">
        <v>23.168831168831161</v>
      </c>
      <c r="F203" s="5" t="s">
        <v>135</v>
      </c>
    </row>
    <row r="204" spans="1:6">
      <c r="A204" s="6">
        <v>1630</v>
      </c>
      <c r="B204" s="6" t="s">
        <v>366</v>
      </c>
      <c r="C204" s="4">
        <v>7.8882352941176475</v>
      </c>
      <c r="D204" s="4">
        <v>347</v>
      </c>
      <c r="E204" s="4">
        <v>0</v>
      </c>
      <c r="F204" s="5" t="s">
        <v>135</v>
      </c>
    </row>
    <row r="205" spans="1:6">
      <c r="A205" s="6">
        <v>1630</v>
      </c>
      <c r="B205" s="6" t="s">
        <v>366</v>
      </c>
      <c r="C205" s="4">
        <v>4.658823529411765</v>
      </c>
      <c r="D205" s="4">
        <v>228</v>
      </c>
      <c r="E205" s="4">
        <v>0</v>
      </c>
      <c r="F205" s="5" t="s">
        <v>135</v>
      </c>
    </row>
    <row r="206" spans="1:6">
      <c r="A206" s="6">
        <v>1630</v>
      </c>
      <c r="B206" s="6" t="s">
        <v>366</v>
      </c>
      <c r="C206" s="4">
        <v>5.3999999999999995</v>
      </c>
      <c r="D206" s="4">
        <v>251</v>
      </c>
      <c r="E206" s="4">
        <v>0</v>
      </c>
      <c r="F206" s="5" t="s">
        <v>135</v>
      </c>
    </row>
    <row r="207" spans="1:6">
      <c r="A207" s="6">
        <v>1630</v>
      </c>
      <c r="B207" s="6" t="s">
        <v>366</v>
      </c>
      <c r="C207" s="4">
        <v>5.7705882352941176</v>
      </c>
      <c r="D207" s="4">
        <v>206</v>
      </c>
      <c r="E207" s="4">
        <v>0</v>
      </c>
      <c r="F207" s="5" t="s">
        <v>135</v>
      </c>
    </row>
    <row r="208" spans="1:6">
      <c r="A208" s="6">
        <v>1630</v>
      </c>
      <c r="B208" s="6" t="s">
        <v>366</v>
      </c>
      <c r="C208" s="4">
        <v>9.8470588235294123</v>
      </c>
      <c r="D208" s="4">
        <v>646</v>
      </c>
      <c r="E208" s="4">
        <v>0</v>
      </c>
      <c r="F208" s="5" t="s">
        <v>135</v>
      </c>
    </row>
    <row r="209" spans="1:6">
      <c r="A209" s="6">
        <v>1630</v>
      </c>
      <c r="B209" s="6" t="s">
        <v>366</v>
      </c>
      <c r="C209" s="4">
        <v>8.1</v>
      </c>
      <c r="D209" s="4">
        <v>699</v>
      </c>
      <c r="E209" s="4">
        <v>79.051948051947988</v>
      </c>
      <c r="F209" s="5" t="s">
        <v>135</v>
      </c>
    </row>
    <row r="210" spans="1:6">
      <c r="A210" s="6">
        <v>1630</v>
      </c>
      <c r="B210" s="6" t="s">
        <v>366</v>
      </c>
      <c r="C210" s="4">
        <v>9.6352941176470583</v>
      </c>
      <c r="D210" s="4">
        <v>619</v>
      </c>
      <c r="E210" s="4">
        <v>0</v>
      </c>
      <c r="F210" s="5" t="s">
        <v>135</v>
      </c>
    </row>
    <row r="211" spans="1:6">
      <c r="A211" s="6">
        <v>1630</v>
      </c>
      <c r="B211" s="6" t="s">
        <v>366</v>
      </c>
      <c r="C211" s="4">
        <v>6.829411764705883</v>
      </c>
      <c r="D211" s="4">
        <v>718</v>
      </c>
      <c r="E211" s="4">
        <v>195.29870129870119</v>
      </c>
      <c r="F211" s="5" t="s">
        <v>135</v>
      </c>
    </row>
    <row r="212" spans="1:6">
      <c r="A212" s="6">
        <v>1630</v>
      </c>
      <c r="B212" s="6" t="s">
        <v>366</v>
      </c>
      <c r="C212" s="4">
        <v>4.8705882352941172</v>
      </c>
      <c r="D212" s="4">
        <v>175</v>
      </c>
      <c r="E212" s="4">
        <v>0</v>
      </c>
      <c r="F212" s="5" t="s">
        <v>135</v>
      </c>
    </row>
    <row r="213" spans="1:6">
      <c r="A213" s="6">
        <v>1630</v>
      </c>
      <c r="B213" s="6" t="s">
        <v>366</v>
      </c>
      <c r="C213" s="4">
        <v>5.3999999999999995</v>
      </c>
      <c r="D213" s="4">
        <v>330</v>
      </c>
      <c r="E213" s="4">
        <v>0</v>
      </c>
      <c r="F213" s="5" t="s">
        <v>135</v>
      </c>
    </row>
    <row r="214" spans="1:6">
      <c r="A214" s="6">
        <v>1630</v>
      </c>
      <c r="B214" s="6" t="s">
        <v>366</v>
      </c>
      <c r="C214" s="4">
        <v>5.0823529411764703</v>
      </c>
      <c r="D214" s="4">
        <v>438</v>
      </c>
      <c r="E214" s="4">
        <v>49.012987012987026</v>
      </c>
      <c r="F214" s="5" t="s">
        <v>135</v>
      </c>
    </row>
    <row r="215" spans="1:6">
      <c r="A215" s="6">
        <v>3460</v>
      </c>
      <c r="B215" s="6" t="s">
        <v>370</v>
      </c>
      <c r="C215" s="4">
        <v>11.107058823529412</v>
      </c>
      <c r="D215" s="4">
        <v>1030.3</v>
      </c>
      <c r="E215" s="4">
        <v>180.20129870129858</v>
      </c>
      <c r="F215" s="5" t="s">
        <v>136</v>
      </c>
    </row>
    <row r="216" spans="1:6">
      <c r="A216" s="6">
        <v>3460</v>
      </c>
      <c r="B216" s="6" t="s">
        <v>370</v>
      </c>
      <c r="C216" s="4">
        <v>13.346470588235295</v>
      </c>
      <c r="D216" s="4">
        <v>1051.3</v>
      </c>
      <c r="E216" s="4">
        <v>29.803896103895909</v>
      </c>
      <c r="F216" s="5" t="s">
        <v>136</v>
      </c>
    </row>
    <row r="217" spans="1:6">
      <c r="A217" s="6">
        <v>3460</v>
      </c>
      <c r="B217" s="6" t="s">
        <v>370</v>
      </c>
      <c r="C217" s="4">
        <v>13.388823529411765</v>
      </c>
      <c r="D217" s="4">
        <v>1522.5</v>
      </c>
      <c r="E217" s="4">
        <v>497.76233766233759</v>
      </c>
      <c r="F217" s="5" t="s">
        <v>136</v>
      </c>
    </row>
    <row r="218" spans="1:6">
      <c r="A218" s="6">
        <v>3460</v>
      </c>
      <c r="B218" s="6" t="s">
        <v>370</v>
      </c>
      <c r="C218" s="4">
        <v>11.885294117647058</v>
      </c>
      <c r="D218" s="4">
        <v>2886</v>
      </c>
      <c r="E218" s="4">
        <v>1976.3376623376623</v>
      </c>
      <c r="F218" s="5" t="s">
        <v>136</v>
      </c>
    </row>
    <row r="219" spans="1:6">
      <c r="A219" s="6">
        <v>3460</v>
      </c>
      <c r="B219" s="6" t="s">
        <v>370</v>
      </c>
      <c r="C219" s="4">
        <v>9.8894117647058817</v>
      </c>
      <c r="D219" s="4">
        <v>264</v>
      </c>
      <c r="E219" s="4">
        <v>0</v>
      </c>
      <c r="F219" s="5" t="s">
        <v>136</v>
      </c>
    </row>
    <row r="220" spans="1:6">
      <c r="A220" s="6">
        <v>2940</v>
      </c>
      <c r="B220" s="6" t="s">
        <v>370</v>
      </c>
      <c r="C220" s="4">
        <v>9.3970588235294112</v>
      </c>
      <c r="D220" s="4">
        <v>450</v>
      </c>
      <c r="E220" s="4">
        <v>0</v>
      </c>
      <c r="F220" s="5" t="s">
        <v>136</v>
      </c>
    </row>
    <row r="221" spans="1:6">
      <c r="A221" s="6">
        <v>2940</v>
      </c>
      <c r="B221" s="6" t="s">
        <v>370</v>
      </c>
      <c r="C221" s="4">
        <v>8.3911764705882348</v>
      </c>
      <c r="D221" s="4">
        <v>428.3</v>
      </c>
      <c r="E221" s="4">
        <v>0</v>
      </c>
      <c r="F221" s="5" t="s">
        <v>136</v>
      </c>
    </row>
    <row r="222" spans="1:6">
      <c r="A222" s="6">
        <v>2940</v>
      </c>
      <c r="B222" s="6" t="s">
        <v>370</v>
      </c>
      <c r="C222" s="4">
        <v>10.318235294117647</v>
      </c>
      <c r="D222" s="4">
        <v>380.2</v>
      </c>
      <c r="E222" s="4">
        <v>0</v>
      </c>
      <c r="F222" s="5" t="s">
        <v>136</v>
      </c>
    </row>
    <row r="223" spans="1:6">
      <c r="A223" s="6">
        <v>2940</v>
      </c>
      <c r="B223" s="6" t="s">
        <v>370</v>
      </c>
      <c r="C223" s="4">
        <v>10.238823529411764</v>
      </c>
      <c r="D223" s="4">
        <v>681.5</v>
      </c>
      <c r="E223" s="4">
        <v>0</v>
      </c>
      <c r="F223" s="5" t="s">
        <v>136</v>
      </c>
    </row>
    <row r="224" spans="1:6">
      <c r="A224" s="6">
        <v>2940</v>
      </c>
      <c r="B224" s="6" t="s">
        <v>370</v>
      </c>
      <c r="C224" s="4">
        <v>10.191176470588236</v>
      </c>
      <c r="D224" s="4">
        <v>659.6</v>
      </c>
      <c r="E224" s="4">
        <v>0</v>
      </c>
      <c r="F224" s="5" t="s">
        <v>136</v>
      </c>
    </row>
    <row r="225" spans="1:6">
      <c r="A225" s="6">
        <v>2770</v>
      </c>
      <c r="B225" s="6" t="s">
        <v>370</v>
      </c>
      <c r="C225" s="4">
        <v>12.123529411764705</v>
      </c>
      <c r="D225" s="4">
        <v>1284.3</v>
      </c>
      <c r="E225" s="4">
        <v>356.40389610389605</v>
      </c>
      <c r="F225" s="5" t="s">
        <v>136</v>
      </c>
    </row>
    <row r="226" spans="1:6">
      <c r="A226" s="6">
        <v>2770</v>
      </c>
      <c r="B226" s="6" t="s">
        <v>370</v>
      </c>
      <c r="C226" s="4">
        <v>11.350588235294119</v>
      </c>
      <c r="D226" s="4">
        <v>1079.5</v>
      </c>
      <c r="E226" s="4">
        <v>210.76233766233747</v>
      </c>
      <c r="F226" s="5" t="s">
        <v>136</v>
      </c>
    </row>
    <row r="227" spans="1:6">
      <c r="A227" s="6">
        <v>2770</v>
      </c>
      <c r="B227" s="6" t="s">
        <v>370</v>
      </c>
      <c r="C227" s="4">
        <v>16.697647058823531</v>
      </c>
      <c r="D227" s="4">
        <v>1613.2</v>
      </c>
      <c r="E227" s="4">
        <v>335.21558441558409</v>
      </c>
      <c r="F227" s="5" t="s">
        <v>136</v>
      </c>
    </row>
    <row r="228" spans="1:6">
      <c r="A228" s="6">
        <v>2770</v>
      </c>
      <c r="B228" s="6" t="s">
        <v>370</v>
      </c>
      <c r="C228" s="4">
        <v>11.869411764705884</v>
      </c>
      <c r="D228" s="4">
        <v>4983.8999999999996</v>
      </c>
      <c r="E228" s="4">
        <v>4075.4532467532463</v>
      </c>
      <c r="F228" s="5" t="s">
        <v>136</v>
      </c>
    </row>
    <row r="229" spans="1:6">
      <c r="A229" s="6">
        <v>2770</v>
      </c>
      <c r="B229" s="6" t="s">
        <v>370</v>
      </c>
      <c r="C229" s="4">
        <v>17.05764705882353</v>
      </c>
      <c r="D229" s="4">
        <v>1573.7</v>
      </c>
      <c r="E229" s="4">
        <v>268.16233766233768</v>
      </c>
      <c r="F229" s="5" t="s">
        <v>136</v>
      </c>
    </row>
    <row r="230" spans="1:6">
      <c r="A230" s="6">
        <v>2760</v>
      </c>
      <c r="B230" s="6" t="s">
        <v>370</v>
      </c>
      <c r="C230" s="4">
        <v>11.906470588235294</v>
      </c>
      <c r="D230" s="4">
        <v>771.1</v>
      </c>
      <c r="E230" s="4">
        <v>0</v>
      </c>
      <c r="F230" s="5" t="s">
        <v>136</v>
      </c>
    </row>
    <row r="231" spans="1:6">
      <c r="A231" s="6">
        <v>2760</v>
      </c>
      <c r="B231" s="6" t="s">
        <v>370</v>
      </c>
      <c r="C231" s="4">
        <v>11.890588235294118</v>
      </c>
      <c r="D231" s="4">
        <v>846.7</v>
      </c>
      <c r="E231" s="4">
        <v>0</v>
      </c>
      <c r="F231" s="5" t="s">
        <v>136</v>
      </c>
    </row>
    <row r="232" spans="1:6">
      <c r="A232" s="6">
        <v>2760</v>
      </c>
      <c r="B232" s="6" t="s">
        <v>370</v>
      </c>
      <c r="C232" s="4">
        <v>11.65764705882353</v>
      </c>
      <c r="D232" s="4">
        <v>693.2</v>
      </c>
      <c r="E232" s="4">
        <v>0</v>
      </c>
      <c r="F232" s="5" t="s">
        <v>136</v>
      </c>
    </row>
    <row r="233" spans="1:6">
      <c r="A233" s="6">
        <v>2760</v>
      </c>
      <c r="B233" s="6" t="s">
        <v>370</v>
      </c>
      <c r="C233" s="4">
        <v>12.361764705882354</v>
      </c>
      <c r="D233" s="4">
        <v>835.1</v>
      </c>
      <c r="E233" s="4">
        <v>0</v>
      </c>
      <c r="F233" s="5" t="s">
        <v>136</v>
      </c>
    </row>
    <row r="234" spans="1:6">
      <c r="A234" s="6">
        <v>2800</v>
      </c>
      <c r="B234" s="6" t="s">
        <v>372</v>
      </c>
      <c r="C234" s="4">
        <v>16.04</v>
      </c>
      <c r="D234" s="4">
        <v>394</v>
      </c>
      <c r="E234" s="4">
        <v>0</v>
      </c>
      <c r="F234" s="5" t="s">
        <v>137</v>
      </c>
    </row>
    <row r="235" spans="1:6">
      <c r="A235" s="6">
        <v>2800</v>
      </c>
      <c r="B235" s="6" t="s">
        <v>372</v>
      </c>
      <c r="C235" s="4">
        <v>17.100000000000001</v>
      </c>
      <c r="D235" s="4">
        <v>528</v>
      </c>
      <c r="E235" s="4">
        <v>0</v>
      </c>
      <c r="F235" s="5" t="s">
        <v>137</v>
      </c>
    </row>
    <row r="236" spans="1:6">
      <c r="A236" s="6">
        <v>2800</v>
      </c>
      <c r="B236" s="6" t="s">
        <v>372</v>
      </c>
      <c r="C236" s="4">
        <v>21.74</v>
      </c>
      <c r="D236" s="4">
        <v>389</v>
      </c>
      <c r="E236" s="4">
        <v>0</v>
      </c>
      <c r="F236" s="5" t="s">
        <v>137</v>
      </c>
    </row>
    <row r="237" spans="1:6">
      <c r="A237" s="6">
        <v>2800</v>
      </c>
      <c r="B237" s="6" t="s">
        <v>372</v>
      </c>
      <c r="C237" s="4">
        <v>6.89</v>
      </c>
      <c r="D237" s="4">
        <v>407</v>
      </c>
      <c r="E237" s="4">
        <v>0</v>
      </c>
      <c r="F237" s="5" t="s">
        <v>137</v>
      </c>
    </row>
    <row r="238" spans="1:6">
      <c r="A238" s="6">
        <v>2800</v>
      </c>
      <c r="B238" s="6" t="s">
        <v>372</v>
      </c>
      <c r="C238" s="4">
        <v>10.220000000000001</v>
      </c>
      <c r="D238" s="4">
        <v>391</v>
      </c>
      <c r="E238" s="4">
        <v>0</v>
      </c>
      <c r="F238" s="5" t="s">
        <v>137</v>
      </c>
    </row>
    <row r="239" spans="1:6">
      <c r="A239" s="6">
        <v>2800</v>
      </c>
      <c r="B239" s="6" t="s">
        <v>372</v>
      </c>
      <c r="C239" s="4">
        <v>4.3</v>
      </c>
      <c r="D239" s="4">
        <v>398</v>
      </c>
      <c r="E239" s="4">
        <v>142.45714285714286</v>
      </c>
      <c r="F239" s="5" t="s">
        <v>137</v>
      </c>
    </row>
    <row r="240" spans="1:6">
      <c r="A240" s="6">
        <v>2800</v>
      </c>
      <c r="B240" s="6" t="s">
        <v>372</v>
      </c>
      <c r="C240" s="4">
        <v>24.63</v>
      </c>
      <c r="D240" s="4">
        <v>536</v>
      </c>
      <c r="E240" s="4">
        <v>0</v>
      </c>
      <c r="F240" s="5" t="s">
        <v>137</v>
      </c>
    </row>
    <row r="241" spans="1:6">
      <c r="A241" s="6">
        <v>2800</v>
      </c>
      <c r="B241" s="6" t="s">
        <v>372</v>
      </c>
      <c r="C241" s="4">
        <v>1.2</v>
      </c>
      <c r="D241" s="4">
        <v>436</v>
      </c>
      <c r="E241" s="4">
        <v>364.68571428571431</v>
      </c>
      <c r="F241" s="5" t="s">
        <v>137</v>
      </c>
    </row>
    <row r="242" spans="1:6">
      <c r="A242" s="6">
        <v>2800</v>
      </c>
      <c r="B242" s="6" t="s">
        <v>372</v>
      </c>
      <c r="C242" s="4">
        <v>1.53</v>
      </c>
      <c r="D242" s="4">
        <v>292</v>
      </c>
      <c r="E242" s="4">
        <v>201.07428571428574</v>
      </c>
      <c r="F242" s="5" t="s">
        <v>137</v>
      </c>
    </row>
    <row r="243" spans="1:6">
      <c r="A243" s="6">
        <v>1380</v>
      </c>
      <c r="B243" s="6" t="s">
        <v>379</v>
      </c>
      <c r="C243" s="4">
        <v>5.7176470588235295</v>
      </c>
      <c r="D243" s="4">
        <v>568.23</v>
      </c>
      <c r="E243" s="4">
        <v>130.61961038961039</v>
      </c>
      <c r="F243" s="5" t="s">
        <v>375</v>
      </c>
    </row>
    <row r="244" spans="1:6">
      <c r="A244" s="6">
        <v>1380</v>
      </c>
      <c r="B244" s="6" t="s">
        <v>379</v>
      </c>
      <c r="C244" s="4">
        <v>5.6064705882352941</v>
      </c>
      <c r="D244" s="4">
        <v>504.25</v>
      </c>
      <c r="E244" s="4">
        <v>75.148701298701269</v>
      </c>
      <c r="F244" s="5" t="s">
        <v>375</v>
      </c>
    </row>
    <row r="245" spans="1:6">
      <c r="A245" s="6">
        <v>1380</v>
      </c>
      <c r="B245" s="6" t="s">
        <v>379</v>
      </c>
      <c r="C245" s="4">
        <v>5.9664705882352935</v>
      </c>
      <c r="D245" s="4">
        <v>312.3</v>
      </c>
      <c r="E245" s="4">
        <v>0</v>
      </c>
      <c r="F245" s="5" t="s">
        <v>375</v>
      </c>
    </row>
    <row r="246" spans="1:6">
      <c r="A246" s="6">
        <v>1380</v>
      </c>
      <c r="B246" s="6" t="s">
        <v>379</v>
      </c>
      <c r="C246" s="4">
        <v>5.9823529411764707</v>
      </c>
      <c r="D246" s="4">
        <v>319.39999999999998</v>
      </c>
      <c r="E246" s="4">
        <v>0</v>
      </c>
      <c r="F246" s="5" t="s">
        <v>375</v>
      </c>
    </row>
    <row r="247" spans="1:6">
      <c r="A247" s="6">
        <v>1380</v>
      </c>
      <c r="B247" s="6" t="s">
        <v>379</v>
      </c>
      <c r="C247" s="4">
        <v>4.5052941176470584</v>
      </c>
      <c r="D247" s="4">
        <v>318.7</v>
      </c>
      <c r="E247" s="4">
        <v>0</v>
      </c>
      <c r="F247" s="5" t="s">
        <v>375</v>
      </c>
    </row>
    <row r="248" spans="1:6">
      <c r="A248" s="6">
        <v>1380</v>
      </c>
      <c r="B248" s="6" t="s">
        <v>379</v>
      </c>
      <c r="C248" s="4">
        <v>10.027058823529412</v>
      </c>
      <c r="D248" s="4">
        <v>390.2</v>
      </c>
      <c r="E248" s="4">
        <v>0</v>
      </c>
      <c r="F248" s="5" t="s">
        <v>375</v>
      </c>
    </row>
    <row r="249" spans="1:6">
      <c r="A249" s="6">
        <v>1380</v>
      </c>
      <c r="B249" s="6" t="s">
        <v>379</v>
      </c>
      <c r="C249" s="4">
        <v>9.9423529411764715</v>
      </c>
      <c r="D249" s="4">
        <v>428.17</v>
      </c>
      <c r="E249" s="4">
        <v>0</v>
      </c>
      <c r="F249" s="5" t="s">
        <v>375</v>
      </c>
    </row>
    <row r="250" spans="1:6">
      <c r="A250" s="6">
        <v>1380</v>
      </c>
      <c r="B250" s="6" t="s">
        <v>379</v>
      </c>
      <c r="C250" s="4">
        <v>5.7123529411764702</v>
      </c>
      <c r="D250" s="4">
        <v>677.04</v>
      </c>
      <c r="E250" s="4">
        <v>239.83480519480514</v>
      </c>
      <c r="F250" s="5" t="s">
        <v>375</v>
      </c>
    </row>
    <row r="251" spans="1:6">
      <c r="A251" s="6">
        <v>1380</v>
      </c>
      <c r="B251" s="6" t="s">
        <v>379</v>
      </c>
      <c r="C251" s="4">
        <v>4.7752941176470589</v>
      </c>
      <c r="D251" s="4">
        <v>421.94</v>
      </c>
      <c r="E251" s="4">
        <v>56.454285714285675</v>
      </c>
      <c r="F251" s="5" t="s">
        <v>375</v>
      </c>
    </row>
    <row r="252" spans="1:6">
      <c r="A252" s="6">
        <v>1380</v>
      </c>
      <c r="B252" s="6" t="s">
        <v>379</v>
      </c>
      <c r="C252" s="4">
        <v>3.7429411764705884</v>
      </c>
      <c r="D252" s="4">
        <v>276.60000000000002</v>
      </c>
      <c r="E252" s="4">
        <v>0</v>
      </c>
      <c r="F252" s="5" t="s">
        <v>375</v>
      </c>
    </row>
    <row r="253" spans="1:6">
      <c r="A253" s="6">
        <v>1380</v>
      </c>
      <c r="B253" s="6" t="s">
        <v>379</v>
      </c>
      <c r="C253" s="4">
        <v>6.802941176470588</v>
      </c>
      <c r="D253" s="4">
        <v>438.31</v>
      </c>
      <c r="E253" s="4">
        <v>0</v>
      </c>
      <c r="F253" s="5" t="s">
        <v>375</v>
      </c>
    </row>
    <row r="254" spans="1:6">
      <c r="A254" s="6">
        <v>1380</v>
      </c>
      <c r="B254" s="6" t="s">
        <v>379</v>
      </c>
      <c r="C254" s="4">
        <v>7.7188235294117646</v>
      </c>
      <c r="D254" s="4">
        <v>573.53</v>
      </c>
      <c r="E254" s="4">
        <v>0</v>
      </c>
      <c r="F254" s="5" t="s">
        <v>375</v>
      </c>
    </row>
    <row r="255" spans="1:6">
      <c r="A255" s="6">
        <v>1380</v>
      </c>
      <c r="B255" s="6" t="s">
        <v>379</v>
      </c>
      <c r="C255" s="4">
        <v>4.6747058823529413</v>
      </c>
      <c r="D255" s="4">
        <v>395.3</v>
      </c>
      <c r="E255" s="4">
        <v>37.512987012986969</v>
      </c>
      <c r="F255" s="5" t="s">
        <v>375</v>
      </c>
    </row>
    <row r="256" spans="1:6">
      <c r="A256" s="6">
        <v>1380</v>
      </c>
      <c r="B256" s="6" t="s">
        <v>379</v>
      </c>
      <c r="C256" s="4">
        <v>4.9552941176470586</v>
      </c>
      <c r="D256" s="4">
        <v>505.56</v>
      </c>
      <c r="E256" s="4">
        <v>126.29766233766236</v>
      </c>
      <c r="F256" s="5" t="s">
        <v>376</v>
      </c>
    </row>
    <row r="257" spans="1:6">
      <c r="A257" s="6">
        <v>1380</v>
      </c>
      <c r="B257" s="6" t="s">
        <v>379</v>
      </c>
      <c r="C257" s="4">
        <v>5.5852941176470594</v>
      </c>
      <c r="D257" s="4">
        <v>1193.5</v>
      </c>
      <c r="E257" s="4">
        <v>766.01948051948045</v>
      </c>
      <c r="F257" s="5" t="s">
        <v>376</v>
      </c>
    </row>
    <row r="258" spans="1:6">
      <c r="A258" s="6">
        <v>1380</v>
      </c>
      <c r="B258" s="6" t="s">
        <v>379</v>
      </c>
      <c r="C258" s="4">
        <v>5.013529411764706</v>
      </c>
      <c r="D258" s="4">
        <v>442.97</v>
      </c>
      <c r="E258" s="4">
        <v>59.250519480519472</v>
      </c>
      <c r="F258" s="5" t="s">
        <v>376</v>
      </c>
    </row>
    <row r="259" spans="1:6">
      <c r="A259" s="6">
        <v>1380</v>
      </c>
      <c r="B259" s="6" t="s">
        <v>379</v>
      </c>
      <c r="C259" s="4">
        <v>9.3017647058823538</v>
      </c>
      <c r="D259" s="4">
        <v>492.8</v>
      </c>
      <c r="E259" s="4">
        <v>0</v>
      </c>
      <c r="F259" s="5" t="s">
        <v>376</v>
      </c>
    </row>
    <row r="260" spans="1:6">
      <c r="A260" s="6">
        <v>1380</v>
      </c>
      <c r="B260" s="6" t="s">
        <v>379</v>
      </c>
      <c r="C260" s="4">
        <v>0.63529411764705879</v>
      </c>
      <c r="D260" s="4">
        <v>47.41</v>
      </c>
      <c r="E260" s="4">
        <v>0</v>
      </c>
      <c r="F260" s="5" t="s">
        <v>376</v>
      </c>
    </row>
    <row r="261" spans="1:6">
      <c r="A261" s="6">
        <v>1640</v>
      </c>
      <c r="B261" s="6" t="s">
        <v>380</v>
      </c>
      <c r="C261" s="4">
        <v>4.7170588235294115</v>
      </c>
      <c r="D261" s="4">
        <v>618.5</v>
      </c>
      <c r="E261" s="4">
        <v>257.34114038253341</v>
      </c>
      <c r="F261" s="5" t="s">
        <v>222</v>
      </c>
    </row>
    <row r="262" spans="1:6">
      <c r="A262" s="6">
        <v>1640</v>
      </c>
      <c r="B262" s="6" t="s">
        <v>380</v>
      </c>
      <c r="C262" s="4">
        <v>4.7594117647058827</v>
      </c>
      <c r="D262" s="4">
        <v>677.94</v>
      </c>
      <c r="E262" s="4">
        <v>313.53841212558649</v>
      </c>
      <c r="F262" s="5" t="s">
        <v>222</v>
      </c>
    </row>
    <row r="263" spans="1:6">
      <c r="A263" s="6">
        <v>1640</v>
      </c>
      <c r="B263" s="6" t="s">
        <v>380</v>
      </c>
      <c r="C263" s="4">
        <v>9.328235294117647</v>
      </c>
      <c r="D263" s="4">
        <v>429.29</v>
      </c>
      <c r="E263" s="4">
        <v>0</v>
      </c>
      <c r="F263" s="5" t="s">
        <v>221</v>
      </c>
    </row>
    <row r="264" spans="1:6">
      <c r="A264" s="6">
        <v>1640</v>
      </c>
      <c r="B264" s="6" t="s">
        <v>380</v>
      </c>
      <c r="C264" s="4">
        <v>9.9847058823529409</v>
      </c>
      <c r="D264" s="4">
        <v>473.87</v>
      </c>
      <c r="E264" s="4">
        <v>0</v>
      </c>
      <c r="F264" s="5" t="s">
        <v>221</v>
      </c>
    </row>
    <row r="265" spans="1:6">
      <c r="A265" s="6">
        <v>1640</v>
      </c>
      <c r="B265" s="6" t="s">
        <v>380</v>
      </c>
      <c r="C265" s="4">
        <v>8.9311764705882357</v>
      </c>
      <c r="D265" s="4">
        <v>501.85</v>
      </c>
      <c r="E265" s="4">
        <v>0</v>
      </c>
      <c r="F265" s="5" t="s">
        <v>221</v>
      </c>
    </row>
    <row r="266" spans="1:6">
      <c r="A266" s="6">
        <v>1640</v>
      </c>
      <c r="B266" s="6" t="s">
        <v>380</v>
      </c>
      <c r="C266" s="4">
        <v>10.461176470588237</v>
      </c>
      <c r="D266" s="4">
        <v>558.62</v>
      </c>
      <c r="E266" s="4">
        <v>0</v>
      </c>
      <c r="F266" s="5" t="s">
        <v>221</v>
      </c>
    </row>
    <row r="267" spans="1:6">
      <c r="A267" s="6">
        <v>1640</v>
      </c>
      <c r="B267" s="6" t="s">
        <v>380</v>
      </c>
      <c r="C267" s="4">
        <v>9.7994117647058836</v>
      </c>
      <c r="D267" s="4">
        <v>482.63</v>
      </c>
      <c r="E267" s="4">
        <v>0</v>
      </c>
      <c r="F267" s="5" t="s">
        <v>221</v>
      </c>
    </row>
    <row r="268" spans="1:6">
      <c r="A268" s="6">
        <v>1640</v>
      </c>
      <c r="B268" s="6" t="s">
        <v>380</v>
      </c>
      <c r="C268" s="4">
        <v>9.9211764705882342</v>
      </c>
      <c r="D268" s="4">
        <v>307.8</v>
      </c>
      <c r="E268" s="4">
        <v>0</v>
      </c>
      <c r="F268" s="5" t="s">
        <v>221</v>
      </c>
    </row>
    <row r="269" spans="1:6">
      <c r="A269" s="6">
        <v>1640</v>
      </c>
      <c r="B269" s="6" t="s">
        <v>380</v>
      </c>
      <c r="C269" s="4">
        <v>9.3229411764705876</v>
      </c>
      <c r="D269" s="4">
        <v>422.1</v>
      </c>
      <c r="E269" s="4">
        <v>0</v>
      </c>
      <c r="F269" s="5" t="s">
        <v>221</v>
      </c>
    </row>
    <row r="270" spans="1:6">
      <c r="A270" s="6">
        <v>1640</v>
      </c>
      <c r="B270" s="6" t="s">
        <v>380</v>
      </c>
      <c r="C270" s="4">
        <v>9.5611764705882347</v>
      </c>
      <c r="D270" s="4">
        <v>467.96</v>
      </c>
      <c r="E270" s="4">
        <v>0</v>
      </c>
      <c r="F270" s="5" t="s">
        <v>221</v>
      </c>
    </row>
    <row r="271" spans="1:6">
      <c r="A271" s="6">
        <v>1640</v>
      </c>
      <c r="B271" s="6" t="s">
        <v>380</v>
      </c>
      <c r="C271" s="4">
        <v>9.1747058823529404</v>
      </c>
      <c r="D271" s="4">
        <v>471.4</v>
      </c>
      <c r="E271" s="4">
        <v>0</v>
      </c>
      <c r="F271" s="5" t="s">
        <v>221</v>
      </c>
    </row>
    <row r="272" spans="1:6">
      <c r="A272" s="6">
        <v>1640</v>
      </c>
      <c r="B272" s="6" t="s">
        <v>380</v>
      </c>
      <c r="C272" s="4">
        <v>10.381764705882352</v>
      </c>
      <c r="D272" s="4">
        <v>574.98</v>
      </c>
      <c r="E272" s="4">
        <v>0</v>
      </c>
      <c r="F272" s="5" t="s">
        <v>221</v>
      </c>
    </row>
    <row r="273" spans="1:6">
      <c r="A273" s="6">
        <v>1640</v>
      </c>
      <c r="B273" s="6" t="s">
        <v>380</v>
      </c>
      <c r="C273" s="4">
        <v>9.0582352941176474</v>
      </c>
      <c r="D273" s="4">
        <v>184.22</v>
      </c>
      <c r="E273" s="4">
        <v>0</v>
      </c>
      <c r="F273" s="5" t="s">
        <v>221</v>
      </c>
    </row>
    <row r="274" spans="1:6">
      <c r="A274" s="6">
        <v>1640</v>
      </c>
      <c r="B274" s="6" t="s">
        <v>380</v>
      </c>
      <c r="C274" s="4">
        <v>8.539411764705882</v>
      </c>
      <c r="D274" s="4">
        <v>340.98</v>
      </c>
      <c r="E274" s="4">
        <v>0</v>
      </c>
      <c r="F274" s="5" t="s">
        <v>221</v>
      </c>
    </row>
    <row r="275" spans="1:6">
      <c r="A275" s="6">
        <v>1640</v>
      </c>
      <c r="B275" s="6" t="s">
        <v>380</v>
      </c>
      <c r="C275" s="4">
        <v>8.7988235294117647</v>
      </c>
      <c r="D275" s="4">
        <v>220.67</v>
      </c>
      <c r="E275" s="4">
        <v>0</v>
      </c>
      <c r="F275" s="5" t="s">
        <v>221</v>
      </c>
    </row>
    <row r="276" spans="1:6">
      <c r="A276" s="6">
        <v>1640</v>
      </c>
      <c r="B276" s="6" t="s">
        <v>380</v>
      </c>
      <c r="C276" s="4">
        <v>10.085294117647059</v>
      </c>
      <c r="D276" s="4">
        <v>258.25</v>
      </c>
      <c r="E276" s="4">
        <v>0</v>
      </c>
      <c r="F276" s="5" t="s">
        <v>221</v>
      </c>
    </row>
    <row r="277" spans="1:6">
      <c r="A277" s="6">
        <v>1640</v>
      </c>
      <c r="B277" s="6" t="s">
        <v>380</v>
      </c>
      <c r="C277" s="4">
        <v>9.7782352941176462</v>
      </c>
      <c r="D277" s="4">
        <v>170.7</v>
      </c>
      <c r="E277" s="4">
        <v>0</v>
      </c>
      <c r="F277" s="5" t="s">
        <v>221</v>
      </c>
    </row>
    <row r="278" spans="1:6">
      <c r="A278" s="6">
        <v>1640</v>
      </c>
      <c r="B278" s="6" t="s">
        <v>380</v>
      </c>
      <c r="C278" s="4">
        <v>9.5876470588235296</v>
      </c>
      <c r="D278" s="4">
        <v>296.06</v>
      </c>
      <c r="E278" s="4">
        <v>0</v>
      </c>
      <c r="F278" s="5" t="s">
        <v>221</v>
      </c>
    </row>
    <row r="279" spans="1:6">
      <c r="A279" s="6">
        <v>1640</v>
      </c>
      <c r="B279" s="6" t="s">
        <v>380</v>
      </c>
      <c r="C279" s="4">
        <v>10.487647058823528</v>
      </c>
      <c r="D279" s="4">
        <v>314.55</v>
      </c>
      <c r="E279" s="4">
        <v>0</v>
      </c>
      <c r="F279" s="5" t="s">
        <v>221</v>
      </c>
    </row>
    <row r="280" spans="1:6">
      <c r="A280" s="6">
        <v>1640</v>
      </c>
      <c r="B280" s="6" t="s">
        <v>380</v>
      </c>
      <c r="C280" s="4">
        <v>9.8576470588235292</v>
      </c>
      <c r="D280" s="4">
        <v>386.25</v>
      </c>
      <c r="E280" s="4">
        <v>0</v>
      </c>
      <c r="F280" s="5" t="s">
        <v>221</v>
      </c>
    </row>
    <row r="281" spans="1:6">
      <c r="A281" s="6">
        <v>1640</v>
      </c>
      <c r="B281" s="6" t="s">
        <v>380</v>
      </c>
      <c r="C281" s="4">
        <v>10.238823529411764</v>
      </c>
      <c r="D281" s="4">
        <v>338.17</v>
      </c>
      <c r="E281" s="4">
        <v>0</v>
      </c>
      <c r="F281" s="5" t="s">
        <v>221</v>
      </c>
    </row>
    <row r="282" spans="1:6">
      <c r="A282" s="6">
        <v>1640</v>
      </c>
      <c r="B282" s="6" t="s">
        <v>380</v>
      </c>
      <c r="C282" s="4">
        <v>9.3917647058823519</v>
      </c>
      <c r="D282" s="4">
        <v>276.26</v>
      </c>
      <c r="E282" s="4">
        <v>0</v>
      </c>
      <c r="F282" s="5" t="s">
        <v>221</v>
      </c>
    </row>
    <row r="283" spans="1:6">
      <c r="A283" s="6">
        <v>1640</v>
      </c>
      <c r="B283" s="6" t="s">
        <v>380</v>
      </c>
      <c r="C283" s="4">
        <v>8.618823529411765</v>
      </c>
      <c r="D283" s="4">
        <v>287.31</v>
      </c>
      <c r="E283" s="4">
        <v>0</v>
      </c>
      <c r="F283" s="5" t="s">
        <v>221</v>
      </c>
    </row>
    <row r="284" spans="1:6">
      <c r="A284" s="6">
        <v>1437</v>
      </c>
      <c r="B284" s="6" t="s">
        <v>378</v>
      </c>
      <c r="C284" s="4">
        <v>3.18</v>
      </c>
      <c r="E284" s="4">
        <v>246.97</v>
      </c>
      <c r="F284" s="5" t="s">
        <v>223</v>
      </c>
    </row>
    <row r="285" spans="1:6">
      <c r="A285" s="6">
        <v>1437</v>
      </c>
      <c r="B285" s="6" t="s">
        <v>378</v>
      </c>
      <c r="C285" s="4">
        <v>4.1100000000000003</v>
      </c>
      <c r="E285" s="4">
        <v>377.96</v>
      </c>
      <c r="F285" s="5" t="s">
        <v>223</v>
      </c>
    </row>
    <row r="286" spans="1:6">
      <c r="A286" s="6">
        <v>1437</v>
      </c>
      <c r="B286" s="6" t="s">
        <v>378</v>
      </c>
      <c r="C286" s="4">
        <v>2.77</v>
      </c>
      <c r="E286" s="4">
        <v>239.97</v>
      </c>
      <c r="F286" s="5" t="s">
        <v>223</v>
      </c>
    </row>
    <row r="287" spans="1:6">
      <c r="A287" s="6">
        <v>1437</v>
      </c>
      <c r="B287" s="6" t="s">
        <v>378</v>
      </c>
      <c r="C287" s="4">
        <v>5.8</v>
      </c>
      <c r="E287" s="4">
        <v>401.94</v>
      </c>
      <c r="F287" s="5" t="s">
        <v>223</v>
      </c>
    </row>
    <row r="288" spans="1:6">
      <c r="A288" s="6">
        <v>1437</v>
      </c>
      <c r="B288" s="6" t="s">
        <v>378</v>
      </c>
      <c r="C288" s="4">
        <v>6.87</v>
      </c>
      <c r="E288" s="4">
        <v>535.92999999999995</v>
      </c>
      <c r="F288" s="5" t="s">
        <v>223</v>
      </c>
    </row>
    <row r="289" spans="1:6">
      <c r="A289" s="6">
        <v>1437</v>
      </c>
      <c r="B289" s="6" t="s">
        <v>378</v>
      </c>
      <c r="C289" s="4">
        <v>5.95</v>
      </c>
      <c r="E289" s="4">
        <v>402.94</v>
      </c>
      <c r="F289" s="5" t="s">
        <v>223</v>
      </c>
    </row>
    <row r="290" spans="1:6">
      <c r="A290" s="6">
        <v>1437</v>
      </c>
      <c r="B290" s="6" t="s">
        <v>378</v>
      </c>
      <c r="C290" s="4">
        <v>5.29</v>
      </c>
      <c r="E290" s="4">
        <v>315.95</v>
      </c>
      <c r="F290" s="5" t="s">
        <v>223</v>
      </c>
    </row>
    <row r="291" spans="1:6">
      <c r="A291" s="6">
        <v>1437</v>
      </c>
      <c r="B291" s="6" t="s">
        <v>378</v>
      </c>
      <c r="C291" s="4">
        <v>4.57</v>
      </c>
      <c r="E291" s="4">
        <v>387.95</v>
      </c>
      <c r="F291" s="5" t="s">
        <v>223</v>
      </c>
    </row>
    <row r="292" spans="1:6">
      <c r="A292" s="6">
        <v>1437</v>
      </c>
      <c r="B292" s="6" t="s">
        <v>378</v>
      </c>
      <c r="C292" s="4">
        <v>5.13</v>
      </c>
      <c r="E292" s="4">
        <v>387.95</v>
      </c>
      <c r="F292" s="5" t="s">
        <v>223</v>
      </c>
    </row>
    <row r="293" spans="1:6">
      <c r="A293" s="6">
        <v>1437</v>
      </c>
      <c r="B293" s="6" t="s">
        <v>378</v>
      </c>
      <c r="C293" s="4">
        <v>5.82</v>
      </c>
      <c r="E293" s="4">
        <v>470.94</v>
      </c>
      <c r="F293" s="5" t="s">
        <v>223</v>
      </c>
    </row>
    <row r="294" spans="1:6">
      <c r="A294" s="6">
        <v>1437</v>
      </c>
      <c r="B294" s="6" t="s">
        <v>378</v>
      </c>
      <c r="C294" s="4">
        <v>6.07</v>
      </c>
      <c r="E294" s="4">
        <v>453.94</v>
      </c>
      <c r="F294" s="5" t="s">
        <v>223</v>
      </c>
    </row>
    <row r="295" spans="1:6">
      <c r="A295" s="6">
        <v>1437</v>
      </c>
      <c r="B295" s="6" t="s">
        <v>378</v>
      </c>
      <c r="C295" s="4">
        <v>7.13</v>
      </c>
      <c r="E295" s="4">
        <v>477.93</v>
      </c>
      <c r="F295" s="5" t="s">
        <v>223</v>
      </c>
    </row>
    <row r="296" spans="1:6">
      <c r="A296" s="6">
        <v>1437</v>
      </c>
      <c r="B296" s="6" t="s">
        <v>378</v>
      </c>
      <c r="C296" s="4">
        <v>7.37</v>
      </c>
      <c r="E296" s="4">
        <v>500.93</v>
      </c>
      <c r="F296" s="5" t="s">
        <v>223</v>
      </c>
    </row>
    <row r="297" spans="1:6">
      <c r="A297" s="6">
        <v>1437</v>
      </c>
      <c r="B297" s="6" t="s">
        <v>378</v>
      </c>
      <c r="C297" s="4">
        <v>7.71</v>
      </c>
      <c r="E297" s="4">
        <v>484.92</v>
      </c>
      <c r="F297" s="5" t="s">
        <v>223</v>
      </c>
    </row>
    <row r="298" spans="1:6">
      <c r="A298" s="6">
        <v>1437</v>
      </c>
      <c r="B298" s="6" t="s">
        <v>378</v>
      </c>
      <c r="C298" s="4">
        <v>7.04</v>
      </c>
      <c r="E298" s="4">
        <v>504.93</v>
      </c>
      <c r="F298" s="5" t="s">
        <v>223</v>
      </c>
    </row>
    <row r="299" spans="1:6">
      <c r="A299" s="6">
        <v>1437</v>
      </c>
      <c r="B299" s="6" t="s">
        <v>378</v>
      </c>
      <c r="C299" s="4">
        <v>7.39</v>
      </c>
      <c r="E299" s="4">
        <v>514.92999999999995</v>
      </c>
      <c r="F299" s="5" t="s">
        <v>223</v>
      </c>
    </row>
    <row r="300" spans="1:6">
      <c r="A300" s="6">
        <v>1437</v>
      </c>
      <c r="B300" s="6" t="s">
        <v>378</v>
      </c>
      <c r="C300" s="4">
        <v>6.94</v>
      </c>
      <c r="E300" s="4">
        <v>507.93</v>
      </c>
      <c r="F300" s="5" t="s">
        <v>223</v>
      </c>
    </row>
    <row r="301" spans="1:6">
      <c r="A301" s="6">
        <v>1437</v>
      </c>
      <c r="B301" s="6" t="s">
        <v>378</v>
      </c>
      <c r="C301" s="4">
        <v>7.37</v>
      </c>
      <c r="E301" s="4">
        <v>495.93</v>
      </c>
      <c r="F301" s="5" t="s">
        <v>223</v>
      </c>
    </row>
    <row r="302" spans="1:6">
      <c r="A302" s="6">
        <v>1437</v>
      </c>
      <c r="B302" s="6" t="s">
        <v>378</v>
      </c>
      <c r="C302" s="4">
        <v>6.35</v>
      </c>
      <c r="E302" s="4">
        <v>468.94</v>
      </c>
      <c r="F302" s="5" t="s">
        <v>223</v>
      </c>
    </row>
    <row r="303" spans="1:6">
      <c r="A303" s="6">
        <v>1437</v>
      </c>
      <c r="B303" s="6" t="s">
        <v>378</v>
      </c>
      <c r="C303" s="4">
        <v>7.05</v>
      </c>
      <c r="E303" s="4">
        <v>593.92999999999995</v>
      </c>
      <c r="F303" s="5" t="s">
        <v>223</v>
      </c>
    </row>
    <row r="304" spans="1:6">
      <c r="A304" s="6">
        <v>1437</v>
      </c>
      <c r="B304" s="6" t="s">
        <v>378</v>
      </c>
      <c r="C304" s="4">
        <v>7.59</v>
      </c>
      <c r="E304" s="4">
        <v>528.91999999999996</v>
      </c>
      <c r="F304" s="5" t="s">
        <v>223</v>
      </c>
    </row>
    <row r="305" spans="1:6">
      <c r="A305" s="6">
        <v>1437</v>
      </c>
      <c r="B305" s="6" t="s">
        <v>378</v>
      </c>
      <c r="C305" s="4">
        <v>6.29</v>
      </c>
      <c r="E305" s="4">
        <v>388.94</v>
      </c>
      <c r="F305" s="5" t="s">
        <v>223</v>
      </c>
    </row>
    <row r="306" spans="1:6">
      <c r="A306" s="6">
        <v>1437</v>
      </c>
      <c r="B306" s="6" t="s">
        <v>378</v>
      </c>
      <c r="C306" s="4">
        <v>7.33</v>
      </c>
      <c r="E306" s="4">
        <v>471.93</v>
      </c>
      <c r="F306" s="5" t="s">
        <v>223</v>
      </c>
    </row>
    <row r="307" spans="1:6">
      <c r="A307" s="6">
        <v>1437</v>
      </c>
      <c r="B307" s="6" t="s">
        <v>378</v>
      </c>
      <c r="C307" s="4">
        <v>7.15</v>
      </c>
      <c r="E307" s="4">
        <v>430.93</v>
      </c>
      <c r="F307" s="5" t="s">
        <v>223</v>
      </c>
    </row>
    <row r="308" spans="1:6">
      <c r="A308" s="6">
        <v>1437</v>
      </c>
      <c r="B308" s="6" t="s">
        <v>378</v>
      </c>
      <c r="C308" s="4">
        <v>7.64</v>
      </c>
      <c r="E308" s="4">
        <v>515.91999999999996</v>
      </c>
      <c r="F308" s="5" t="s">
        <v>223</v>
      </c>
    </row>
    <row r="309" spans="1:6">
      <c r="A309" s="6">
        <v>1437</v>
      </c>
      <c r="B309" s="6" t="s">
        <v>378</v>
      </c>
      <c r="C309" s="4">
        <v>7.68</v>
      </c>
      <c r="E309" s="4">
        <v>487.92</v>
      </c>
      <c r="F309" s="5" t="s">
        <v>223</v>
      </c>
    </row>
    <row r="310" spans="1:6">
      <c r="A310" s="6">
        <v>1437</v>
      </c>
      <c r="B310" s="6" t="s">
        <v>378</v>
      </c>
      <c r="C310" s="4">
        <v>5.01</v>
      </c>
      <c r="E310" s="4">
        <v>288.95</v>
      </c>
      <c r="F310" s="5" t="s">
        <v>223</v>
      </c>
    </row>
    <row r="311" spans="1:6">
      <c r="A311" s="6">
        <v>1437</v>
      </c>
      <c r="B311" s="6" t="s">
        <v>378</v>
      </c>
      <c r="C311" s="4">
        <v>6.27</v>
      </c>
      <c r="E311" s="4">
        <v>396.94</v>
      </c>
      <c r="F311" s="5" t="s">
        <v>223</v>
      </c>
    </row>
    <row r="312" spans="1:6">
      <c r="A312" s="6">
        <v>1437</v>
      </c>
      <c r="B312" s="6" t="s">
        <v>378</v>
      </c>
      <c r="C312" s="4">
        <v>5.1100000000000003</v>
      </c>
      <c r="E312" s="4">
        <v>278.95</v>
      </c>
      <c r="F312" s="5" t="s">
        <v>223</v>
      </c>
    </row>
    <row r="313" spans="1:6">
      <c r="A313" s="6">
        <v>845</v>
      </c>
      <c r="B313" s="6" t="s">
        <v>383</v>
      </c>
      <c r="C313" s="4">
        <v>11.541176470588235</v>
      </c>
      <c r="D313" s="4">
        <v>1769</v>
      </c>
      <c r="E313" s="4">
        <v>885.35654998195594</v>
      </c>
      <c r="F313" s="5" t="s">
        <v>224</v>
      </c>
    </row>
    <row r="314" spans="1:6">
      <c r="A314" s="6">
        <v>845</v>
      </c>
      <c r="B314" s="6" t="s">
        <v>383</v>
      </c>
      <c r="C314" s="4">
        <v>10.270588235294117</v>
      </c>
      <c r="D314" s="4">
        <v>1873</v>
      </c>
      <c r="E314" s="4">
        <v>1086.6383976903646</v>
      </c>
      <c r="F314" s="5" t="s">
        <v>224</v>
      </c>
    </row>
    <row r="315" spans="1:6">
      <c r="A315" s="6">
        <v>845</v>
      </c>
      <c r="B315" s="6" t="s">
        <v>383</v>
      </c>
      <c r="C315" s="4">
        <v>10.535294117647059</v>
      </c>
      <c r="D315" s="4">
        <v>1119</v>
      </c>
      <c r="E315" s="4">
        <v>312.37134608444603</v>
      </c>
      <c r="F315" s="5" t="s">
        <v>224</v>
      </c>
    </row>
    <row r="316" spans="1:6">
      <c r="A316" s="6">
        <v>845</v>
      </c>
      <c r="B316" s="6" t="s">
        <v>383</v>
      </c>
      <c r="C316" s="4">
        <v>4.3464705882352943</v>
      </c>
      <c r="D316" s="4">
        <v>324</v>
      </c>
      <c r="E316" s="4">
        <v>0</v>
      </c>
      <c r="F316" s="5" t="s">
        <v>224</v>
      </c>
    </row>
    <row r="317" spans="1:6">
      <c r="A317" s="6">
        <v>845</v>
      </c>
      <c r="B317" s="6" t="s">
        <v>383</v>
      </c>
      <c r="C317" s="4">
        <v>1.8794117647058823</v>
      </c>
      <c r="D317" s="4">
        <v>142</v>
      </c>
      <c r="E317" s="4">
        <v>0</v>
      </c>
      <c r="F317" s="5" t="s">
        <v>224</v>
      </c>
    </row>
    <row r="318" spans="1:6">
      <c r="A318" s="6">
        <v>845</v>
      </c>
      <c r="B318" s="6" t="s">
        <v>383</v>
      </c>
      <c r="C318" s="4">
        <v>4.4311764705882348</v>
      </c>
      <c r="D318" s="4">
        <v>201</v>
      </c>
      <c r="E318" s="4">
        <v>0</v>
      </c>
      <c r="F318" s="5" t="s">
        <v>224</v>
      </c>
    </row>
    <row r="319" spans="1:6">
      <c r="A319" s="6">
        <v>845</v>
      </c>
      <c r="B319" s="6" t="s">
        <v>383</v>
      </c>
      <c r="C319" s="4">
        <v>4.695882352941176</v>
      </c>
      <c r="D319" s="4">
        <v>336</v>
      </c>
      <c r="E319" s="4">
        <v>0</v>
      </c>
      <c r="F319" s="5" t="s">
        <v>224</v>
      </c>
    </row>
    <row r="320" spans="1:6">
      <c r="A320" s="6">
        <v>845</v>
      </c>
      <c r="B320" s="6" t="s">
        <v>383</v>
      </c>
      <c r="C320" s="4">
        <v>6.6705882352941179</v>
      </c>
      <c r="D320" s="4">
        <v>479</v>
      </c>
      <c r="E320" s="4">
        <v>0</v>
      </c>
      <c r="F320" s="5" t="s">
        <v>224</v>
      </c>
    </row>
    <row r="321" spans="1:6">
      <c r="A321" s="6">
        <v>845</v>
      </c>
      <c r="B321" s="6" t="s">
        <v>383</v>
      </c>
      <c r="C321" s="4">
        <v>4.3305882352941172</v>
      </c>
      <c r="D321" s="4">
        <v>195</v>
      </c>
      <c r="E321" s="4">
        <v>0</v>
      </c>
      <c r="F321" s="5" t="s">
        <v>224</v>
      </c>
    </row>
    <row r="322" spans="1:6">
      <c r="A322" s="6">
        <v>845</v>
      </c>
      <c r="B322" s="6" t="s">
        <v>383</v>
      </c>
      <c r="C322" s="4">
        <v>1.5935294117647059</v>
      </c>
      <c r="D322" s="4">
        <v>78.2</v>
      </c>
      <c r="E322" s="4">
        <v>0</v>
      </c>
      <c r="F322" s="5" t="s">
        <v>224</v>
      </c>
    </row>
    <row r="323" spans="1:6">
      <c r="A323" s="6">
        <v>845</v>
      </c>
      <c r="B323" s="6" t="s">
        <v>383</v>
      </c>
      <c r="C323" s="4">
        <v>4.118823529411765</v>
      </c>
      <c r="D323" s="4">
        <v>219</v>
      </c>
      <c r="E323" s="4">
        <v>0</v>
      </c>
      <c r="F323" s="5" t="s">
        <v>224</v>
      </c>
    </row>
    <row r="324" spans="1:6">
      <c r="A324" s="6">
        <v>845</v>
      </c>
      <c r="B324" s="6" t="s">
        <v>383</v>
      </c>
      <c r="C324" s="4">
        <v>2.1547058823529412</v>
      </c>
      <c r="D324" s="4">
        <v>147</v>
      </c>
      <c r="E324" s="4">
        <v>0</v>
      </c>
      <c r="F324" s="5" t="s">
        <v>224</v>
      </c>
    </row>
    <row r="325" spans="1:6">
      <c r="A325" s="6">
        <v>845</v>
      </c>
      <c r="B325" s="6" t="s">
        <v>383</v>
      </c>
      <c r="C325" s="4">
        <v>5.9294117647058817</v>
      </c>
      <c r="D325" s="4">
        <v>441</v>
      </c>
      <c r="E325" s="4">
        <v>0</v>
      </c>
      <c r="F325" s="5" t="s">
        <v>224</v>
      </c>
    </row>
    <row r="326" spans="1:6">
      <c r="A326" s="6">
        <v>845</v>
      </c>
      <c r="B326" s="6" t="s">
        <v>383</v>
      </c>
      <c r="C326" s="4">
        <v>3.875294117647059</v>
      </c>
      <c r="D326" s="4">
        <v>290</v>
      </c>
      <c r="E326" s="4">
        <v>0</v>
      </c>
      <c r="F326" s="5" t="s">
        <v>224</v>
      </c>
    </row>
    <row r="327" spans="1:6">
      <c r="A327" s="6">
        <v>845</v>
      </c>
      <c r="B327" s="6" t="s">
        <v>383</v>
      </c>
      <c r="C327" s="4">
        <v>3.7270588235294118</v>
      </c>
      <c r="D327" s="4">
        <v>185</v>
      </c>
      <c r="E327" s="4">
        <v>0</v>
      </c>
      <c r="F327" s="5" t="s">
        <v>224</v>
      </c>
    </row>
    <row r="328" spans="1:6">
      <c r="A328" s="6">
        <v>845</v>
      </c>
      <c r="B328" s="6" t="s">
        <v>383</v>
      </c>
      <c r="C328" s="4">
        <v>3.2347058823529413</v>
      </c>
      <c r="D328" s="4">
        <v>195</v>
      </c>
      <c r="E328" s="4">
        <v>0</v>
      </c>
      <c r="F328" s="5" t="s">
        <v>224</v>
      </c>
    </row>
    <row r="329" spans="1:6">
      <c r="A329" s="6">
        <v>845</v>
      </c>
      <c r="B329" s="6" t="s">
        <v>383</v>
      </c>
      <c r="C329" s="4">
        <v>6.882352941176471</v>
      </c>
      <c r="D329" s="4">
        <v>467</v>
      </c>
      <c r="E329" s="4">
        <v>0</v>
      </c>
      <c r="F329" s="5" t="s">
        <v>224</v>
      </c>
    </row>
    <row r="330" spans="1:6">
      <c r="A330" s="6">
        <v>845</v>
      </c>
      <c r="B330" s="6" t="s">
        <v>383</v>
      </c>
      <c r="C330" s="4">
        <v>4.8758823529411766</v>
      </c>
      <c r="D330" s="4">
        <v>389</v>
      </c>
      <c r="E330" s="4">
        <v>15.680909418982367</v>
      </c>
      <c r="F330" s="5" t="s">
        <v>224</v>
      </c>
    </row>
    <row r="331" spans="1:6">
      <c r="A331" s="6">
        <v>845</v>
      </c>
      <c r="B331" s="6" t="s">
        <v>383</v>
      </c>
      <c r="C331" s="4">
        <v>3.7111764705882351</v>
      </c>
      <c r="D331" s="4">
        <v>689</v>
      </c>
      <c r="E331" s="4">
        <v>404.85593648502351</v>
      </c>
      <c r="F331" s="5" t="s">
        <v>224</v>
      </c>
    </row>
    <row r="332" spans="1:6">
      <c r="A332" s="6">
        <v>845</v>
      </c>
      <c r="B332" s="6" t="s">
        <v>383</v>
      </c>
      <c r="C332" s="4">
        <v>5.3999999999999995</v>
      </c>
      <c r="D332" s="4">
        <v>836</v>
      </c>
      <c r="E332" s="4">
        <v>422.55214723926389</v>
      </c>
      <c r="F332" s="5" t="s">
        <v>224</v>
      </c>
    </row>
    <row r="333" spans="1:6">
      <c r="A333" s="6">
        <v>1200</v>
      </c>
      <c r="B333" s="6" t="s">
        <v>385</v>
      </c>
      <c r="C333" s="4">
        <v>3.24</v>
      </c>
      <c r="D333" s="4">
        <v>84.34</v>
      </c>
      <c r="E333" s="4">
        <v>0</v>
      </c>
      <c r="F333" s="5" t="s">
        <v>384</v>
      </c>
    </row>
    <row r="334" spans="1:6">
      <c r="A334" s="6">
        <v>1200</v>
      </c>
      <c r="B334" s="6" t="s">
        <v>385</v>
      </c>
      <c r="C334" s="4">
        <v>4.8176470588235292</v>
      </c>
      <c r="D334" s="4">
        <v>352</v>
      </c>
      <c r="E334" s="4">
        <v>0</v>
      </c>
      <c r="F334" s="5" t="s">
        <v>225</v>
      </c>
    </row>
    <row r="335" spans="1:6">
      <c r="A335" s="6">
        <v>1200</v>
      </c>
      <c r="B335" s="6" t="s">
        <v>385</v>
      </c>
      <c r="C335" s="4">
        <v>5.4158823529411766</v>
      </c>
      <c r="D335" s="4">
        <v>369.7</v>
      </c>
      <c r="E335" s="4">
        <v>0</v>
      </c>
      <c r="F335" s="5" t="s">
        <v>225</v>
      </c>
    </row>
    <row r="336" spans="1:6">
      <c r="A336" s="6">
        <v>1200</v>
      </c>
      <c r="B336" s="6" t="s">
        <v>385</v>
      </c>
      <c r="C336" s="4">
        <v>10.471764705882354</v>
      </c>
      <c r="D336" s="4">
        <v>483.8</v>
      </c>
      <c r="E336" s="4">
        <v>0</v>
      </c>
      <c r="F336" s="5" t="s">
        <v>225</v>
      </c>
    </row>
    <row r="337" spans="1:6">
      <c r="A337" s="6">
        <v>1200</v>
      </c>
      <c r="B337" s="6" t="s">
        <v>385</v>
      </c>
      <c r="C337" s="4">
        <v>0</v>
      </c>
      <c r="D337" s="4">
        <v>475.4</v>
      </c>
      <c r="E337" s="4">
        <v>475.4</v>
      </c>
      <c r="F337" s="5" t="s">
        <v>225</v>
      </c>
    </row>
    <row r="338" spans="1:6">
      <c r="A338" s="6">
        <v>1200</v>
      </c>
      <c r="B338" s="6" t="s">
        <v>385</v>
      </c>
      <c r="C338" s="4">
        <v>8.5923529411764701</v>
      </c>
      <c r="D338" s="4">
        <v>365.8</v>
      </c>
      <c r="E338" s="4">
        <v>0</v>
      </c>
      <c r="F338" s="5" t="s">
        <v>225</v>
      </c>
    </row>
    <row r="339" spans="1:6">
      <c r="A339" s="6">
        <v>1200</v>
      </c>
      <c r="B339" s="6" t="s">
        <v>385</v>
      </c>
      <c r="C339" s="4">
        <v>8.0047058823529404</v>
      </c>
      <c r="D339" s="4">
        <v>320.2</v>
      </c>
      <c r="E339" s="4">
        <v>0</v>
      </c>
      <c r="F339" s="5" t="s">
        <v>225</v>
      </c>
    </row>
    <row r="340" spans="1:6">
      <c r="A340" s="6">
        <v>1200</v>
      </c>
      <c r="B340" s="6" t="s">
        <v>385</v>
      </c>
      <c r="C340" s="4">
        <v>8.2535294117647062</v>
      </c>
      <c r="D340" s="4">
        <v>325.5</v>
      </c>
      <c r="E340" s="4">
        <v>0</v>
      </c>
      <c r="F340" s="5" t="s">
        <v>225</v>
      </c>
    </row>
    <row r="341" spans="1:6">
      <c r="A341" s="6">
        <v>1200</v>
      </c>
      <c r="B341" s="6" t="s">
        <v>385</v>
      </c>
      <c r="C341" s="4">
        <v>6.9935294117647064</v>
      </c>
      <c r="D341" s="4">
        <v>281.8</v>
      </c>
      <c r="E341" s="4">
        <v>0</v>
      </c>
      <c r="F341" s="5" t="s">
        <v>225</v>
      </c>
    </row>
    <row r="342" spans="1:6">
      <c r="A342" s="6">
        <v>1200</v>
      </c>
      <c r="B342" s="6" t="s">
        <v>385</v>
      </c>
      <c r="C342" s="4">
        <v>1.0270588235294118</v>
      </c>
      <c r="D342" s="4">
        <v>127.3</v>
      </c>
      <c r="E342" s="4">
        <v>48.663839769036443</v>
      </c>
      <c r="F342" s="5" t="s">
        <v>225</v>
      </c>
    </row>
    <row r="343" spans="1:6">
      <c r="A343" s="6">
        <v>1200</v>
      </c>
      <c r="B343" s="6" t="s">
        <v>385</v>
      </c>
      <c r="C343" s="4">
        <v>5.9770588235294113</v>
      </c>
      <c r="D343" s="4">
        <v>970.1</v>
      </c>
      <c r="E343" s="4">
        <v>512.46997473836166</v>
      </c>
      <c r="F343" s="5" t="s">
        <v>225</v>
      </c>
    </row>
    <row r="344" spans="1:6">
      <c r="A344" s="6">
        <v>1200</v>
      </c>
      <c r="B344" s="6" t="s">
        <v>385</v>
      </c>
      <c r="C344" s="4">
        <v>4.4311764705882348</v>
      </c>
      <c r="D344" s="4">
        <v>183.1</v>
      </c>
      <c r="E344" s="4">
        <v>0</v>
      </c>
      <c r="F344" s="5" t="s">
        <v>225</v>
      </c>
    </row>
    <row r="345" spans="1:6">
      <c r="A345" s="6">
        <v>1200</v>
      </c>
      <c r="B345" s="6" t="s">
        <v>385</v>
      </c>
      <c r="C345" s="4">
        <v>5.9135294117647055</v>
      </c>
      <c r="D345" s="4">
        <v>166.3</v>
      </c>
      <c r="E345" s="4">
        <v>0</v>
      </c>
      <c r="F345" s="5" t="s">
        <v>225</v>
      </c>
    </row>
    <row r="346" spans="1:6">
      <c r="A346" s="6">
        <v>1200</v>
      </c>
      <c r="B346" s="6" t="s">
        <v>385</v>
      </c>
      <c r="C346" s="4">
        <v>5.2570588235294116</v>
      </c>
      <c r="D346" s="4">
        <v>142.5</v>
      </c>
      <c r="E346" s="4">
        <v>0</v>
      </c>
      <c r="F346" s="5" t="s">
        <v>225</v>
      </c>
    </row>
    <row r="347" spans="1:6">
      <c r="A347" s="6">
        <v>1200</v>
      </c>
      <c r="B347" s="6" t="s">
        <v>385</v>
      </c>
      <c r="C347" s="4">
        <v>2.7052941176470591</v>
      </c>
      <c r="D347" s="4">
        <v>50.21</v>
      </c>
      <c r="E347" s="4">
        <v>0</v>
      </c>
      <c r="F347" s="5" t="s">
        <v>225</v>
      </c>
    </row>
    <row r="348" spans="1:6">
      <c r="A348" s="6">
        <v>1200</v>
      </c>
      <c r="B348" s="6" t="s">
        <v>385</v>
      </c>
      <c r="C348" s="4">
        <v>5.6064705882352941</v>
      </c>
      <c r="D348" s="4">
        <v>156.80000000000001</v>
      </c>
      <c r="E348" s="4">
        <v>0</v>
      </c>
      <c r="F348" s="5" t="s">
        <v>225</v>
      </c>
    </row>
    <row r="349" spans="1:6">
      <c r="A349" s="6">
        <v>1200</v>
      </c>
      <c r="B349" s="6" t="s">
        <v>385</v>
      </c>
      <c r="C349" s="4">
        <v>7.3694117647058821</v>
      </c>
      <c r="D349" s="4">
        <v>154.6</v>
      </c>
      <c r="E349" s="4">
        <v>0</v>
      </c>
      <c r="F349" s="5" t="s">
        <v>225</v>
      </c>
    </row>
    <row r="350" spans="1:6">
      <c r="A350" s="6">
        <v>1200</v>
      </c>
      <c r="B350" s="6" t="s">
        <v>385</v>
      </c>
      <c r="C350" s="4">
        <v>9.1641176470588235</v>
      </c>
      <c r="D350" s="4">
        <v>194.2</v>
      </c>
      <c r="E350" s="4">
        <v>0</v>
      </c>
      <c r="F350" s="5" t="s">
        <v>225</v>
      </c>
    </row>
    <row r="351" spans="1:6">
      <c r="A351" s="6">
        <v>1200</v>
      </c>
      <c r="B351" s="6" t="s">
        <v>385</v>
      </c>
      <c r="C351" s="4">
        <v>7.6341176470588232</v>
      </c>
      <c r="D351" s="4">
        <v>192.6</v>
      </c>
      <c r="E351" s="4">
        <v>0</v>
      </c>
      <c r="F351" s="5" t="s">
        <v>225</v>
      </c>
    </row>
    <row r="352" spans="1:6">
      <c r="A352" s="6">
        <v>1200</v>
      </c>
      <c r="B352" s="6" t="s">
        <v>385</v>
      </c>
      <c r="C352" s="4">
        <v>0.87352941176470589</v>
      </c>
      <c r="D352" s="4">
        <v>28.89</v>
      </c>
      <c r="E352" s="4">
        <v>0</v>
      </c>
      <c r="F352" s="5" t="s">
        <v>225</v>
      </c>
    </row>
    <row r="353" spans="1:6">
      <c r="A353" s="6">
        <v>1200</v>
      </c>
      <c r="B353" s="6" t="s">
        <v>385</v>
      </c>
      <c r="C353" s="4">
        <v>9.4764705882352942</v>
      </c>
      <c r="D353" s="4">
        <v>191.5</v>
      </c>
      <c r="E353" s="4">
        <v>0</v>
      </c>
      <c r="F353" s="5" t="s">
        <v>225</v>
      </c>
    </row>
    <row r="354" spans="1:6">
      <c r="A354" s="6">
        <v>1200</v>
      </c>
      <c r="B354" s="6" t="s">
        <v>385</v>
      </c>
      <c r="C354" s="4">
        <v>0</v>
      </c>
      <c r="D354" s="4">
        <v>203.7</v>
      </c>
      <c r="E354" s="4">
        <v>203.7</v>
      </c>
      <c r="F354" s="5" t="s">
        <v>225</v>
      </c>
    </row>
    <row r="355" spans="1:6">
      <c r="A355" s="6">
        <v>1200</v>
      </c>
      <c r="B355" s="6" t="s">
        <v>385</v>
      </c>
      <c r="C355" s="4">
        <v>8.1529411764705877</v>
      </c>
      <c r="D355" s="4">
        <v>278.7</v>
      </c>
      <c r="E355" s="4">
        <v>0</v>
      </c>
      <c r="F355" s="5" t="s">
        <v>225</v>
      </c>
    </row>
    <row r="356" spans="1:6">
      <c r="A356" s="6">
        <v>1750</v>
      </c>
      <c r="B356" s="6" t="s">
        <v>443</v>
      </c>
      <c r="C356" s="4">
        <v>2.7794117647058822</v>
      </c>
      <c r="D356" s="4">
        <v>241</v>
      </c>
      <c r="E356" s="4">
        <f>D356-624/8.15*C356</f>
        <v>28.195958137856394</v>
      </c>
      <c r="F356" s="5" t="s">
        <v>445</v>
      </c>
    </row>
    <row r="357" spans="1:6">
      <c r="A357" s="6">
        <v>1750</v>
      </c>
      <c r="B357" s="6" t="s">
        <v>443</v>
      </c>
      <c r="C357" s="4">
        <v>2.8005882352941178</v>
      </c>
      <c r="D357" s="4">
        <v>306</v>
      </c>
      <c r="E357" s="4">
        <f t="shared" ref="E357:E372" si="0">D357-624/8.15*C357</f>
        <v>91.574594009382878</v>
      </c>
      <c r="F357" s="5" t="s">
        <v>445</v>
      </c>
    </row>
    <row r="358" spans="1:6">
      <c r="A358" s="6">
        <v>1750</v>
      </c>
      <c r="B358" s="6" t="s">
        <v>443</v>
      </c>
      <c r="C358" s="4">
        <v>3.6158823529411768</v>
      </c>
      <c r="D358" s="4">
        <v>447</v>
      </c>
      <c r="E358" s="4">
        <f t="shared" si="0"/>
        <v>170.15207506315409</v>
      </c>
      <c r="F358" s="5" t="s">
        <v>444</v>
      </c>
    </row>
    <row r="359" spans="1:6">
      <c r="A359" s="6">
        <v>1750</v>
      </c>
      <c r="B359" s="6" t="s">
        <v>443</v>
      </c>
      <c r="C359" s="4">
        <v>3.7429411764705884</v>
      </c>
      <c r="D359" s="4">
        <v>456</v>
      </c>
      <c r="E359" s="4">
        <f t="shared" si="0"/>
        <v>169.42389029231322</v>
      </c>
      <c r="F359" s="5" t="s">
        <v>444</v>
      </c>
    </row>
    <row r="360" spans="1:6">
      <c r="A360" s="6">
        <v>1750</v>
      </c>
      <c r="B360" s="6" t="s">
        <v>443</v>
      </c>
      <c r="C360" s="4">
        <v>3.6688235294117648</v>
      </c>
      <c r="D360" s="4">
        <v>395</v>
      </c>
      <c r="E360" s="4">
        <f t="shared" si="0"/>
        <v>114.09866474197042</v>
      </c>
      <c r="F360" s="5" t="s">
        <v>444</v>
      </c>
    </row>
    <row r="361" spans="1:6">
      <c r="A361" s="6">
        <v>1750</v>
      </c>
      <c r="B361" s="6" t="s">
        <v>443</v>
      </c>
      <c r="C361" s="4">
        <v>3.9494117647058822</v>
      </c>
      <c r="D361" s="4">
        <v>436</v>
      </c>
      <c r="E361" s="4">
        <f t="shared" si="0"/>
        <v>133.61559003969688</v>
      </c>
      <c r="F361" s="5" t="s">
        <v>444</v>
      </c>
    </row>
    <row r="362" spans="1:6">
      <c r="A362" s="6">
        <v>1750</v>
      </c>
      <c r="B362" s="6" t="s">
        <v>443</v>
      </c>
      <c r="C362" s="4">
        <v>3.928235294117647</v>
      </c>
      <c r="D362" s="4">
        <v>426</v>
      </c>
      <c r="E362" s="4">
        <f t="shared" si="0"/>
        <v>125.23695416817031</v>
      </c>
      <c r="F362" s="5" t="s">
        <v>444</v>
      </c>
    </row>
    <row r="363" spans="1:6">
      <c r="A363" s="6">
        <v>1750</v>
      </c>
      <c r="B363" s="6" t="s">
        <v>443</v>
      </c>
      <c r="C363" s="4">
        <v>3.8858823529411763</v>
      </c>
      <c r="D363" s="4">
        <v>32</v>
      </c>
      <c r="E363" s="4">
        <v>0</v>
      </c>
      <c r="F363" s="5" t="s">
        <v>444</v>
      </c>
    </row>
    <row r="364" spans="1:6">
      <c r="A364" s="6">
        <v>1750</v>
      </c>
      <c r="B364" s="6" t="s">
        <v>443</v>
      </c>
      <c r="C364" s="4">
        <v>1.6305882352941177</v>
      </c>
      <c r="D364" s="4">
        <v>105</v>
      </c>
      <c r="E364" s="4">
        <v>0</v>
      </c>
      <c r="F364" s="5" t="s">
        <v>444</v>
      </c>
    </row>
    <row r="365" spans="1:6">
      <c r="A365" s="6">
        <v>1750</v>
      </c>
      <c r="B365" s="6" t="s">
        <v>443</v>
      </c>
      <c r="C365" s="4">
        <v>1.6411764705882355</v>
      </c>
      <c r="D365" s="4">
        <v>47</v>
      </c>
      <c r="E365" s="4">
        <v>0</v>
      </c>
      <c r="F365" s="5" t="s">
        <v>444</v>
      </c>
    </row>
    <row r="366" spans="1:6">
      <c r="A366" s="6">
        <v>1750</v>
      </c>
      <c r="B366" s="6" t="s">
        <v>443</v>
      </c>
      <c r="C366" s="4">
        <v>3.1447058823529415</v>
      </c>
      <c r="D366" s="4">
        <v>55</v>
      </c>
      <c r="E366" s="4">
        <v>0</v>
      </c>
      <c r="F366" s="5" t="s">
        <v>444</v>
      </c>
    </row>
    <row r="367" spans="1:6">
      <c r="A367" s="6">
        <v>1750</v>
      </c>
      <c r="B367" s="6" t="s">
        <v>443</v>
      </c>
      <c r="C367" s="4">
        <v>2.3505882352941181</v>
      </c>
      <c r="D367" s="4">
        <v>213</v>
      </c>
      <c r="E367" s="4">
        <f t="shared" si="0"/>
        <v>33.028581739444206</v>
      </c>
      <c r="F367" s="5" t="s">
        <v>444</v>
      </c>
    </row>
    <row r="368" spans="1:6">
      <c r="A368" s="6">
        <v>1750</v>
      </c>
      <c r="B368" s="6" t="s">
        <v>443</v>
      </c>
      <c r="C368" s="4">
        <v>1.651764705882353</v>
      </c>
      <c r="D368" s="4">
        <v>234</v>
      </c>
      <c r="E368" s="4">
        <f t="shared" si="0"/>
        <v>107.53359797906893</v>
      </c>
      <c r="F368" s="5" t="s">
        <v>444</v>
      </c>
    </row>
    <row r="369" spans="1:6">
      <c r="A369" s="6">
        <v>1750</v>
      </c>
      <c r="B369" s="6" t="s">
        <v>443</v>
      </c>
      <c r="C369" s="4">
        <v>1.4558823529411764</v>
      </c>
      <c r="D369" s="4">
        <v>295</v>
      </c>
      <c r="E369" s="4">
        <f t="shared" si="0"/>
        <v>183.53121616744858</v>
      </c>
      <c r="F369" s="5" t="s">
        <v>444</v>
      </c>
    </row>
    <row r="370" spans="1:6">
      <c r="A370" s="6">
        <v>1750</v>
      </c>
      <c r="B370" s="6" t="s">
        <v>443</v>
      </c>
      <c r="C370" s="4">
        <v>1.7047058823529413</v>
      </c>
      <c r="D370" s="4">
        <v>199</v>
      </c>
      <c r="E370" s="4">
        <f t="shared" si="0"/>
        <v>68.480187657885239</v>
      </c>
      <c r="F370" s="5" t="s">
        <v>444</v>
      </c>
    </row>
    <row r="371" spans="1:6">
      <c r="A371" s="6">
        <v>1750</v>
      </c>
      <c r="B371" s="6" t="s">
        <v>443</v>
      </c>
      <c r="C371" s="4">
        <v>1.53</v>
      </c>
      <c r="D371" s="4">
        <v>145</v>
      </c>
      <c r="E371" s="4">
        <f t="shared" si="0"/>
        <v>27.856441717791412</v>
      </c>
      <c r="F371" s="5" t="s">
        <v>444</v>
      </c>
    </row>
    <row r="372" spans="1:6">
      <c r="A372" s="6">
        <v>1750</v>
      </c>
      <c r="B372" s="6" t="s">
        <v>443</v>
      </c>
      <c r="C372" s="4">
        <v>1.6041176470588234</v>
      </c>
      <c r="D372" s="4">
        <v>208</v>
      </c>
      <c r="E372" s="4">
        <f t="shared" si="0"/>
        <v>85.181667268134262</v>
      </c>
      <c r="F372" s="5" t="s">
        <v>444</v>
      </c>
    </row>
    <row r="373" spans="1:6">
      <c r="A373" s="6">
        <v>1750</v>
      </c>
      <c r="B373" s="6" t="s">
        <v>443</v>
      </c>
      <c r="C373" s="4">
        <v>2.5941176470588236</v>
      </c>
      <c r="D373" s="4">
        <v>188</v>
      </c>
      <c r="E373" s="4">
        <v>0</v>
      </c>
      <c r="F373" s="5" t="s">
        <v>444</v>
      </c>
    </row>
    <row r="377" spans="1:6">
      <c r="A377" s="5" t="s">
        <v>353</v>
      </c>
    </row>
    <row r="378" spans="1:6">
      <c r="A378" s="5" t="s">
        <v>355</v>
      </c>
    </row>
    <row r="379" spans="1:6">
      <c r="A379" s="5" t="s">
        <v>357</v>
      </c>
    </row>
    <row r="380" spans="1:6">
      <c r="A380" s="5" t="s">
        <v>359</v>
      </c>
    </row>
    <row r="381" spans="1:6">
      <c r="A381" s="5" t="s">
        <v>361</v>
      </c>
    </row>
    <row r="382" spans="1:6">
      <c r="A382" s="5" t="s">
        <v>363</v>
      </c>
    </row>
    <row r="383" spans="1:6">
      <c r="A383" s="189" t="s">
        <v>365</v>
      </c>
    </row>
    <row r="384" spans="1:6">
      <c r="A384" s="5" t="s">
        <v>367</v>
      </c>
    </row>
    <row r="385" spans="1:1">
      <c r="A385" s="5" t="s">
        <v>368</v>
      </c>
    </row>
    <row r="386" spans="1:1">
      <c r="A386" s="5" t="s">
        <v>369</v>
      </c>
    </row>
    <row r="387" spans="1:1">
      <c r="A387" s="5" t="s">
        <v>371</v>
      </c>
    </row>
    <row r="388" spans="1:1">
      <c r="A388" s="5" t="s">
        <v>373</v>
      </c>
    </row>
    <row r="389" spans="1:1">
      <c r="A389" s="5" t="s">
        <v>374</v>
      </c>
    </row>
    <row r="390" spans="1:1">
      <c r="A390" s="5" t="s">
        <v>377</v>
      </c>
    </row>
    <row r="391" spans="1:1">
      <c r="A391" s="5" t="s">
        <v>381</v>
      </c>
    </row>
    <row r="392" spans="1:1">
      <c r="A392" s="189" t="s">
        <v>382</v>
      </c>
    </row>
    <row r="393" spans="1:1">
      <c r="A393" s="5" t="s">
        <v>386</v>
      </c>
    </row>
    <row r="394" spans="1:1">
      <c r="A394" s="34" t="s">
        <v>446</v>
      </c>
    </row>
  </sheetData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98"/>
  <sheetViews>
    <sheetView zoomScaleNormal="100" workbookViewId="0">
      <pane xSplit="3" ySplit="1" topLeftCell="D1363" activePane="bottomRight" state="frozen"/>
      <selection pane="topRight" activeCell="D1" sqref="D1"/>
      <selection pane="bottomLeft" activeCell="A2" sqref="A2"/>
      <selection pane="bottomRight" activeCell="E1392" sqref="E1392"/>
    </sheetView>
  </sheetViews>
  <sheetFormatPr defaultColWidth="8.85546875" defaultRowHeight="15"/>
  <cols>
    <col min="1" max="1" width="8.42578125" style="2" customWidth="1"/>
    <col min="2" max="2" width="14.42578125" style="6" customWidth="1"/>
    <col min="3" max="3" width="21.42578125" style="3" customWidth="1"/>
    <col min="4" max="4" width="6.28515625" style="17" customWidth="1"/>
    <col min="5" max="5" width="7.42578125" style="180" customWidth="1"/>
    <col min="6" max="6" width="6.42578125" style="180" customWidth="1"/>
    <col min="7" max="7" width="9.42578125" style="4" bestFit="1" customWidth="1"/>
    <col min="8" max="8" width="9" style="4" customWidth="1"/>
    <col min="9" max="9" width="9" style="5"/>
    <col min="12" max="12" width="8.85546875" style="5"/>
  </cols>
  <sheetData>
    <row r="1" spans="1:15" ht="17.25">
      <c r="A1" s="2" t="s">
        <v>430</v>
      </c>
      <c r="B1" s="9" t="s">
        <v>319</v>
      </c>
      <c r="C1" s="9" t="s">
        <v>10</v>
      </c>
      <c r="D1" s="14" t="s">
        <v>91</v>
      </c>
      <c r="E1" s="31" t="s">
        <v>6</v>
      </c>
      <c r="F1" s="31" t="s">
        <v>317</v>
      </c>
      <c r="G1" s="28" t="s">
        <v>8</v>
      </c>
      <c r="H1" s="28" t="s">
        <v>493</v>
      </c>
      <c r="I1" s="10" t="s">
        <v>15</v>
      </c>
      <c r="L1" s="23"/>
      <c r="M1" s="23"/>
      <c r="N1" s="23"/>
      <c r="O1" s="23"/>
    </row>
    <row r="2" spans="1:15">
      <c r="A2" s="6" t="s">
        <v>429</v>
      </c>
      <c r="B2" s="7"/>
      <c r="C2" s="7"/>
      <c r="D2" s="15" t="s">
        <v>7</v>
      </c>
      <c r="E2" s="61" t="s">
        <v>13</v>
      </c>
      <c r="F2" s="61" t="s">
        <v>318</v>
      </c>
      <c r="G2" s="4" t="s">
        <v>9</v>
      </c>
      <c r="H2" s="4" t="s">
        <v>9</v>
      </c>
      <c r="L2" s="186"/>
      <c r="M2" s="25"/>
      <c r="N2" s="26"/>
      <c r="O2" s="26"/>
    </row>
    <row r="3" spans="1:15">
      <c r="A3" s="2">
        <v>520</v>
      </c>
      <c r="B3" s="198" t="s">
        <v>463</v>
      </c>
      <c r="C3" s="8" t="s">
        <v>30</v>
      </c>
      <c r="D3" s="59">
        <v>0.31</v>
      </c>
      <c r="E3" s="179">
        <v>10.085294117647059</v>
      </c>
      <c r="F3" s="179"/>
      <c r="G3" s="4">
        <v>669</v>
      </c>
      <c r="H3" s="4">
        <v>0</v>
      </c>
      <c r="I3" s="5" t="s">
        <v>17</v>
      </c>
    </row>
    <row r="4" spans="1:15">
      <c r="A4" s="2">
        <v>520</v>
      </c>
      <c r="B4" s="7" t="s">
        <v>320</v>
      </c>
      <c r="C4" s="8" t="s">
        <v>30</v>
      </c>
      <c r="D4" s="59">
        <v>0.41</v>
      </c>
      <c r="E4" s="179">
        <v>9.9847058823529409</v>
      </c>
      <c r="F4" s="179"/>
      <c r="G4" s="4">
        <v>687</v>
      </c>
      <c r="H4" s="4">
        <v>0</v>
      </c>
      <c r="I4" s="5" t="s">
        <v>17</v>
      </c>
    </row>
    <row r="5" spans="1:15">
      <c r="A5" s="2">
        <v>520</v>
      </c>
      <c r="B5" s="7" t="s">
        <v>320</v>
      </c>
      <c r="C5" s="8" t="s">
        <v>30</v>
      </c>
      <c r="D5" s="59">
        <v>0.63</v>
      </c>
      <c r="E5" s="179">
        <v>9.9317647058823528</v>
      </c>
      <c r="F5" s="179"/>
      <c r="G5" s="4">
        <v>677</v>
      </c>
      <c r="H5" s="4">
        <v>0</v>
      </c>
      <c r="I5" s="5" t="s">
        <v>17</v>
      </c>
    </row>
    <row r="6" spans="1:15">
      <c r="A6" s="2">
        <v>520</v>
      </c>
      <c r="B6" s="7" t="s">
        <v>320</v>
      </c>
      <c r="C6" s="8" t="s">
        <v>30</v>
      </c>
      <c r="D6" s="59">
        <v>0.72</v>
      </c>
      <c r="E6" s="179">
        <v>9.9952941176470578</v>
      </c>
      <c r="F6" s="179"/>
      <c r="G6" s="4">
        <v>705</v>
      </c>
      <c r="H6" s="4">
        <v>0</v>
      </c>
      <c r="I6" s="5" t="s">
        <v>16</v>
      </c>
    </row>
    <row r="7" spans="1:15">
      <c r="A7" s="2">
        <v>520</v>
      </c>
      <c r="B7" s="7" t="s">
        <v>320</v>
      </c>
      <c r="C7" s="8" t="s">
        <v>30</v>
      </c>
      <c r="D7" s="59">
        <v>0.71</v>
      </c>
      <c r="E7" s="179">
        <v>9.4023529411764706</v>
      </c>
      <c r="F7" s="179"/>
      <c r="G7" s="4">
        <v>670</v>
      </c>
      <c r="H7" s="4">
        <v>0</v>
      </c>
      <c r="I7" s="5" t="s">
        <v>16</v>
      </c>
    </row>
    <row r="8" spans="1:15">
      <c r="A8" s="2">
        <v>520</v>
      </c>
      <c r="B8" s="7" t="s">
        <v>320</v>
      </c>
      <c r="C8" s="8" t="s">
        <v>30</v>
      </c>
      <c r="D8" s="59">
        <v>0.85</v>
      </c>
      <c r="E8" s="179">
        <v>9.1270588235294117</v>
      </c>
      <c r="F8" s="179"/>
      <c r="G8" s="4">
        <v>668</v>
      </c>
      <c r="H8" s="4">
        <v>0</v>
      </c>
      <c r="I8" s="5" t="s">
        <v>16</v>
      </c>
    </row>
    <row r="9" spans="1:15">
      <c r="A9" s="2">
        <v>520</v>
      </c>
      <c r="B9" s="7" t="s">
        <v>320</v>
      </c>
      <c r="C9" s="8" t="s">
        <v>30</v>
      </c>
      <c r="D9" s="59">
        <v>1.1200000000000001</v>
      </c>
      <c r="E9" s="179">
        <v>8.5976470588235294</v>
      </c>
      <c r="F9" s="179"/>
      <c r="G9" s="4">
        <v>600</v>
      </c>
      <c r="H9" s="4">
        <v>0</v>
      </c>
      <c r="I9" s="5" t="s">
        <v>16</v>
      </c>
    </row>
    <row r="10" spans="1:15">
      <c r="A10" s="2">
        <v>520</v>
      </c>
      <c r="B10" s="7" t="s">
        <v>320</v>
      </c>
      <c r="C10" s="8" t="s">
        <v>30</v>
      </c>
      <c r="D10" s="59">
        <v>0.7</v>
      </c>
      <c r="E10" s="179">
        <v>9.0317647058823525</v>
      </c>
      <c r="F10" s="179"/>
      <c r="G10" s="4">
        <v>671</v>
      </c>
      <c r="H10" s="4">
        <v>0</v>
      </c>
      <c r="I10" s="5" t="s">
        <v>16</v>
      </c>
    </row>
    <row r="11" spans="1:15">
      <c r="A11" s="2">
        <v>520</v>
      </c>
      <c r="B11" s="7" t="s">
        <v>320</v>
      </c>
      <c r="C11" s="8" t="s">
        <v>30</v>
      </c>
      <c r="D11" s="59">
        <v>0.63</v>
      </c>
      <c r="E11" s="179">
        <v>10.371176470588233</v>
      </c>
      <c r="F11" s="179"/>
      <c r="G11" s="4">
        <v>761</v>
      </c>
      <c r="H11" s="4">
        <v>0</v>
      </c>
      <c r="I11" s="5" t="s">
        <v>16</v>
      </c>
    </row>
    <row r="12" spans="1:15">
      <c r="A12" s="2">
        <v>520</v>
      </c>
      <c r="B12" s="7" t="s">
        <v>320</v>
      </c>
      <c r="C12" s="8" t="s">
        <v>30</v>
      </c>
      <c r="D12" s="60">
        <v>0.56000000000000005</v>
      </c>
      <c r="E12" s="179">
        <v>10.551176470588235</v>
      </c>
      <c r="F12" s="179"/>
      <c r="G12" s="4">
        <v>738</v>
      </c>
      <c r="H12" s="4">
        <v>0</v>
      </c>
      <c r="I12" s="5" t="s">
        <v>16</v>
      </c>
    </row>
    <row r="13" spans="1:15">
      <c r="A13" s="2">
        <v>520</v>
      </c>
      <c r="B13" s="7" t="s">
        <v>320</v>
      </c>
      <c r="C13" s="8" t="s">
        <v>30</v>
      </c>
      <c r="D13" s="60">
        <v>0.35</v>
      </c>
      <c r="E13" s="179">
        <v>9.8205882352941174</v>
      </c>
      <c r="F13" s="179"/>
      <c r="G13" s="4">
        <v>773</v>
      </c>
      <c r="H13" s="4">
        <v>21.36363636363626</v>
      </c>
      <c r="I13" s="5" t="s">
        <v>16</v>
      </c>
    </row>
    <row r="14" spans="1:15">
      <c r="A14" s="2">
        <v>520</v>
      </c>
      <c r="B14" s="7" t="s">
        <v>320</v>
      </c>
      <c r="C14" s="8" t="s">
        <v>30</v>
      </c>
      <c r="D14" s="60">
        <v>1.42</v>
      </c>
      <c r="E14" s="179">
        <v>9.2435294117647064</v>
      </c>
      <c r="F14" s="179"/>
      <c r="G14" s="4">
        <v>756</v>
      </c>
      <c r="H14" s="4">
        <v>48.529870129870005</v>
      </c>
      <c r="I14" s="5" t="s">
        <v>16</v>
      </c>
    </row>
    <row r="15" spans="1:15">
      <c r="A15" s="2">
        <v>520</v>
      </c>
      <c r="B15" s="7" t="s">
        <v>320</v>
      </c>
      <c r="C15" s="8" t="s">
        <v>30</v>
      </c>
      <c r="D15" s="59">
        <v>1.47</v>
      </c>
      <c r="E15" s="179">
        <v>9.3970588235294112</v>
      </c>
      <c r="F15" s="179"/>
      <c r="G15" s="4">
        <v>793</v>
      </c>
      <c r="H15" s="4">
        <v>73.779220779220736</v>
      </c>
      <c r="I15" s="5" t="s">
        <v>16</v>
      </c>
    </row>
    <row r="16" spans="1:15">
      <c r="A16" s="2">
        <v>520</v>
      </c>
      <c r="B16" s="7" t="s">
        <v>320</v>
      </c>
      <c r="C16" s="8" t="s">
        <v>30</v>
      </c>
      <c r="D16" s="59">
        <v>1.35</v>
      </c>
      <c r="E16" s="179">
        <v>8.9205882352941188</v>
      </c>
      <c r="F16" s="179"/>
      <c r="G16" s="4">
        <v>757</v>
      </c>
      <c r="H16" s="4">
        <v>74.246753246753087</v>
      </c>
      <c r="I16" s="5" t="s">
        <v>16</v>
      </c>
    </row>
    <row r="17" spans="1:9">
      <c r="A17" s="2">
        <v>520</v>
      </c>
      <c r="B17" s="7" t="s">
        <v>320</v>
      </c>
      <c r="C17" s="8" t="s">
        <v>30</v>
      </c>
      <c r="D17" s="59">
        <v>0.96</v>
      </c>
      <c r="E17" s="179">
        <v>7.8723529411764694</v>
      </c>
      <c r="F17" s="179"/>
      <c r="G17" s="4">
        <v>578</v>
      </c>
      <c r="H17" s="4">
        <v>0</v>
      </c>
      <c r="I17" s="5" t="s">
        <v>16</v>
      </c>
    </row>
    <row r="18" spans="1:9">
      <c r="A18" s="2">
        <v>520</v>
      </c>
      <c r="B18" s="7" t="s">
        <v>320</v>
      </c>
      <c r="C18" s="8" t="s">
        <v>30</v>
      </c>
      <c r="D18" s="59">
        <v>1.04</v>
      </c>
      <c r="E18" s="179">
        <v>9.8841176470588241</v>
      </c>
      <c r="F18" s="179"/>
      <c r="G18" s="4">
        <v>859</v>
      </c>
      <c r="H18" s="4">
        <v>102.50129870129854</v>
      </c>
      <c r="I18" s="5" t="s">
        <v>16</v>
      </c>
    </row>
    <row r="19" spans="1:9">
      <c r="A19" s="2">
        <v>520</v>
      </c>
      <c r="B19" s="7" t="s">
        <v>320</v>
      </c>
      <c r="C19" s="8" t="s">
        <v>30</v>
      </c>
      <c r="D19" s="59">
        <v>0.94</v>
      </c>
      <c r="E19" s="179">
        <v>9.5135294117647042</v>
      </c>
      <c r="F19" s="179"/>
      <c r="G19" s="4">
        <v>908</v>
      </c>
      <c r="H19" s="4">
        <v>179.86493506493514</v>
      </c>
      <c r="I19" s="5" t="s">
        <v>16</v>
      </c>
    </row>
    <row r="20" spans="1:9">
      <c r="A20" s="2">
        <v>520</v>
      </c>
      <c r="B20" s="7" t="s">
        <v>320</v>
      </c>
      <c r="C20" s="8" t="s">
        <v>30</v>
      </c>
      <c r="D20" s="59">
        <v>1.42</v>
      </c>
      <c r="E20" s="179">
        <v>9.5717647058823516</v>
      </c>
      <c r="F20" s="179"/>
      <c r="G20" s="4">
        <v>888</v>
      </c>
      <c r="H20" s="4">
        <v>155.40779220779223</v>
      </c>
      <c r="I20" s="5" t="s">
        <v>16</v>
      </c>
    </row>
    <row r="21" spans="1:9">
      <c r="A21" s="2">
        <v>520</v>
      </c>
      <c r="B21" s="7" t="s">
        <v>320</v>
      </c>
      <c r="C21" s="8" t="s">
        <v>30</v>
      </c>
      <c r="D21" s="59">
        <v>1.03</v>
      </c>
      <c r="E21" s="179">
        <v>9.4341176470588231</v>
      </c>
      <c r="F21" s="179"/>
      <c r="G21" s="4">
        <v>841</v>
      </c>
      <c r="H21" s="4">
        <v>118.94285714285706</v>
      </c>
      <c r="I21" s="5" t="s">
        <v>16</v>
      </c>
    </row>
    <row r="22" spans="1:9">
      <c r="A22" s="2">
        <v>520</v>
      </c>
      <c r="B22" s="7" t="s">
        <v>320</v>
      </c>
      <c r="C22" s="8" t="s">
        <v>30</v>
      </c>
      <c r="D22" s="59">
        <v>0.63</v>
      </c>
      <c r="E22" s="179">
        <v>11.202352941176471</v>
      </c>
      <c r="F22" s="179"/>
      <c r="G22" s="4">
        <v>1040</v>
      </c>
      <c r="H22" s="4">
        <v>182.60779220779204</v>
      </c>
      <c r="I22" s="5" t="s">
        <v>16</v>
      </c>
    </row>
    <row r="23" spans="1:9">
      <c r="A23" s="2">
        <v>520</v>
      </c>
      <c r="B23" s="7" t="s">
        <v>320</v>
      </c>
      <c r="C23" s="8" t="s">
        <v>30</v>
      </c>
      <c r="D23" s="59">
        <v>1.06</v>
      </c>
      <c r="E23" s="179">
        <v>11.017058823529412</v>
      </c>
      <c r="F23" s="179"/>
      <c r="G23" s="4">
        <v>1050</v>
      </c>
      <c r="H23" s="4">
        <v>206.78961038961029</v>
      </c>
      <c r="I23" s="5" t="s">
        <v>16</v>
      </c>
    </row>
    <row r="24" spans="1:9">
      <c r="A24" s="2">
        <v>520</v>
      </c>
      <c r="B24" s="7" t="s">
        <v>320</v>
      </c>
      <c r="C24" s="8" t="s">
        <v>30</v>
      </c>
      <c r="D24" s="59">
        <v>0.6</v>
      </c>
      <c r="E24" s="179">
        <v>11.811176470588235</v>
      </c>
      <c r="F24" s="179"/>
      <c r="G24" s="4">
        <v>1160</v>
      </c>
      <c r="H24" s="4">
        <v>256.01038961038955</v>
      </c>
      <c r="I24" s="5" t="s">
        <v>16</v>
      </c>
    </row>
    <row r="25" spans="1:9">
      <c r="A25" s="2">
        <v>520</v>
      </c>
      <c r="B25" s="7" t="s">
        <v>320</v>
      </c>
      <c r="C25" s="8" t="s">
        <v>30</v>
      </c>
      <c r="D25" s="59">
        <v>0.81</v>
      </c>
      <c r="E25" s="179">
        <v>10.445294117647059</v>
      </c>
      <c r="F25" s="179"/>
      <c r="G25" s="4">
        <v>1060</v>
      </c>
      <c r="H25" s="4">
        <v>260.55064935064922</v>
      </c>
      <c r="I25" s="5" t="s">
        <v>16</v>
      </c>
    </row>
    <row r="26" spans="1:9">
      <c r="A26" s="2">
        <v>520</v>
      </c>
      <c r="B26" s="7" t="s">
        <v>320</v>
      </c>
      <c r="C26" s="8" t="s">
        <v>30</v>
      </c>
      <c r="D26" s="59">
        <v>0.72</v>
      </c>
      <c r="E26" s="179">
        <v>11.620588235294116</v>
      </c>
      <c r="F26" s="179"/>
      <c r="G26" s="4">
        <v>1120</v>
      </c>
      <c r="H26" s="4">
        <v>230.59740259740261</v>
      </c>
      <c r="I26" s="5" t="s">
        <v>16</v>
      </c>
    </row>
    <row r="27" spans="1:9">
      <c r="A27" s="2">
        <v>520</v>
      </c>
      <c r="B27" s="7" t="s">
        <v>320</v>
      </c>
      <c r="C27" s="8" t="s">
        <v>30</v>
      </c>
      <c r="D27" s="60">
        <v>1.1599999999999999</v>
      </c>
      <c r="E27" s="179">
        <v>10.339411764705883</v>
      </c>
      <c r="F27" s="179"/>
      <c r="G27" s="4">
        <v>1570</v>
      </c>
      <c r="H27" s="4">
        <v>778.65454545454531</v>
      </c>
      <c r="I27" s="5" t="s">
        <v>16</v>
      </c>
    </row>
    <row r="28" spans="1:9">
      <c r="A28" s="2">
        <v>520</v>
      </c>
      <c r="B28" s="7" t="s">
        <v>320</v>
      </c>
      <c r="C28" s="8" t="s">
        <v>30</v>
      </c>
      <c r="D28" s="60">
        <v>1.82</v>
      </c>
      <c r="E28" s="179">
        <v>9.5876470588235296</v>
      </c>
      <c r="F28" s="179"/>
      <c r="G28" s="4">
        <v>1470</v>
      </c>
      <c r="H28" s="4">
        <v>736.19220779220768</v>
      </c>
      <c r="I28" s="5" t="s">
        <v>16</v>
      </c>
    </row>
    <row r="29" spans="1:9">
      <c r="A29" s="2">
        <v>520</v>
      </c>
      <c r="B29" s="7" t="s">
        <v>320</v>
      </c>
      <c r="C29" s="8" t="s">
        <v>30</v>
      </c>
      <c r="D29" s="59">
        <v>1.26</v>
      </c>
      <c r="E29" s="179">
        <v>10.715294117647057</v>
      </c>
      <c r="F29" s="179"/>
      <c r="G29" s="4">
        <v>1800</v>
      </c>
      <c r="H29" s="4">
        <v>979.88571428571436</v>
      </c>
      <c r="I29" s="5" t="s">
        <v>16</v>
      </c>
    </row>
    <row r="30" spans="1:9">
      <c r="A30" s="2">
        <v>520</v>
      </c>
      <c r="B30" s="7" t="s">
        <v>320</v>
      </c>
      <c r="C30" s="8" t="s">
        <v>30</v>
      </c>
      <c r="D30" s="59">
        <v>0.92</v>
      </c>
      <c r="E30" s="179">
        <v>9.7729411764705887</v>
      </c>
      <c r="F30" s="179"/>
      <c r="G30" s="4">
        <v>1520</v>
      </c>
      <c r="H30" s="4">
        <v>772.01038961038955</v>
      </c>
      <c r="I30" s="5" t="s">
        <v>16</v>
      </c>
    </row>
    <row r="31" spans="1:9">
      <c r="A31" s="2">
        <v>520</v>
      </c>
      <c r="B31" s="7" t="s">
        <v>320</v>
      </c>
      <c r="C31" s="7" t="s">
        <v>31</v>
      </c>
      <c r="D31" s="59">
        <v>3.53</v>
      </c>
      <c r="E31" s="179">
        <v>7.5811764705882352</v>
      </c>
      <c r="F31" s="179"/>
      <c r="G31" s="4">
        <v>2910</v>
      </c>
      <c r="H31" s="4">
        <v>2329.761038961039</v>
      </c>
      <c r="I31" s="5" t="s">
        <v>16</v>
      </c>
    </row>
    <row r="32" spans="1:9">
      <c r="A32" s="2">
        <v>520</v>
      </c>
      <c r="B32" s="7" t="s">
        <v>320</v>
      </c>
      <c r="C32" s="7" t="s">
        <v>31</v>
      </c>
      <c r="D32" s="59">
        <v>0.5</v>
      </c>
      <c r="E32" s="179">
        <v>11.001176470588236</v>
      </c>
      <c r="F32" s="179"/>
      <c r="G32" s="4">
        <v>4890</v>
      </c>
      <c r="H32" s="4">
        <v>4048.0051948051946</v>
      </c>
      <c r="I32" s="5" t="s">
        <v>16</v>
      </c>
    </row>
    <row r="33" spans="1:9">
      <c r="A33" s="2">
        <v>520</v>
      </c>
      <c r="B33" s="7" t="s">
        <v>320</v>
      </c>
      <c r="C33" s="7" t="s">
        <v>31</v>
      </c>
      <c r="D33" s="59">
        <v>0.35</v>
      </c>
      <c r="E33" s="179">
        <v>10.831764705882355</v>
      </c>
      <c r="F33" s="179"/>
      <c r="G33" s="4">
        <v>5640</v>
      </c>
      <c r="H33" s="4">
        <v>4810.9714285714281</v>
      </c>
      <c r="I33" s="5" t="s">
        <v>16</v>
      </c>
    </row>
    <row r="34" spans="1:9">
      <c r="A34" s="2">
        <v>520</v>
      </c>
      <c r="B34" s="7" t="s">
        <v>320</v>
      </c>
      <c r="C34" s="7" t="s">
        <v>31</v>
      </c>
      <c r="D34" s="59">
        <v>0.51</v>
      </c>
      <c r="E34" s="179">
        <v>8.8570588235294121</v>
      </c>
      <c r="F34" s="179"/>
      <c r="G34" s="4">
        <v>4260</v>
      </c>
      <c r="H34" s="4">
        <v>3582.1090909090908</v>
      </c>
      <c r="I34" s="5" t="s">
        <v>16</v>
      </c>
    </row>
    <row r="35" spans="1:9">
      <c r="A35" s="2">
        <v>520</v>
      </c>
      <c r="B35" s="7" t="s">
        <v>320</v>
      </c>
      <c r="C35" s="7" t="s">
        <v>31</v>
      </c>
      <c r="D35" s="59">
        <v>5.45</v>
      </c>
      <c r="E35" s="179">
        <v>8.9894117647058831</v>
      </c>
      <c r="F35" s="179"/>
      <c r="G35" s="4">
        <v>3770</v>
      </c>
      <c r="H35" s="4">
        <v>3081.9792207792207</v>
      </c>
      <c r="I35" s="5" t="s">
        <v>16</v>
      </c>
    </row>
    <row r="36" spans="1:9">
      <c r="A36" s="2">
        <v>520</v>
      </c>
      <c r="B36" s="7" t="s">
        <v>320</v>
      </c>
      <c r="C36" s="7" t="s">
        <v>31</v>
      </c>
      <c r="D36" s="59">
        <v>4.05</v>
      </c>
      <c r="E36" s="179">
        <v>7.7558823529411764</v>
      </c>
      <c r="F36" s="179"/>
      <c r="G36" s="4">
        <v>5020</v>
      </c>
      <c r="H36" s="4">
        <v>4426.3896103896104</v>
      </c>
      <c r="I36" s="5" t="s">
        <v>16</v>
      </c>
    </row>
    <row r="37" spans="1:9">
      <c r="A37" s="2">
        <v>520</v>
      </c>
      <c r="B37" s="7" t="s">
        <v>320</v>
      </c>
      <c r="C37" s="7" t="s">
        <v>31</v>
      </c>
      <c r="D37" s="59">
        <v>4.1100000000000003</v>
      </c>
      <c r="E37" s="179">
        <v>7.9782352941176464</v>
      </c>
      <c r="F37" s="179"/>
      <c r="G37" s="4">
        <v>5710</v>
      </c>
      <c r="H37" s="4">
        <v>5099.3714285714286</v>
      </c>
      <c r="I37" s="5" t="s">
        <v>16</v>
      </c>
    </row>
    <row r="38" spans="1:9">
      <c r="A38" s="2">
        <v>520</v>
      </c>
      <c r="B38" s="7" t="s">
        <v>320</v>
      </c>
      <c r="C38" s="7" t="s">
        <v>31</v>
      </c>
      <c r="D38" s="59">
        <v>7.16</v>
      </c>
      <c r="E38" s="179">
        <v>6.0988235294117636</v>
      </c>
      <c r="F38" s="179"/>
      <c r="G38" s="4">
        <v>5850</v>
      </c>
      <c r="H38" s="4">
        <v>5383.2155844155841</v>
      </c>
      <c r="I38" s="5" t="s">
        <v>16</v>
      </c>
    </row>
    <row r="39" spans="1:9">
      <c r="A39" s="2">
        <v>520</v>
      </c>
      <c r="B39" s="7" t="s">
        <v>320</v>
      </c>
      <c r="C39" s="7" t="s">
        <v>31</v>
      </c>
      <c r="D39" s="59">
        <v>7.93</v>
      </c>
      <c r="E39" s="179">
        <v>4.695882352941176</v>
      </c>
      <c r="F39" s="179"/>
      <c r="G39" s="4">
        <v>7570</v>
      </c>
      <c r="H39" s="4">
        <v>7210.5922077922078</v>
      </c>
      <c r="I39" s="5" t="s">
        <v>16</v>
      </c>
    </row>
    <row r="40" spans="1:9">
      <c r="A40" s="2">
        <v>520</v>
      </c>
      <c r="B40" s="7" t="s">
        <v>320</v>
      </c>
      <c r="C40" s="7" t="s">
        <v>31</v>
      </c>
      <c r="D40" s="59">
        <v>8.15</v>
      </c>
      <c r="E40" s="179">
        <v>6.3211764705882354</v>
      </c>
      <c r="F40" s="179"/>
      <c r="G40" s="4">
        <v>12500</v>
      </c>
      <c r="H40" s="4">
        <v>12016.197402597403</v>
      </c>
      <c r="I40" s="5" t="s">
        <v>16</v>
      </c>
    </row>
    <row r="41" spans="1:9">
      <c r="A41" s="2">
        <v>520</v>
      </c>
      <c r="B41" s="7" t="s">
        <v>320</v>
      </c>
      <c r="C41" s="7" t="s">
        <v>31</v>
      </c>
      <c r="D41" s="59">
        <v>10.76</v>
      </c>
      <c r="E41" s="179">
        <v>6.8664705882352939</v>
      </c>
      <c r="F41" s="179"/>
      <c r="G41" s="4">
        <v>8820</v>
      </c>
      <c r="H41" s="4">
        <v>8294.4623376623385</v>
      </c>
      <c r="I41" s="5" t="s">
        <v>16</v>
      </c>
    </row>
    <row r="42" spans="1:9">
      <c r="A42" s="2">
        <v>520</v>
      </c>
      <c r="B42" s="7" t="s">
        <v>320</v>
      </c>
      <c r="C42" s="7" t="s">
        <v>31</v>
      </c>
      <c r="D42" s="60"/>
      <c r="E42" s="179"/>
      <c r="F42" s="179"/>
      <c r="G42" s="4">
        <v>10700</v>
      </c>
      <c r="H42" s="4">
        <v>10700</v>
      </c>
      <c r="I42" s="5" t="s">
        <v>16</v>
      </c>
    </row>
    <row r="43" spans="1:9">
      <c r="A43" s="2">
        <v>520</v>
      </c>
      <c r="B43" s="7" t="s">
        <v>320</v>
      </c>
      <c r="C43" s="7" t="s">
        <v>31</v>
      </c>
      <c r="D43" s="60"/>
      <c r="E43" s="179">
        <v>5.8500000000000005</v>
      </c>
      <c r="F43" s="179"/>
      <c r="G43" s="4">
        <v>8570</v>
      </c>
      <c r="H43" s="4">
        <v>8122.2597402597403</v>
      </c>
      <c r="I43" s="5" t="s">
        <v>16</v>
      </c>
    </row>
    <row r="44" spans="1:9">
      <c r="A44" s="2">
        <v>520</v>
      </c>
      <c r="B44" s="7" t="s">
        <v>320</v>
      </c>
      <c r="C44" s="7" t="s">
        <v>31</v>
      </c>
      <c r="D44" s="60">
        <v>8.76</v>
      </c>
      <c r="E44" s="179">
        <v>4.092352941176471</v>
      </c>
      <c r="F44" s="179"/>
      <c r="G44" s="4">
        <v>4910</v>
      </c>
      <c r="H44" s="4">
        <v>4596.7844155844159</v>
      </c>
      <c r="I44" s="5" t="s">
        <v>16</v>
      </c>
    </row>
    <row r="45" spans="1:9">
      <c r="A45" s="2">
        <v>520</v>
      </c>
      <c r="B45" s="7" t="s">
        <v>320</v>
      </c>
      <c r="C45" s="7" t="s">
        <v>31</v>
      </c>
      <c r="D45" s="60">
        <v>2.4300000000000002</v>
      </c>
      <c r="E45" s="179"/>
      <c r="F45" s="179"/>
      <c r="G45" s="4">
        <v>2390</v>
      </c>
      <c r="H45" s="4">
        <v>2390</v>
      </c>
      <c r="I45" s="5" t="s">
        <v>16</v>
      </c>
    </row>
    <row r="46" spans="1:9">
      <c r="A46" s="2">
        <v>555</v>
      </c>
      <c r="B46" s="7" t="s">
        <v>320</v>
      </c>
      <c r="C46" s="7" t="s">
        <v>32</v>
      </c>
      <c r="D46" s="15">
        <v>8.76</v>
      </c>
      <c r="E46" s="179">
        <v>5.5905882352941179</v>
      </c>
      <c r="F46" s="179"/>
      <c r="G46" s="4">
        <v>1120</v>
      </c>
      <c r="H46" s="4">
        <v>692.11428571428564</v>
      </c>
      <c r="I46" s="5" t="s">
        <v>16</v>
      </c>
    </row>
    <row r="47" spans="1:9">
      <c r="A47" s="2">
        <v>555</v>
      </c>
      <c r="B47" s="7" t="s">
        <v>320</v>
      </c>
      <c r="C47" s="7" t="s">
        <v>32</v>
      </c>
      <c r="D47" s="15">
        <v>10.43</v>
      </c>
      <c r="E47" s="179">
        <v>5.4370588235294113</v>
      </c>
      <c r="F47" s="179"/>
      <c r="G47" s="4">
        <v>1940</v>
      </c>
      <c r="H47" s="4">
        <v>1523.864935064935</v>
      </c>
      <c r="I47" s="5" t="s">
        <v>16</v>
      </c>
    </row>
    <row r="48" spans="1:9">
      <c r="A48" s="2">
        <v>555</v>
      </c>
      <c r="B48" s="7" t="s">
        <v>320</v>
      </c>
      <c r="C48" s="7" t="s">
        <v>32</v>
      </c>
      <c r="D48" s="15">
        <v>9.5</v>
      </c>
      <c r="E48" s="179">
        <v>8.7882352941176478</v>
      </c>
      <c r="F48" s="179"/>
      <c r="G48" s="4">
        <v>4650</v>
      </c>
      <c r="H48" s="4">
        <v>3977.3766233766232</v>
      </c>
      <c r="I48" s="5" t="s">
        <v>16</v>
      </c>
    </row>
    <row r="49" spans="1:9">
      <c r="A49" s="2">
        <v>555</v>
      </c>
      <c r="B49" s="7" t="s">
        <v>320</v>
      </c>
      <c r="C49" s="7" t="s">
        <v>32</v>
      </c>
      <c r="D49" s="15">
        <v>0.46</v>
      </c>
      <c r="E49" s="179">
        <v>8.025882352941176</v>
      </c>
      <c r="F49" s="179"/>
      <c r="G49" s="4">
        <v>2240</v>
      </c>
      <c r="H49" s="4">
        <v>1625.7246753246754</v>
      </c>
      <c r="I49" s="5" t="s">
        <v>16</v>
      </c>
    </row>
    <row r="50" spans="1:9">
      <c r="A50" s="2">
        <v>555</v>
      </c>
      <c r="B50" s="7" t="s">
        <v>320</v>
      </c>
      <c r="C50" s="7" t="s">
        <v>32</v>
      </c>
      <c r="D50" s="15">
        <v>2.79</v>
      </c>
      <c r="E50" s="179">
        <v>8.2958823529411756</v>
      </c>
      <c r="F50" s="179"/>
      <c r="G50" s="4">
        <v>2290</v>
      </c>
      <c r="H50" s="4">
        <v>1655.0597402597402</v>
      </c>
      <c r="I50" s="5" t="s">
        <v>16</v>
      </c>
    </row>
    <row r="51" spans="1:9">
      <c r="A51" s="2">
        <v>555</v>
      </c>
      <c r="B51" s="7" t="s">
        <v>320</v>
      </c>
      <c r="C51" s="7" t="s">
        <v>32</v>
      </c>
      <c r="D51" s="15">
        <v>1.37</v>
      </c>
      <c r="E51" s="179">
        <v>7.8088235294117645</v>
      </c>
      <c r="F51" s="179"/>
      <c r="G51" s="4">
        <v>2420</v>
      </c>
      <c r="H51" s="4">
        <v>1822.3376623376623</v>
      </c>
      <c r="I51" s="5" t="s">
        <v>16</v>
      </c>
    </row>
    <row r="52" spans="1:9">
      <c r="A52" s="2">
        <v>555</v>
      </c>
      <c r="B52" s="7" t="s">
        <v>320</v>
      </c>
      <c r="C52" s="7" t="s">
        <v>32</v>
      </c>
      <c r="D52" s="15">
        <v>2.27</v>
      </c>
      <c r="E52" s="179">
        <v>9.4182352941176468</v>
      </c>
      <c r="F52" s="179"/>
      <c r="G52" s="4">
        <v>2640</v>
      </c>
      <c r="H52" s="4">
        <v>1919.1584415584416</v>
      </c>
      <c r="I52" s="5" t="s">
        <v>16</v>
      </c>
    </row>
    <row r="53" spans="1:9">
      <c r="A53" s="2">
        <v>520</v>
      </c>
      <c r="B53" s="199" t="s">
        <v>464</v>
      </c>
      <c r="C53" s="12" t="s">
        <v>31</v>
      </c>
      <c r="D53" s="61">
        <v>3.52</v>
      </c>
      <c r="F53" s="180">
        <v>11.18</v>
      </c>
      <c r="G53" s="4">
        <v>22923.71</v>
      </c>
      <c r="H53" s="4">
        <v>22259.298571428571</v>
      </c>
      <c r="I53" s="5" t="s">
        <v>19</v>
      </c>
    </row>
    <row r="54" spans="1:9">
      <c r="A54" s="2">
        <v>520</v>
      </c>
      <c r="B54" s="12" t="s">
        <v>321</v>
      </c>
      <c r="C54" s="12" t="s">
        <v>31</v>
      </c>
      <c r="D54" s="61">
        <v>3.08</v>
      </c>
      <c r="F54" s="180">
        <v>10.28</v>
      </c>
      <c r="G54" s="4">
        <v>11720.33</v>
      </c>
      <c r="H54" s="4">
        <v>11109.404285714285</v>
      </c>
      <c r="I54" s="5" t="s">
        <v>19</v>
      </c>
    </row>
    <row r="55" spans="1:9">
      <c r="A55" s="2">
        <v>520</v>
      </c>
      <c r="B55" s="12" t="s">
        <v>321</v>
      </c>
      <c r="C55" s="12" t="s">
        <v>31</v>
      </c>
      <c r="D55" s="61">
        <v>2.2799999999999998</v>
      </c>
      <c r="F55" s="180">
        <v>9.8000000000000007</v>
      </c>
      <c r="G55" s="4">
        <v>15857.36</v>
      </c>
      <c r="H55" s="4">
        <v>15274.960000000001</v>
      </c>
      <c r="I55" s="5" t="s">
        <v>18</v>
      </c>
    </row>
    <row r="56" spans="1:9">
      <c r="A56" s="2">
        <v>520</v>
      </c>
      <c r="B56" s="12" t="s">
        <v>321</v>
      </c>
      <c r="C56" s="12" t="s">
        <v>31</v>
      </c>
      <c r="D56" s="61">
        <v>1.83</v>
      </c>
      <c r="F56" s="180">
        <v>8.8000000000000007</v>
      </c>
      <c r="G56" s="4">
        <v>14136.05</v>
      </c>
      <c r="H56" s="4">
        <v>13613.07857142857</v>
      </c>
      <c r="I56" s="5" t="s">
        <v>18</v>
      </c>
    </row>
    <row r="57" spans="1:9">
      <c r="A57" s="2">
        <v>520</v>
      </c>
      <c r="B57" s="12" t="s">
        <v>321</v>
      </c>
      <c r="C57" s="12" t="s">
        <v>31</v>
      </c>
      <c r="D57" s="61"/>
      <c r="F57" s="180">
        <v>2.82</v>
      </c>
      <c r="G57" s="4">
        <v>3912.43</v>
      </c>
      <c r="H57" s="4">
        <v>3744.8414285714284</v>
      </c>
      <c r="I57" s="5" t="s">
        <v>18</v>
      </c>
    </row>
    <row r="58" spans="1:9">
      <c r="A58" s="2">
        <v>520</v>
      </c>
      <c r="B58" s="12" t="s">
        <v>321</v>
      </c>
      <c r="C58" s="12" t="s">
        <v>31</v>
      </c>
      <c r="D58" s="61">
        <v>4.5</v>
      </c>
      <c r="F58" s="180">
        <v>8</v>
      </c>
      <c r="G58" s="4">
        <v>11363.24</v>
      </c>
      <c r="H58" s="4">
        <v>10887.811428571429</v>
      </c>
      <c r="I58" s="5" t="s">
        <v>18</v>
      </c>
    </row>
    <row r="59" spans="1:9">
      <c r="A59" s="2">
        <v>520</v>
      </c>
      <c r="B59" s="12" t="s">
        <v>321</v>
      </c>
      <c r="C59" s="12" t="s">
        <v>31</v>
      </c>
      <c r="D59" s="61"/>
      <c r="F59" s="180">
        <v>8.49</v>
      </c>
      <c r="G59" s="4">
        <v>9023.31</v>
      </c>
      <c r="H59" s="4">
        <v>8518.761428571428</v>
      </c>
      <c r="I59" s="5" t="s">
        <v>18</v>
      </c>
    </row>
    <row r="60" spans="1:9">
      <c r="A60" s="2">
        <v>520</v>
      </c>
      <c r="B60" s="12" t="s">
        <v>321</v>
      </c>
      <c r="C60" s="12" t="s">
        <v>31</v>
      </c>
      <c r="D60" s="61">
        <v>8.5299999999999994</v>
      </c>
      <c r="F60" s="180">
        <v>7.69</v>
      </c>
      <c r="G60" s="4">
        <v>5964.8</v>
      </c>
      <c r="H60" s="4">
        <v>5507.7942857142862</v>
      </c>
      <c r="I60" s="5" t="s">
        <v>18</v>
      </c>
    </row>
    <row r="61" spans="1:9">
      <c r="A61" s="2">
        <v>520</v>
      </c>
      <c r="B61" s="12" t="s">
        <v>321</v>
      </c>
      <c r="C61" s="12" t="s">
        <v>31</v>
      </c>
      <c r="D61" s="61">
        <v>10.11</v>
      </c>
      <c r="F61" s="180">
        <v>0.56999999999999995</v>
      </c>
      <c r="G61" s="4">
        <v>4403.8500000000004</v>
      </c>
      <c r="H61" s="4">
        <v>4369.9757142857143</v>
      </c>
      <c r="I61" s="5" t="s">
        <v>18</v>
      </c>
    </row>
    <row r="62" spans="1:9">
      <c r="A62" s="2">
        <v>520</v>
      </c>
      <c r="B62" s="12" t="s">
        <v>321</v>
      </c>
      <c r="C62" s="12" t="s">
        <v>31</v>
      </c>
      <c r="D62" s="61">
        <v>13.78</v>
      </c>
      <c r="F62" s="180">
        <v>6.97</v>
      </c>
      <c r="G62" s="4">
        <v>8868.35</v>
      </c>
      <c r="H62" s="4">
        <v>8454.1328571428567</v>
      </c>
      <c r="I62" s="5" t="s">
        <v>18</v>
      </c>
    </row>
    <row r="63" spans="1:9">
      <c r="A63" s="2">
        <v>520</v>
      </c>
      <c r="B63" s="12" t="s">
        <v>321</v>
      </c>
      <c r="C63" s="12" t="s">
        <v>31</v>
      </c>
      <c r="D63" s="61">
        <v>10.28</v>
      </c>
      <c r="F63" s="180">
        <v>8.61</v>
      </c>
      <c r="G63" s="4">
        <v>7619.33</v>
      </c>
      <c r="H63" s="4">
        <v>7107.65</v>
      </c>
      <c r="I63" s="5" t="s">
        <v>18</v>
      </c>
    </row>
    <row r="64" spans="1:9">
      <c r="A64" s="2">
        <v>520</v>
      </c>
      <c r="B64" s="12" t="s">
        <v>321</v>
      </c>
      <c r="C64" s="12" t="s">
        <v>31</v>
      </c>
      <c r="D64" s="61">
        <v>13.53</v>
      </c>
      <c r="F64" s="180">
        <v>8.59</v>
      </c>
      <c r="G64" s="4">
        <v>7946.08</v>
      </c>
      <c r="H64" s="4">
        <v>7435.5885714285714</v>
      </c>
      <c r="I64" s="5" t="s">
        <v>18</v>
      </c>
    </row>
    <row r="65" spans="1:9">
      <c r="A65" s="2">
        <v>520</v>
      </c>
      <c r="B65" s="12" t="s">
        <v>321</v>
      </c>
      <c r="C65" s="12" t="s">
        <v>31</v>
      </c>
      <c r="D65" s="61">
        <v>10</v>
      </c>
      <c r="F65" s="180">
        <v>0.28999999999999998</v>
      </c>
      <c r="G65" s="4">
        <v>1838.13</v>
      </c>
      <c r="H65" s="4">
        <v>1820.8957142857143</v>
      </c>
      <c r="I65" s="5" t="s">
        <v>18</v>
      </c>
    </row>
    <row r="66" spans="1:9">
      <c r="A66" s="2">
        <v>520</v>
      </c>
      <c r="B66" s="12" t="s">
        <v>321</v>
      </c>
      <c r="C66" s="12" t="s">
        <v>31</v>
      </c>
      <c r="D66" s="61">
        <v>6.83</v>
      </c>
      <c r="F66" s="180">
        <v>7.35</v>
      </c>
      <c r="G66" s="4">
        <v>7625.78</v>
      </c>
      <c r="H66" s="4">
        <v>7188.98</v>
      </c>
      <c r="I66" s="5" t="s">
        <v>18</v>
      </c>
    </row>
    <row r="67" spans="1:9">
      <c r="A67" s="2">
        <v>535</v>
      </c>
      <c r="B67" s="12" t="s">
        <v>321</v>
      </c>
      <c r="C67" s="12" t="s">
        <v>33</v>
      </c>
      <c r="D67" s="61">
        <v>1.1399999999999999</v>
      </c>
      <c r="F67" s="180">
        <v>31.1</v>
      </c>
      <c r="G67" s="4">
        <v>1585.79</v>
      </c>
      <c r="H67" s="4">
        <v>0</v>
      </c>
      <c r="I67" s="5" t="s">
        <v>18</v>
      </c>
    </row>
    <row r="68" spans="1:9">
      <c r="A68" s="2">
        <v>535</v>
      </c>
      <c r="B68" s="12" t="s">
        <v>321</v>
      </c>
      <c r="C68" s="12" t="s">
        <v>33</v>
      </c>
      <c r="D68" s="61">
        <v>2.2400000000000002</v>
      </c>
      <c r="F68" s="180">
        <v>0.22</v>
      </c>
      <c r="G68" s="4">
        <v>377.11</v>
      </c>
      <c r="H68" s="4">
        <v>364.03571428571428</v>
      </c>
      <c r="I68" s="5" t="s">
        <v>18</v>
      </c>
    </row>
    <row r="69" spans="1:9">
      <c r="A69" s="2">
        <v>535</v>
      </c>
      <c r="B69" s="12" t="s">
        <v>321</v>
      </c>
      <c r="C69" s="12" t="s">
        <v>33</v>
      </c>
      <c r="D69" s="61">
        <v>2.91</v>
      </c>
      <c r="F69" s="180">
        <v>0.41</v>
      </c>
      <c r="G69" s="4">
        <v>735.51</v>
      </c>
      <c r="H69" s="4">
        <v>711.14428571428573</v>
      </c>
      <c r="I69" s="5" t="s">
        <v>18</v>
      </c>
    </row>
    <row r="70" spans="1:9">
      <c r="A70" s="2">
        <v>535</v>
      </c>
      <c r="B70" s="12" t="s">
        <v>321</v>
      </c>
      <c r="C70" s="12" t="s">
        <v>33</v>
      </c>
      <c r="D70" s="61">
        <v>0.86</v>
      </c>
      <c r="F70" s="180">
        <v>0.24</v>
      </c>
      <c r="G70" s="4">
        <v>240.13</v>
      </c>
      <c r="H70" s="4">
        <v>225.86714285714285</v>
      </c>
      <c r="I70" s="5" t="s">
        <v>18</v>
      </c>
    </row>
    <row r="71" spans="1:9">
      <c r="A71" s="2">
        <v>535</v>
      </c>
      <c r="B71" s="12" t="s">
        <v>321</v>
      </c>
      <c r="C71" s="12" t="s">
        <v>33</v>
      </c>
      <c r="D71" s="61">
        <v>0.81</v>
      </c>
      <c r="F71" s="180">
        <v>0.59</v>
      </c>
      <c r="G71" s="4">
        <v>187.21</v>
      </c>
      <c r="H71" s="4">
        <v>152.14714285714285</v>
      </c>
      <c r="I71" s="5" t="s">
        <v>18</v>
      </c>
    </row>
    <row r="72" spans="1:9">
      <c r="A72" s="2">
        <v>535</v>
      </c>
      <c r="B72" s="12" t="s">
        <v>321</v>
      </c>
      <c r="C72" s="12" t="s">
        <v>33</v>
      </c>
      <c r="D72" s="61">
        <v>13.21</v>
      </c>
      <c r="F72" s="180">
        <v>1.1399999999999999</v>
      </c>
      <c r="G72" s="4">
        <v>1120.54</v>
      </c>
      <c r="H72" s="4">
        <v>1052.7914285714285</v>
      </c>
      <c r="I72" s="5" t="s">
        <v>18</v>
      </c>
    </row>
    <row r="73" spans="1:9">
      <c r="A73" s="2">
        <v>535</v>
      </c>
      <c r="B73" s="12" t="s">
        <v>321</v>
      </c>
      <c r="C73" s="12" t="s">
        <v>33</v>
      </c>
      <c r="D73" s="61">
        <v>11.64</v>
      </c>
      <c r="F73" s="180">
        <v>0.35</v>
      </c>
      <c r="G73" s="4">
        <v>60.07</v>
      </c>
      <c r="H73" s="4">
        <v>39.269999999999996</v>
      </c>
      <c r="I73" s="5" t="s">
        <v>18</v>
      </c>
    </row>
    <row r="74" spans="1:9">
      <c r="A74" s="2">
        <v>535</v>
      </c>
      <c r="B74" s="12" t="s">
        <v>321</v>
      </c>
      <c r="C74" s="12" t="s">
        <v>33</v>
      </c>
      <c r="D74" s="61">
        <v>3.83</v>
      </c>
      <c r="F74" s="180">
        <v>5.66</v>
      </c>
      <c r="G74" s="4">
        <v>615.37</v>
      </c>
      <c r="H74" s="4">
        <v>279.00428571428569</v>
      </c>
      <c r="I74" s="5" t="s">
        <v>18</v>
      </c>
    </row>
    <row r="75" spans="1:9">
      <c r="A75" s="2">
        <v>555</v>
      </c>
      <c r="B75" s="12" t="s">
        <v>321</v>
      </c>
      <c r="C75" s="12" t="s">
        <v>34</v>
      </c>
      <c r="D75" s="61">
        <v>10.43</v>
      </c>
      <c r="F75" s="180">
        <v>4.22</v>
      </c>
      <c r="G75" s="4">
        <v>522.85</v>
      </c>
      <c r="H75" s="4">
        <v>272.06142857142856</v>
      </c>
      <c r="I75" s="5" t="s">
        <v>18</v>
      </c>
    </row>
    <row r="76" spans="1:9">
      <c r="A76" s="2">
        <v>555</v>
      </c>
      <c r="B76" s="12" t="s">
        <v>321</v>
      </c>
      <c r="C76" s="12" t="s">
        <v>34</v>
      </c>
      <c r="F76" s="180">
        <v>7.12</v>
      </c>
      <c r="G76" s="4">
        <v>756.17</v>
      </c>
      <c r="H76" s="4">
        <v>333.03857142857134</v>
      </c>
      <c r="I76" s="5" t="s">
        <v>18</v>
      </c>
    </row>
    <row r="77" spans="1:9">
      <c r="A77" s="2">
        <v>555</v>
      </c>
      <c r="B77" s="12" t="s">
        <v>321</v>
      </c>
      <c r="C77" s="12" t="s">
        <v>34</v>
      </c>
      <c r="D77" s="61">
        <v>13.06</v>
      </c>
      <c r="F77" s="180">
        <v>3.59</v>
      </c>
      <c r="G77" s="4">
        <v>296.26</v>
      </c>
      <c r="H77" s="4">
        <v>82.911428571428559</v>
      </c>
      <c r="I77" s="5" t="s">
        <v>18</v>
      </c>
    </row>
    <row r="78" spans="1:9">
      <c r="A78" s="2">
        <v>555</v>
      </c>
      <c r="B78" s="12" t="s">
        <v>321</v>
      </c>
      <c r="C78" s="12" t="s">
        <v>34</v>
      </c>
      <c r="D78" s="61"/>
      <c r="F78" s="180">
        <v>14.57</v>
      </c>
      <c r="G78" s="4">
        <v>1309.53</v>
      </c>
      <c r="H78" s="4">
        <v>443.65571428571423</v>
      </c>
      <c r="I78" s="5" t="s">
        <v>18</v>
      </c>
    </row>
    <row r="79" spans="1:9">
      <c r="A79" s="2">
        <v>555</v>
      </c>
      <c r="B79" s="12" t="s">
        <v>321</v>
      </c>
      <c r="C79" s="12" t="s">
        <v>34</v>
      </c>
      <c r="D79" s="61">
        <v>2.71</v>
      </c>
      <c r="F79" s="180">
        <v>1.53</v>
      </c>
      <c r="G79" s="4">
        <v>140.88999999999999</v>
      </c>
      <c r="H79" s="4">
        <v>49.964285714285694</v>
      </c>
      <c r="I79" s="5" t="s">
        <v>18</v>
      </c>
    </row>
    <row r="80" spans="1:9">
      <c r="A80" s="2">
        <v>555</v>
      </c>
      <c r="B80" s="12" t="s">
        <v>321</v>
      </c>
      <c r="C80" s="12" t="s">
        <v>34</v>
      </c>
      <c r="D80" s="61"/>
      <c r="F80" s="180">
        <v>4.16</v>
      </c>
      <c r="G80" s="4">
        <v>423</v>
      </c>
      <c r="H80" s="4">
        <v>175.77714285714285</v>
      </c>
      <c r="I80" s="5" t="s">
        <v>18</v>
      </c>
    </row>
    <row r="81" spans="1:9">
      <c r="A81" s="2">
        <v>555</v>
      </c>
      <c r="B81" s="12" t="s">
        <v>321</v>
      </c>
      <c r="C81" s="12" t="s">
        <v>34</v>
      </c>
      <c r="D81" s="61">
        <v>4.54</v>
      </c>
      <c r="F81" s="180">
        <v>1.63</v>
      </c>
      <c r="G81" s="4">
        <v>235.92</v>
      </c>
      <c r="H81" s="4">
        <v>139.05142857142857</v>
      </c>
      <c r="I81" s="5" t="s">
        <v>18</v>
      </c>
    </row>
    <row r="82" spans="1:9">
      <c r="A82" s="2">
        <v>555</v>
      </c>
      <c r="B82" s="12" t="s">
        <v>321</v>
      </c>
      <c r="C82" s="12" t="s">
        <v>34</v>
      </c>
      <c r="D82" s="61"/>
      <c r="F82" s="180">
        <v>1.55</v>
      </c>
      <c r="G82" s="4">
        <v>155.25</v>
      </c>
      <c r="H82" s="4">
        <v>63.135714285714286</v>
      </c>
      <c r="I82" s="5" t="s">
        <v>18</v>
      </c>
    </row>
    <row r="83" spans="1:9">
      <c r="A83" s="2">
        <v>555</v>
      </c>
      <c r="B83" s="12" t="s">
        <v>321</v>
      </c>
      <c r="C83" s="12" t="s">
        <v>34</v>
      </c>
      <c r="D83" s="61"/>
      <c r="F83" s="180">
        <v>12.19</v>
      </c>
      <c r="G83" s="4">
        <v>994.11</v>
      </c>
      <c r="H83" s="4">
        <v>269.67571428571432</v>
      </c>
      <c r="I83" s="5" t="s">
        <v>18</v>
      </c>
    </row>
    <row r="84" spans="1:9">
      <c r="A84" s="2">
        <v>555</v>
      </c>
      <c r="B84" s="12" t="s">
        <v>321</v>
      </c>
      <c r="C84" s="12" t="s">
        <v>34</v>
      </c>
      <c r="D84" s="61"/>
      <c r="F84" s="180">
        <v>1.49</v>
      </c>
      <c r="G84" s="4">
        <v>155.12</v>
      </c>
      <c r="H84" s="4">
        <v>66.571428571428569</v>
      </c>
      <c r="I84" s="5" t="s">
        <v>18</v>
      </c>
    </row>
    <row r="85" spans="1:9">
      <c r="A85" s="2">
        <v>520</v>
      </c>
      <c r="B85" s="199" t="s">
        <v>465</v>
      </c>
      <c r="C85" s="12" t="s">
        <v>35</v>
      </c>
      <c r="D85" s="61">
        <v>0.2</v>
      </c>
      <c r="F85" s="180">
        <v>7.69</v>
      </c>
      <c r="G85" s="4">
        <v>532.66999999999996</v>
      </c>
      <c r="H85" s="4">
        <v>75.664285714285654</v>
      </c>
      <c r="I85" s="5" t="s">
        <v>18</v>
      </c>
    </row>
    <row r="86" spans="1:9">
      <c r="A86" s="2">
        <v>520</v>
      </c>
      <c r="B86" s="12" t="s">
        <v>322</v>
      </c>
      <c r="C86" s="12" t="s">
        <v>35</v>
      </c>
      <c r="D86" s="61"/>
      <c r="F86" s="180">
        <v>10.199999999999999</v>
      </c>
      <c r="G86" s="4">
        <v>1077.95</v>
      </c>
      <c r="H86" s="4">
        <v>471.77857142857147</v>
      </c>
      <c r="I86" s="5" t="s">
        <v>18</v>
      </c>
    </row>
    <row r="87" spans="1:9">
      <c r="A87" s="2">
        <v>520</v>
      </c>
      <c r="B87" s="12" t="s">
        <v>322</v>
      </c>
      <c r="C87" s="12" t="s">
        <v>35</v>
      </c>
      <c r="D87" s="61">
        <v>0.6</v>
      </c>
      <c r="F87" s="180">
        <v>10.33</v>
      </c>
      <c r="G87" s="4">
        <v>1194.8699999999999</v>
      </c>
      <c r="H87" s="4">
        <v>580.97285714285704</v>
      </c>
      <c r="I87" s="5" t="s">
        <v>18</v>
      </c>
    </row>
    <row r="88" spans="1:9">
      <c r="A88" s="2">
        <v>520</v>
      </c>
      <c r="B88" s="12" t="s">
        <v>322</v>
      </c>
      <c r="C88" s="12" t="s">
        <v>35</v>
      </c>
      <c r="D88" s="61">
        <v>0.4</v>
      </c>
      <c r="F88" s="180">
        <v>9.89</v>
      </c>
      <c r="G88" s="4">
        <v>1063.1199999999999</v>
      </c>
      <c r="H88" s="4">
        <v>475.3714285714284</v>
      </c>
      <c r="I88" s="5" t="s">
        <v>18</v>
      </c>
    </row>
    <row r="89" spans="1:9">
      <c r="A89" s="2">
        <v>520</v>
      </c>
      <c r="B89" s="12" t="s">
        <v>322</v>
      </c>
      <c r="C89" s="12" t="s">
        <v>35</v>
      </c>
      <c r="D89" s="61"/>
      <c r="F89" s="180">
        <v>10.8</v>
      </c>
      <c r="G89" s="4">
        <v>1208.01</v>
      </c>
      <c r="H89" s="4">
        <v>566.18142857142846</v>
      </c>
      <c r="I89" s="5" t="s">
        <v>18</v>
      </c>
    </row>
    <row r="90" spans="1:9">
      <c r="A90" s="2">
        <v>520</v>
      </c>
      <c r="B90" s="12" t="s">
        <v>322</v>
      </c>
      <c r="C90" s="12" t="s">
        <v>35</v>
      </c>
      <c r="D90" s="61"/>
      <c r="F90" s="180">
        <v>10.97</v>
      </c>
      <c r="G90" s="4">
        <v>1007.16</v>
      </c>
      <c r="H90" s="4">
        <v>355.22857142857129</v>
      </c>
      <c r="I90" s="5" t="s">
        <v>18</v>
      </c>
    </row>
    <row r="91" spans="1:9">
      <c r="A91" s="2">
        <v>520</v>
      </c>
      <c r="B91" s="12" t="s">
        <v>322</v>
      </c>
      <c r="C91" s="12" t="s">
        <v>35</v>
      </c>
      <c r="D91" s="61">
        <v>0.6</v>
      </c>
      <c r="F91" s="180">
        <v>10.61</v>
      </c>
      <c r="G91" s="4">
        <v>1358.89</v>
      </c>
      <c r="H91" s="4">
        <v>728.35285714285726</v>
      </c>
      <c r="I91" s="5" t="s">
        <v>18</v>
      </c>
    </row>
    <row r="92" spans="1:9">
      <c r="A92" s="2">
        <v>520</v>
      </c>
      <c r="B92" s="12" t="s">
        <v>322</v>
      </c>
      <c r="C92" s="12" t="s">
        <v>35</v>
      </c>
      <c r="D92" s="61">
        <v>0.7</v>
      </c>
      <c r="F92" s="180">
        <v>11.43</v>
      </c>
      <c r="G92" s="4">
        <v>1399.53</v>
      </c>
      <c r="H92" s="4">
        <v>720.2614285714285</v>
      </c>
      <c r="I92" s="5" t="s">
        <v>18</v>
      </c>
    </row>
    <row r="93" spans="1:9">
      <c r="A93" s="2">
        <v>520</v>
      </c>
      <c r="B93" s="12" t="s">
        <v>322</v>
      </c>
      <c r="C93" s="12" t="s">
        <v>35</v>
      </c>
      <c r="D93" s="61">
        <v>0.8</v>
      </c>
      <c r="F93" s="180">
        <v>9.14</v>
      </c>
      <c r="G93" s="4">
        <v>997.22</v>
      </c>
      <c r="H93" s="4">
        <v>454.04285714285709</v>
      </c>
      <c r="I93" s="5" t="s">
        <v>18</v>
      </c>
    </row>
    <row r="94" spans="1:9">
      <c r="A94" s="2">
        <v>520</v>
      </c>
      <c r="B94" s="12" t="s">
        <v>322</v>
      </c>
      <c r="C94" s="12" t="s">
        <v>35</v>
      </c>
      <c r="D94" s="61">
        <v>0.6</v>
      </c>
      <c r="F94" s="180">
        <v>11.89</v>
      </c>
      <c r="G94" s="4">
        <v>1314.47</v>
      </c>
      <c r="H94" s="4">
        <v>607.86428571428564</v>
      </c>
      <c r="I94" s="5" t="s">
        <v>18</v>
      </c>
    </row>
    <row r="95" spans="1:9">
      <c r="A95" s="2">
        <v>520</v>
      </c>
      <c r="B95" s="12" t="s">
        <v>322</v>
      </c>
      <c r="C95" s="12" t="s">
        <v>35</v>
      </c>
      <c r="D95" s="61">
        <v>0.9</v>
      </c>
      <c r="F95" s="180">
        <v>11.95</v>
      </c>
      <c r="G95" s="4">
        <v>1632.46</v>
      </c>
      <c r="H95" s="4">
        <v>922.28857142857146</v>
      </c>
      <c r="I95" s="5" t="s">
        <v>18</v>
      </c>
    </row>
    <row r="96" spans="1:9">
      <c r="A96" s="2">
        <v>520</v>
      </c>
      <c r="B96" s="12" t="s">
        <v>322</v>
      </c>
      <c r="C96" s="12" t="s">
        <v>35</v>
      </c>
      <c r="D96" s="61">
        <v>0.8</v>
      </c>
      <c r="F96" s="180">
        <v>10.92</v>
      </c>
      <c r="G96" s="4">
        <v>925.22</v>
      </c>
      <c r="H96" s="4">
        <v>276.26</v>
      </c>
      <c r="I96" s="5" t="s">
        <v>18</v>
      </c>
    </row>
    <row r="97" spans="1:9">
      <c r="A97" s="2">
        <v>520</v>
      </c>
      <c r="B97" s="12" t="s">
        <v>322</v>
      </c>
      <c r="C97" s="12" t="s">
        <v>35</v>
      </c>
      <c r="D97" s="61">
        <v>1.1000000000000001</v>
      </c>
      <c r="F97" s="180">
        <v>11.42</v>
      </c>
      <c r="G97" s="4">
        <v>979.62</v>
      </c>
      <c r="H97" s="4">
        <v>300.9457142857143</v>
      </c>
      <c r="I97" s="5" t="s">
        <v>18</v>
      </c>
    </row>
    <row r="98" spans="1:9">
      <c r="A98" s="2">
        <v>520</v>
      </c>
      <c r="B98" s="12" t="s">
        <v>322</v>
      </c>
      <c r="C98" s="12" t="s">
        <v>35</v>
      </c>
      <c r="D98" s="61">
        <v>1.3</v>
      </c>
      <c r="F98" s="180">
        <v>11.08</v>
      </c>
      <c r="G98" s="4">
        <v>848.45</v>
      </c>
      <c r="H98" s="4">
        <v>189.98142857142864</v>
      </c>
      <c r="I98" s="5" t="s">
        <v>18</v>
      </c>
    </row>
    <row r="99" spans="1:9">
      <c r="A99" s="2">
        <v>520</v>
      </c>
      <c r="B99" s="12" t="s">
        <v>322</v>
      </c>
      <c r="C99" s="12" t="s">
        <v>35</v>
      </c>
      <c r="D99" s="61">
        <v>1.6</v>
      </c>
      <c r="F99" s="180">
        <v>11.36</v>
      </c>
      <c r="G99" s="4">
        <v>818.01</v>
      </c>
      <c r="H99" s="4">
        <v>142.9014285714286</v>
      </c>
      <c r="I99" s="5" t="s">
        <v>18</v>
      </c>
    </row>
    <row r="100" spans="1:9">
      <c r="A100" s="2">
        <v>520</v>
      </c>
      <c r="B100" s="12" t="s">
        <v>322</v>
      </c>
      <c r="C100" s="12" t="s">
        <v>35</v>
      </c>
      <c r="D100" s="61">
        <v>1.7</v>
      </c>
      <c r="F100" s="180">
        <v>11.55</v>
      </c>
      <c r="G100" s="4">
        <v>979.33</v>
      </c>
      <c r="H100" s="4">
        <v>292.92999999999995</v>
      </c>
      <c r="I100" s="5" t="s">
        <v>18</v>
      </c>
    </row>
    <row r="101" spans="1:9">
      <c r="A101" s="2">
        <v>520</v>
      </c>
      <c r="B101" s="12" t="s">
        <v>322</v>
      </c>
      <c r="C101" s="12" t="s">
        <v>35</v>
      </c>
      <c r="D101" s="61">
        <v>1.9</v>
      </c>
      <c r="F101" s="180">
        <v>13.76</v>
      </c>
      <c r="G101" s="4">
        <v>1209.3699999999999</v>
      </c>
      <c r="H101" s="4">
        <v>391.63285714285701</v>
      </c>
      <c r="I101" s="5" t="s">
        <v>18</v>
      </c>
    </row>
    <row r="102" spans="1:9">
      <c r="A102" s="2">
        <v>520</v>
      </c>
      <c r="B102" s="12" t="s">
        <v>322</v>
      </c>
      <c r="C102" s="12" t="s">
        <v>35</v>
      </c>
      <c r="D102" s="61"/>
      <c r="F102" s="180">
        <v>3.54</v>
      </c>
      <c r="G102" s="4">
        <v>1033.6199999999999</v>
      </c>
      <c r="H102" s="4">
        <v>823.24285714285702</v>
      </c>
      <c r="I102" s="5" t="s">
        <v>18</v>
      </c>
    </row>
    <row r="103" spans="1:9">
      <c r="A103" s="2">
        <v>520</v>
      </c>
      <c r="B103" s="12" t="s">
        <v>322</v>
      </c>
      <c r="C103" s="12" t="s">
        <v>35</v>
      </c>
      <c r="D103" s="61">
        <v>3.2</v>
      </c>
      <c r="F103" s="180">
        <v>11.5</v>
      </c>
      <c r="G103" s="4">
        <v>993.12</v>
      </c>
      <c r="H103" s="4">
        <v>309.69142857142856</v>
      </c>
      <c r="I103" s="5" t="s">
        <v>18</v>
      </c>
    </row>
    <row r="104" spans="1:9">
      <c r="A104" s="2">
        <v>520</v>
      </c>
      <c r="B104" s="12" t="s">
        <v>322</v>
      </c>
      <c r="C104" s="12" t="s">
        <v>35</v>
      </c>
      <c r="D104" s="61">
        <v>4.0999999999999996</v>
      </c>
      <c r="F104" s="180">
        <v>11.32</v>
      </c>
      <c r="G104" s="4">
        <v>862.16</v>
      </c>
      <c r="H104" s="4">
        <v>189.42857142857133</v>
      </c>
      <c r="I104" s="5" t="s">
        <v>18</v>
      </c>
    </row>
    <row r="105" spans="1:9">
      <c r="A105" s="2">
        <v>520</v>
      </c>
      <c r="B105" s="12" t="s">
        <v>322</v>
      </c>
      <c r="C105" s="12" t="s">
        <v>35</v>
      </c>
      <c r="D105" s="61">
        <v>3.1</v>
      </c>
      <c r="F105" s="180">
        <v>9.6300000000000008</v>
      </c>
      <c r="G105" s="4">
        <v>875.27</v>
      </c>
      <c r="H105" s="4">
        <v>302.97285714285704</v>
      </c>
      <c r="I105" s="5" t="s">
        <v>18</v>
      </c>
    </row>
    <row r="106" spans="1:9">
      <c r="A106" s="2">
        <v>520</v>
      </c>
      <c r="B106" s="12" t="s">
        <v>322</v>
      </c>
      <c r="C106" s="12" t="s">
        <v>35</v>
      </c>
      <c r="D106" s="61">
        <v>3.4</v>
      </c>
      <c r="F106" s="180">
        <v>9.65</v>
      </c>
      <c r="G106" s="4">
        <v>905.42</v>
      </c>
      <c r="H106" s="4">
        <v>331.93428571428558</v>
      </c>
      <c r="I106" s="5" t="s">
        <v>18</v>
      </c>
    </row>
    <row r="107" spans="1:9">
      <c r="A107" s="2">
        <v>520</v>
      </c>
      <c r="B107" s="12" t="s">
        <v>322</v>
      </c>
      <c r="C107" s="12" t="s">
        <v>35</v>
      </c>
      <c r="D107" s="61">
        <v>3.7</v>
      </c>
      <c r="F107" s="180">
        <v>9.7899999999999991</v>
      </c>
      <c r="G107" s="4">
        <v>1005.75</v>
      </c>
      <c r="H107" s="4">
        <v>423.9442857142858</v>
      </c>
      <c r="I107" s="5" t="s">
        <v>18</v>
      </c>
    </row>
    <row r="108" spans="1:9">
      <c r="A108" s="2">
        <v>520</v>
      </c>
      <c r="B108" s="12" t="s">
        <v>322</v>
      </c>
      <c r="C108" s="12" t="s">
        <v>35</v>
      </c>
      <c r="D108" s="61">
        <v>4.9000000000000004</v>
      </c>
      <c r="F108" s="180">
        <v>10.119999999999999</v>
      </c>
      <c r="G108" s="4">
        <v>930.5</v>
      </c>
      <c r="H108" s="4">
        <v>329.08285714285716</v>
      </c>
      <c r="I108" s="5" t="s">
        <v>18</v>
      </c>
    </row>
    <row r="109" spans="1:9">
      <c r="A109" s="2">
        <v>520</v>
      </c>
      <c r="B109" s="12" t="s">
        <v>322</v>
      </c>
      <c r="C109" s="12" t="s">
        <v>35</v>
      </c>
      <c r="D109" s="61">
        <v>4.2</v>
      </c>
      <c r="F109" s="180">
        <v>10.42</v>
      </c>
      <c r="G109" s="4">
        <v>965.18</v>
      </c>
      <c r="H109" s="4">
        <v>345.93428571428569</v>
      </c>
      <c r="I109" s="5" t="s">
        <v>18</v>
      </c>
    </row>
    <row r="110" spans="1:9">
      <c r="A110" s="2">
        <v>520</v>
      </c>
      <c r="B110" s="12" t="s">
        <v>322</v>
      </c>
      <c r="C110" s="12" t="s">
        <v>35</v>
      </c>
      <c r="D110" s="61">
        <v>3.1</v>
      </c>
      <c r="F110" s="180">
        <v>11.84</v>
      </c>
      <c r="G110" s="4">
        <v>1028.03</v>
      </c>
      <c r="H110" s="4">
        <v>324.39571428571423</v>
      </c>
      <c r="I110" s="5" t="s">
        <v>18</v>
      </c>
    </row>
    <row r="111" spans="1:9">
      <c r="A111" s="2">
        <v>520</v>
      </c>
      <c r="B111" s="12" t="s">
        <v>322</v>
      </c>
      <c r="C111" s="12" t="s">
        <v>35</v>
      </c>
      <c r="D111" s="61">
        <v>2.6</v>
      </c>
      <c r="F111" s="180">
        <v>11.01</v>
      </c>
      <c r="G111" s="4">
        <v>1183.2</v>
      </c>
      <c r="H111" s="4">
        <v>528.89142857142861</v>
      </c>
      <c r="I111" s="5" t="s">
        <v>18</v>
      </c>
    </row>
    <row r="112" spans="1:9">
      <c r="A112" s="2">
        <v>520</v>
      </c>
      <c r="B112" s="12" t="s">
        <v>322</v>
      </c>
      <c r="C112" s="12" t="s">
        <v>35</v>
      </c>
      <c r="D112" s="61">
        <v>0.9</v>
      </c>
      <c r="F112" s="180">
        <v>11.49</v>
      </c>
      <c r="G112" s="4">
        <v>1140.71</v>
      </c>
      <c r="H112" s="4">
        <v>457.87571428571425</v>
      </c>
      <c r="I112" s="5" t="s">
        <v>18</v>
      </c>
    </row>
    <row r="113" spans="1:9">
      <c r="A113" s="2">
        <v>520</v>
      </c>
      <c r="B113" s="12" t="s">
        <v>322</v>
      </c>
      <c r="C113" s="12" t="s">
        <v>35</v>
      </c>
      <c r="D113" s="61"/>
      <c r="F113" s="180">
        <v>11.77</v>
      </c>
      <c r="G113" s="4">
        <v>1072.19</v>
      </c>
      <c r="H113" s="4">
        <v>372.7157142857144</v>
      </c>
      <c r="I113" s="5" t="s">
        <v>18</v>
      </c>
    </row>
    <row r="114" spans="1:9">
      <c r="A114" s="2">
        <v>520</v>
      </c>
      <c r="B114" s="12" t="s">
        <v>322</v>
      </c>
      <c r="C114" s="12" t="s">
        <v>35</v>
      </c>
      <c r="D114" s="61"/>
      <c r="F114" s="180">
        <v>12.26</v>
      </c>
      <c r="G114" s="4">
        <v>1516.9</v>
      </c>
      <c r="H114" s="4">
        <v>788.30571428571432</v>
      </c>
      <c r="I114" s="5" t="s">
        <v>18</v>
      </c>
    </row>
    <row r="115" spans="1:9">
      <c r="A115" s="2">
        <v>520</v>
      </c>
      <c r="B115" s="12" t="s">
        <v>322</v>
      </c>
      <c r="C115" s="12" t="s">
        <v>35</v>
      </c>
      <c r="D115" s="61"/>
      <c r="F115" s="180">
        <v>12.45</v>
      </c>
      <c r="G115" s="4">
        <v>116.51</v>
      </c>
      <c r="H115" s="4">
        <v>0</v>
      </c>
      <c r="I115" s="5" t="s">
        <v>18</v>
      </c>
    </row>
    <row r="116" spans="1:9">
      <c r="A116" s="2">
        <v>520</v>
      </c>
      <c r="B116" s="12" t="s">
        <v>323</v>
      </c>
      <c r="C116" s="12" t="s">
        <v>36</v>
      </c>
      <c r="D116" s="17">
        <v>1.78</v>
      </c>
      <c r="E116" s="180">
        <v>0.08</v>
      </c>
      <c r="G116" s="4">
        <v>90840</v>
      </c>
      <c r="H116" s="4">
        <v>90833.877056277051</v>
      </c>
      <c r="I116" s="5" t="s">
        <v>21</v>
      </c>
    </row>
    <row r="117" spans="1:9">
      <c r="A117" s="2">
        <v>520</v>
      </c>
      <c r="B117" s="12" t="s">
        <v>323</v>
      </c>
      <c r="C117" s="12" t="s">
        <v>36</v>
      </c>
      <c r="D117" s="17">
        <v>1.67</v>
      </c>
      <c r="E117" s="180">
        <v>0.1</v>
      </c>
      <c r="G117" s="4">
        <v>105600</v>
      </c>
      <c r="H117" s="4">
        <v>105592.34632034632</v>
      </c>
      <c r="I117" s="5" t="s">
        <v>21</v>
      </c>
    </row>
    <row r="118" spans="1:9">
      <c r="A118" s="2">
        <v>520</v>
      </c>
      <c r="B118" s="12" t="s">
        <v>323</v>
      </c>
      <c r="C118" s="12" t="s">
        <v>36</v>
      </c>
      <c r="D118" s="17">
        <v>2.48</v>
      </c>
      <c r="E118" s="180">
        <v>0.34</v>
      </c>
      <c r="G118" s="4">
        <v>758.2</v>
      </c>
      <c r="H118" s="4">
        <v>732.17748917748918</v>
      </c>
      <c r="I118" s="5" t="s">
        <v>21</v>
      </c>
    </row>
    <row r="119" spans="1:9">
      <c r="A119" s="2">
        <v>520</v>
      </c>
      <c r="B119" s="12" t="s">
        <v>323</v>
      </c>
      <c r="C119" s="12" t="s">
        <v>36</v>
      </c>
      <c r="D119" s="17">
        <v>8.99</v>
      </c>
      <c r="E119" s="180">
        <v>3.73</v>
      </c>
      <c r="G119" s="4">
        <v>20230</v>
      </c>
      <c r="H119" s="4">
        <v>19944.517748917748</v>
      </c>
      <c r="I119" s="5" t="s">
        <v>21</v>
      </c>
    </row>
    <row r="120" spans="1:9">
      <c r="A120" s="2">
        <v>520</v>
      </c>
      <c r="B120" s="12" t="s">
        <v>323</v>
      </c>
      <c r="C120" s="12" t="s">
        <v>36</v>
      </c>
      <c r="D120" s="17">
        <v>9.1300000000000008</v>
      </c>
      <c r="E120" s="180">
        <v>4.32</v>
      </c>
      <c r="G120" s="4">
        <v>22570</v>
      </c>
      <c r="H120" s="4">
        <v>22239.36103896104</v>
      </c>
      <c r="I120" s="5" t="s">
        <v>21</v>
      </c>
    </row>
    <row r="121" spans="1:9">
      <c r="A121" s="2">
        <v>520</v>
      </c>
      <c r="B121" s="12" t="s">
        <v>323</v>
      </c>
      <c r="C121" s="12" t="s">
        <v>36</v>
      </c>
      <c r="D121" s="17">
        <v>8.1</v>
      </c>
      <c r="E121" s="180">
        <v>5.03</v>
      </c>
      <c r="G121" s="4">
        <v>3895</v>
      </c>
      <c r="H121" s="4">
        <v>3510.0199134199133</v>
      </c>
      <c r="I121" s="5" t="s">
        <v>21</v>
      </c>
    </row>
    <row r="122" spans="1:9">
      <c r="A122" s="2">
        <v>520</v>
      </c>
      <c r="B122" s="12" t="s">
        <v>323</v>
      </c>
      <c r="C122" s="12" t="s">
        <v>36</v>
      </c>
      <c r="D122" s="17">
        <v>3.35</v>
      </c>
      <c r="E122" s="180">
        <v>0.16</v>
      </c>
      <c r="G122" s="4">
        <v>1319</v>
      </c>
      <c r="H122" s="4">
        <v>1306.7541125541125</v>
      </c>
      <c r="I122" s="5" t="s">
        <v>21</v>
      </c>
    </row>
    <row r="123" spans="1:9">
      <c r="A123" s="2">
        <v>520</v>
      </c>
      <c r="B123" s="12" t="s">
        <v>323</v>
      </c>
      <c r="C123" s="12" t="s">
        <v>36</v>
      </c>
      <c r="D123" s="17">
        <v>4.58</v>
      </c>
      <c r="E123" s="180">
        <v>0.51</v>
      </c>
      <c r="G123" s="4">
        <v>3564</v>
      </c>
      <c r="H123" s="4">
        <v>3524.9662337662339</v>
      </c>
      <c r="I123" s="5" t="s">
        <v>21</v>
      </c>
    </row>
    <row r="124" spans="1:9">
      <c r="A124" s="2">
        <v>520</v>
      </c>
      <c r="B124" s="12" t="s">
        <v>323</v>
      </c>
      <c r="C124" s="12" t="s">
        <v>36</v>
      </c>
      <c r="D124" s="17">
        <v>7.77</v>
      </c>
      <c r="E124" s="180">
        <v>5.0599999999999996</v>
      </c>
      <c r="G124" s="4">
        <v>12060</v>
      </c>
      <c r="H124" s="4">
        <v>11672.72380952381</v>
      </c>
      <c r="I124" s="5" t="s">
        <v>21</v>
      </c>
    </row>
    <row r="125" spans="1:9">
      <c r="A125" s="2">
        <v>520</v>
      </c>
      <c r="B125" s="12" t="s">
        <v>323</v>
      </c>
      <c r="C125" s="12" t="s">
        <v>36</v>
      </c>
      <c r="D125" s="17">
        <v>8.41</v>
      </c>
      <c r="E125" s="180">
        <v>1.1399999999999999</v>
      </c>
      <c r="G125" s="4">
        <v>4004</v>
      </c>
      <c r="H125" s="4">
        <v>3916.7480519480519</v>
      </c>
      <c r="I125" s="5" t="s">
        <v>21</v>
      </c>
    </row>
    <row r="126" spans="1:9">
      <c r="A126" s="2">
        <v>520</v>
      </c>
      <c r="B126" s="12" t="s">
        <v>323</v>
      </c>
      <c r="C126" s="12" t="s">
        <v>36</v>
      </c>
      <c r="D126" s="17">
        <v>9.4</v>
      </c>
      <c r="E126" s="180">
        <v>4.92</v>
      </c>
      <c r="G126" s="4">
        <v>11710</v>
      </c>
      <c r="H126" s="4">
        <v>11333.438961038961</v>
      </c>
      <c r="I126" s="5" t="s">
        <v>21</v>
      </c>
    </row>
    <row r="127" spans="1:9">
      <c r="A127" s="2">
        <v>520</v>
      </c>
      <c r="B127" s="12" t="s">
        <v>323</v>
      </c>
      <c r="C127" s="12" t="s">
        <v>36</v>
      </c>
      <c r="D127" s="17">
        <v>8.11</v>
      </c>
      <c r="E127" s="180">
        <v>4.62</v>
      </c>
      <c r="G127" s="4">
        <v>15400</v>
      </c>
      <c r="H127" s="4">
        <v>15046.4</v>
      </c>
      <c r="I127" s="5" t="s">
        <v>20</v>
      </c>
    </row>
    <row r="128" spans="1:9">
      <c r="A128" s="2">
        <v>520</v>
      </c>
      <c r="B128" s="12" t="s">
        <v>323</v>
      </c>
      <c r="C128" s="12" t="s">
        <v>36</v>
      </c>
      <c r="D128" s="17">
        <v>8.06</v>
      </c>
      <c r="E128" s="180">
        <v>4.84</v>
      </c>
      <c r="G128" s="4">
        <v>14420</v>
      </c>
      <c r="H128" s="4">
        <v>14049.561904761904</v>
      </c>
      <c r="I128" s="5" t="s">
        <v>20</v>
      </c>
    </row>
    <row r="129" spans="1:9">
      <c r="A129" s="2">
        <v>520</v>
      </c>
      <c r="B129" s="12" t="s">
        <v>323</v>
      </c>
      <c r="C129" s="12" t="s">
        <v>36</v>
      </c>
      <c r="D129" s="17">
        <v>7.89</v>
      </c>
      <c r="E129" s="180">
        <v>4.41</v>
      </c>
      <c r="G129" s="4">
        <v>13120</v>
      </c>
      <c r="H129" s="4">
        <v>12782.472727272727</v>
      </c>
      <c r="I129" s="5" t="s">
        <v>20</v>
      </c>
    </row>
    <row r="130" spans="1:9">
      <c r="A130" s="2">
        <v>520</v>
      </c>
      <c r="B130" s="12" t="s">
        <v>323</v>
      </c>
      <c r="C130" s="12" t="s">
        <v>36</v>
      </c>
      <c r="D130" s="17">
        <v>7.02</v>
      </c>
      <c r="E130" s="180">
        <v>5.8</v>
      </c>
      <c r="G130" s="4">
        <v>11640</v>
      </c>
      <c r="H130" s="4">
        <v>11196.086580086579</v>
      </c>
      <c r="I130" s="5" t="s">
        <v>20</v>
      </c>
    </row>
    <row r="131" spans="1:9">
      <c r="A131" s="2">
        <v>520</v>
      </c>
      <c r="B131" s="12" t="s">
        <v>323</v>
      </c>
      <c r="C131" s="12" t="s">
        <v>36</v>
      </c>
      <c r="D131" s="17">
        <v>7.74</v>
      </c>
      <c r="E131" s="180">
        <v>2.23</v>
      </c>
      <c r="G131" s="4">
        <v>21780</v>
      </c>
      <c r="H131" s="4">
        <v>21609.322943722942</v>
      </c>
      <c r="I131" s="5" t="s">
        <v>20</v>
      </c>
    </row>
    <row r="132" spans="1:9">
      <c r="A132" s="2">
        <v>520</v>
      </c>
      <c r="B132" s="12" t="s">
        <v>323</v>
      </c>
      <c r="C132" s="12" t="s">
        <v>36</v>
      </c>
      <c r="D132" s="17">
        <v>8.23</v>
      </c>
      <c r="E132" s="180">
        <v>2.91</v>
      </c>
      <c r="G132" s="4">
        <v>15640</v>
      </c>
      <c r="H132" s="4">
        <v>15417.277922077921</v>
      </c>
      <c r="I132" s="5" t="s">
        <v>20</v>
      </c>
    </row>
    <row r="133" spans="1:9">
      <c r="A133" s="2">
        <v>520</v>
      </c>
      <c r="B133" s="12" t="s">
        <v>323</v>
      </c>
      <c r="C133" s="12" t="s">
        <v>36</v>
      </c>
      <c r="D133" s="17">
        <v>5.38</v>
      </c>
      <c r="E133" s="180">
        <v>4.54</v>
      </c>
      <c r="G133" s="4">
        <v>12460</v>
      </c>
      <c r="H133" s="4">
        <v>12112.522943722945</v>
      </c>
      <c r="I133" s="5" t="s">
        <v>20</v>
      </c>
    </row>
    <row r="134" spans="1:9">
      <c r="A134" s="2">
        <v>520</v>
      </c>
      <c r="B134" s="12" t="s">
        <v>323</v>
      </c>
      <c r="C134" s="12" t="s">
        <v>36</v>
      </c>
      <c r="D134" s="17">
        <v>5.16</v>
      </c>
      <c r="E134" s="180">
        <v>4.6399999999999997</v>
      </c>
      <c r="G134" s="4">
        <v>11940</v>
      </c>
      <c r="H134" s="4">
        <v>11584.869264069264</v>
      </c>
      <c r="I134" s="5" t="s">
        <v>20</v>
      </c>
    </row>
    <row r="135" spans="1:9">
      <c r="A135" s="2">
        <v>520</v>
      </c>
      <c r="B135" s="12" t="s">
        <v>323</v>
      </c>
      <c r="C135" s="12" t="s">
        <v>36</v>
      </c>
      <c r="D135" s="17">
        <v>5.71</v>
      </c>
      <c r="E135" s="180">
        <v>4.18</v>
      </c>
      <c r="G135" s="4">
        <v>19330</v>
      </c>
      <c r="H135" s="4">
        <v>19010.076190476189</v>
      </c>
      <c r="I135" s="5" t="s">
        <v>20</v>
      </c>
    </row>
    <row r="136" spans="1:9">
      <c r="A136" s="2">
        <v>535</v>
      </c>
      <c r="B136" s="199" t="s">
        <v>466</v>
      </c>
      <c r="C136" s="12" t="s">
        <v>37</v>
      </c>
      <c r="D136" s="17">
        <v>3.42</v>
      </c>
      <c r="E136" s="180">
        <v>0.13</v>
      </c>
      <c r="G136" s="4">
        <v>613.1</v>
      </c>
      <c r="H136" s="4">
        <v>603.15021645021648</v>
      </c>
      <c r="I136" s="5" t="s">
        <v>20</v>
      </c>
    </row>
    <row r="137" spans="1:9">
      <c r="A137" s="2">
        <v>535</v>
      </c>
      <c r="B137" s="12" t="s">
        <v>324</v>
      </c>
      <c r="C137" s="12" t="s">
        <v>37</v>
      </c>
      <c r="D137" s="17">
        <v>1.91</v>
      </c>
      <c r="E137" s="180">
        <v>0.13</v>
      </c>
      <c r="G137" s="4">
        <v>532.9</v>
      </c>
      <c r="H137" s="4">
        <v>522.95021645021643</v>
      </c>
      <c r="I137" s="5" t="s">
        <v>20</v>
      </c>
    </row>
    <row r="138" spans="1:9">
      <c r="A138" s="2">
        <v>520</v>
      </c>
      <c r="B138" s="12" t="s">
        <v>324</v>
      </c>
      <c r="C138" s="12" t="s">
        <v>37</v>
      </c>
      <c r="D138" s="17">
        <v>18.690000000000001</v>
      </c>
      <c r="E138" s="180">
        <v>2.15</v>
      </c>
      <c r="G138" s="4">
        <v>5018</v>
      </c>
      <c r="H138" s="4">
        <v>4853.4458874458878</v>
      </c>
      <c r="I138" s="5" t="s">
        <v>20</v>
      </c>
    </row>
    <row r="139" spans="1:9">
      <c r="A139" s="2">
        <v>520</v>
      </c>
      <c r="B139" s="12" t="s">
        <v>324</v>
      </c>
      <c r="C139" s="12" t="s">
        <v>37</v>
      </c>
      <c r="D139" s="17">
        <v>2.96</v>
      </c>
      <c r="E139" s="180">
        <v>5.78</v>
      </c>
      <c r="G139" s="4">
        <v>41910</v>
      </c>
      <c r="H139" s="4">
        <v>41467.617316017313</v>
      </c>
      <c r="I139" s="5" t="s">
        <v>20</v>
      </c>
    </row>
    <row r="140" spans="1:9">
      <c r="A140" s="2">
        <v>520</v>
      </c>
      <c r="B140" s="12" t="s">
        <v>324</v>
      </c>
      <c r="C140" s="12" t="s">
        <v>37</v>
      </c>
      <c r="D140" s="17">
        <v>14.79</v>
      </c>
      <c r="E140" s="180">
        <v>2.69</v>
      </c>
      <c r="G140" s="4">
        <v>9233</v>
      </c>
      <c r="H140" s="4">
        <v>9027.116017316017</v>
      </c>
      <c r="I140" s="5" t="s">
        <v>20</v>
      </c>
    </row>
    <row r="141" spans="1:9">
      <c r="A141" s="2">
        <v>520</v>
      </c>
      <c r="B141" s="12" t="s">
        <v>324</v>
      </c>
      <c r="C141" s="12" t="s">
        <v>37</v>
      </c>
      <c r="D141" s="17">
        <v>5.55</v>
      </c>
      <c r="E141" s="180">
        <v>4.59</v>
      </c>
      <c r="G141" s="4">
        <v>5467</v>
      </c>
      <c r="H141" s="4">
        <v>5115.6961038961035</v>
      </c>
      <c r="I141" s="5" t="s">
        <v>20</v>
      </c>
    </row>
    <row r="142" spans="1:9">
      <c r="A142" s="2">
        <v>520</v>
      </c>
      <c r="B142" s="12" t="s">
        <v>324</v>
      </c>
      <c r="C142" s="12" t="s">
        <v>37</v>
      </c>
      <c r="D142" s="17">
        <v>10.050000000000001</v>
      </c>
      <c r="E142" s="180">
        <v>0.79</v>
      </c>
      <c r="G142" s="4">
        <v>2169</v>
      </c>
      <c r="H142" s="4">
        <v>2108.5359307359308</v>
      </c>
      <c r="I142" s="5" t="s">
        <v>20</v>
      </c>
    </row>
    <row r="143" spans="1:9">
      <c r="A143" s="2">
        <v>520</v>
      </c>
      <c r="B143" s="12" t="s">
        <v>324</v>
      </c>
      <c r="C143" s="12" t="s">
        <v>37</v>
      </c>
      <c r="D143" s="17">
        <v>1.1200000000000001</v>
      </c>
      <c r="E143" s="180">
        <v>4.67</v>
      </c>
      <c r="G143" s="4">
        <v>10320</v>
      </c>
      <c r="H143" s="4">
        <v>9962.5731601731604</v>
      </c>
      <c r="I143" s="5" t="s">
        <v>20</v>
      </c>
    </row>
    <row r="144" spans="1:9">
      <c r="A144" s="2">
        <v>520</v>
      </c>
      <c r="B144" s="12" t="s">
        <v>324</v>
      </c>
      <c r="C144" s="12" t="s">
        <v>37</v>
      </c>
      <c r="D144" s="17">
        <v>2.97</v>
      </c>
      <c r="E144" s="180">
        <v>0.21</v>
      </c>
      <c r="G144" s="4">
        <v>547.79999999999995</v>
      </c>
      <c r="H144" s="4">
        <v>531.72727272727263</v>
      </c>
      <c r="I144" s="5" t="s">
        <v>20</v>
      </c>
    </row>
    <row r="145" spans="1:9">
      <c r="A145" s="2">
        <v>520</v>
      </c>
      <c r="B145" s="12" t="s">
        <v>324</v>
      </c>
      <c r="C145" s="12" t="s">
        <v>37</v>
      </c>
      <c r="D145" s="17">
        <v>1.54</v>
      </c>
      <c r="E145" s="180">
        <v>7.06</v>
      </c>
      <c r="G145" s="4">
        <v>2775</v>
      </c>
      <c r="H145" s="4">
        <v>2234.6502164502162</v>
      </c>
      <c r="I145" s="5" t="s">
        <v>20</v>
      </c>
    </row>
    <row r="146" spans="1:9">
      <c r="A146" s="2">
        <v>520</v>
      </c>
      <c r="B146" s="12" t="s">
        <v>324</v>
      </c>
      <c r="C146" s="12" t="s">
        <v>37</v>
      </c>
      <c r="D146" s="17">
        <v>1.42</v>
      </c>
      <c r="E146" s="180">
        <v>6.24</v>
      </c>
      <c r="G146" s="4">
        <v>4062</v>
      </c>
      <c r="H146" s="4">
        <v>3584.4103896103898</v>
      </c>
      <c r="I146" s="5" t="s">
        <v>20</v>
      </c>
    </row>
    <row r="147" spans="1:9">
      <c r="A147" s="2">
        <v>520</v>
      </c>
      <c r="B147" s="12" t="s">
        <v>324</v>
      </c>
      <c r="C147" s="12" t="s">
        <v>37</v>
      </c>
      <c r="D147" s="17">
        <v>1.2</v>
      </c>
      <c r="E147" s="180">
        <v>7.04</v>
      </c>
      <c r="G147" s="4">
        <v>2165</v>
      </c>
      <c r="H147" s="4">
        <v>1626.1809523809525</v>
      </c>
      <c r="I147" s="5" t="s">
        <v>20</v>
      </c>
    </row>
    <row r="148" spans="1:9">
      <c r="A148" s="2">
        <v>520</v>
      </c>
      <c r="B148" s="12" t="s">
        <v>324</v>
      </c>
      <c r="C148" s="12" t="s">
        <v>37</v>
      </c>
      <c r="D148" s="17">
        <v>1.4</v>
      </c>
      <c r="E148" s="180">
        <v>8.4499999999999993</v>
      </c>
      <c r="G148" s="4">
        <v>2700</v>
      </c>
      <c r="H148" s="4">
        <v>2053.2640692640693</v>
      </c>
      <c r="I148" s="5" t="s">
        <v>20</v>
      </c>
    </row>
    <row r="149" spans="1:9">
      <c r="A149" s="2">
        <v>520</v>
      </c>
      <c r="B149" s="12" t="s">
        <v>324</v>
      </c>
      <c r="C149" s="12" t="s">
        <v>37</v>
      </c>
      <c r="D149" s="17">
        <v>1.47</v>
      </c>
      <c r="E149" s="180">
        <v>8.65</v>
      </c>
      <c r="G149" s="4">
        <v>2893</v>
      </c>
      <c r="H149" s="4">
        <v>2230.9567099567098</v>
      </c>
      <c r="I149" s="5" t="s">
        <v>20</v>
      </c>
    </row>
    <row r="150" spans="1:9">
      <c r="A150" s="2">
        <v>520</v>
      </c>
      <c r="B150" s="12" t="s">
        <v>324</v>
      </c>
      <c r="C150" s="12" t="s">
        <v>37</v>
      </c>
      <c r="D150" s="17">
        <v>17.649999999999999</v>
      </c>
      <c r="E150" s="180">
        <v>2.15</v>
      </c>
      <c r="G150" s="4">
        <v>1071</v>
      </c>
      <c r="H150" s="4">
        <v>906.44588744588748</v>
      </c>
      <c r="I150" s="5" t="s">
        <v>20</v>
      </c>
    </row>
    <row r="151" spans="1:9">
      <c r="A151" s="2">
        <v>520</v>
      </c>
      <c r="B151" s="12" t="s">
        <v>324</v>
      </c>
      <c r="C151" s="12" t="s">
        <v>37</v>
      </c>
      <c r="D151" s="17">
        <v>8.51</v>
      </c>
      <c r="E151" s="180">
        <v>3.97</v>
      </c>
      <c r="G151" s="4">
        <v>2800</v>
      </c>
      <c r="H151" s="4">
        <v>2496.1489177489175</v>
      </c>
      <c r="I151" s="5" t="s">
        <v>20</v>
      </c>
    </row>
    <row r="152" spans="1:9">
      <c r="A152" s="2">
        <v>520</v>
      </c>
      <c r="B152" s="12" t="s">
        <v>324</v>
      </c>
      <c r="C152" s="12" t="s">
        <v>37</v>
      </c>
      <c r="D152" s="17">
        <v>11.48</v>
      </c>
      <c r="E152" s="180">
        <v>2.11</v>
      </c>
      <c r="G152" s="4">
        <v>219</v>
      </c>
      <c r="H152" s="4">
        <v>57.507359307359309</v>
      </c>
      <c r="I152" s="5" t="s">
        <v>20</v>
      </c>
    </row>
    <row r="153" spans="1:9">
      <c r="A153" s="2">
        <v>520</v>
      </c>
      <c r="B153" s="12" t="s">
        <v>324</v>
      </c>
      <c r="C153" s="12" t="s">
        <v>37</v>
      </c>
      <c r="D153" s="17">
        <v>14.32</v>
      </c>
      <c r="E153" s="180">
        <v>2.38</v>
      </c>
      <c r="G153" s="4">
        <v>993.1</v>
      </c>
      <c r="H153" s="4">
        <v>810.94242424242429</v>
      </c>
      <c r="I153" s="5" t="s">
        <v>20</v>
      </c>
    </row>
    <row r="154" spans="1:9">
      <c r="A154" s="2">
        <v>520</v>
      </c>
      <c r="B154" s="12" t="s">
        <v>324</v>
      </c>
      <c r="C154" s="12" t="s">
        <v>37</v>
      </c>
      <c r="D154" s="17">
        <v>4.17</v>
      </c>
      <c r="E154" s="180">
        <v>2.74</v>
      </c>
      <c r="G154" s="4">
        <v>1756</v>
      </c>
      <c r="H154" s="4">
        <v>1546.2891774891775</v>
      </c>
      <c r="I154" s="5" t="s">
        <v>20</v>
      </c>
    </row>
    <row r="155" spans="1:9">
      <c r="A155" s="2">
        <v>520</v>
      </c>
      <c r="B155" s="12" t="s">
        <v>324</v>
      </c>
      <c r="C155" s="12" t="s">
        <v>37</v>
      </c>
      <c r="D155" s="17">
        <v>10.09</v>
      </c>
      <c r="E155" s="180">
        <v>2.35</v>
      </c>
      <c r="G155" s="4">
        <v>820.6</v>
      </c>
      <c r="H155" s="4">
        <v>640.73852813852818</v>
      </c>
      <c r="I155" s="5" t="s">
        <v>20</v>
      </c>
    </row>
    <row r="156" spans="1:9">
      <c r="A156" s="2">
        <v>520</v>
      </c>
      <c r="B156" s="199" t="s">
        <v>467</v>
      </c>
      <c r="C156" s="12" t="s">
        <v>38</v>
      </c>
      <c r="D156" s="17">
        <v>6.31</v>
      </c>
      <c r="E156" s="180">
        <v>2.19</v>
      </c>
      <c r="G156" s="4">
        <v>32590</v>
      </c>
      <c r="H156" s="4">
        <v>32422.384415584416</v>
      </c>
      <c r="I156" s="5" t="s">
        <v>20</v>
      </c>
    </row>
    <row r="157" spans="1:9">
      <c r="A157" s="2">
        <v>520</v>
      </c>
      <c r="B157" s="12" t="s">
        <v>325</v>
      </c>
      <c r="C157" s="12" t="s">
        <v>38</v>
      </c>
      <c r="D157" s="17">
        <v>5.67</v>
      </c>
      <c r="E157" s="180">
        <v>1.27</v>
      </c>
      <c r="G157" s="4">
        <v>48190</v>
      </c>
      <c r="H157" s="4">
        <v>48092.79826839827</v>
      </c>
      <c r="I157" s="5" t="s">
        <v>20</v>
      </c>
    </row>
    <row r="158" spans="1:9">
      <c r="A158" s="2">
        <v>520</v>
      </c>
      <c r="B158" s="12" t="s">
        <v>325</v>
      </c>
      <c r="C158" s="12" t="s">
        <v>38</v>
      </c>
      <c r="D158" s="17">
        <v>3.4</v>
      </c>
      <c r="E158" s="180">
        <v>0.57999999999999996</v>
      </c>
      <c r="G158" s="4">
        <v>34170</v>
      </c>
      <c r="H158" s="4">
        <v>34125.608658008656</v>
      </c>
      <c r="I158" s="5" t="s">
        <v>20</v>
      </c>
    </row>
    <row r="159" spans="1:9">
      <c r="A159" s="2">
        <v>520</v>
      </c>
      <c r="B159" s="12" t="s">
        <v>325</v>
      </c>
      <c r="C159" s="12" t="s">
        <v>38</v>
      </c>
      <c r="D159" s="17">
        <v>19.47</v>
      </c>
      <c r="E159" s="180">
        <v>2.54</v>
      </c>
      <c r="G159" s="4">
        <v>4010</v>
      </c>
      <c r="H159" s="4">
        <v>3815.5965367965368</v>
      </c>
      <c r="I159" s="5" t="s">
        <v>20</v>
      </c>
    </row>
    <row r="160" spans="1:9">
      <c r="A160" s="2">
        <v>520</v>
      </c>
      <c r="B160" s="12" t="s">
        <v>325</v>
      </c>
      <c r="C160" s="12" t="s">
        <v>38</v>
      </c>
      <c r="D160" s="17">
        <v>1.26</v>
      </c>
      <c r="E160" s="180">
        <v>1.3</v>
      </c>
      <c r="G160" s="4">
        <v>16170</v>
      </c>
      <c r="H160" s="4">
        <v>16070.502164502164</v>
      </c>
      <c r="I160" s="5" t="s">
        <v>20</v>
      </c>
    </row>
    <row r="161" spans="1:9">
      <c r="A161" s="2">
        <v>520</v>
      </c>
      <c r="B161" s="12" t="s">
        <v>325</v>
      </c>
      <c r="C161" s="12" t="s">
        <v>38</v>
      </c>
      <c r="D161" s="17">
        <v>12.58</v>
      </c>
      <c r="E161" s="180">
        <v>1.04</v>
      </c>
      <c r="G161" s="4">
        <v>9054</v>
      </c>
      <c r="H161" s="4">
        <v>8974.4017316017307</v>
      </c>
      <c r="I161" s="5" t="s">
        <v>20</v>
      </c>
    </row>
    <row r="162" spans="1:9">
      <c r="A162" s="2">
        <v>520</v>
      </c>
      <c r="B162" s="12" t="s">
        <v>325</v>
      </c>
      <c r="C162" s="12" t="s">
        <v>38</v>
      </c>
      <c r="D162" s="17">
        <v>16.95</v>
      </c>
      <c r="E162" s="180">
        <v>1.88</v>
      </c>
      <c r="G162" s="4">
        <v>8822</v>
      </c>
      <c r="H162" s="4">
        <v>8678.1108225108219</v>
      </c>
      <c r="I162" s="5" t="s">
        <v>20</v>
      </c>
    </row>
    <row r="163" spans="1:9">
      <c r="A163" s="2">
        <v>520</v>
      </c>
      <c r="B163" s="12" t="s">
        <v>325</v>
      </c>
      <c r="C163" s="12" t="s">
        <v>38</v>
      </c>
      <c r="D163" s="17">
        <v>13.22</v>
      </c>
      <c r="E163" s="180">
        <v>0.75</v>
      </c>
      <c r="G163" s="4">
        <v>1092</v>
      </c>
      <c r="H163" s="4">
        <v>1034.5974025974026</v>
      </c>
      <c r="I163" s="5" t="s">
        <v>20</v>
      </c>
    </row>
    <row r="164" spans="1:9">
      <c r="A164" s="2">
        <v>520</v>
      </c>
      <c r="B164" s="12" t="s">
        <v>325</v>
      </c>
      <c r="C164" s="12" t="s">
        <v>38</v>
      </c>
      <c r="D164" s="17">
        <v>4.75</v>
      </c>
      <c r="E164" s="180">
        <v>5.7</v>
      </c>
      <c r="G164" s="4">
        <v>17330</v>
      </c>
      <c r="H164" s="4">
        <v>16893.740259740258</v>
      </c>
      <c r="I164" s="5" t="s">
        <v>20</v>
      </c>
    </row>
    <row r="165" spans="1:9">
      <c r="A165" s="2">
        <v>520</v>
      </c>
      <c r="B165" s="12" t="s">
        <v>325</v>
      </c>
      <c r="C165" s="12" t="s">
        <v>38</v>
      </c>
      <c r="D165" s="17">
        <v>2.1</v>
      </c>
      <c r="E165" s="180">
        <v>5.48</v>
      </c>
      <c r="G165" s="4">
        <v>13240</v>
      </c>
      <c r="H165" s="4">
        <v>12820.578354978355</v>
      </c>
      <c r="I165" s="5" t="s">
        <v>20</v>
      </c>
    </row>
    <row r="166" spans="1:9">
      <c r="A166" s="2">
        <v>520</v>
      </c>
      <c r="B166" s="12" t="s">
        <v>325</v>
      </c>
      <c r="C166" s="12" t="s">
        <v>38</v>
      </c>
      <c r="D166" s="17">
        <v>9.77</v>
      </c>
      <c r="E166" s="180">
        <v>5.9</v>
      </c>
      <c r="G166" s="4">
        <v>10350</v>
      </c>
      <c r="H166" s="4">
        <v>9898.4329004329011</v>
      </c>
      <c r="I166" s="5" t="s">
        <v>20</v>
      </c>
    </row>
    <row r="167" spans="1:9">
      <c r="A167" s="2">
        <v>520</v>
      </c>
      <c r="B167" s="12" t="s">
        <v>325</v>
      </c>
      <c r="C167" s="12" t="s">
        <v>38</v>
      </c>
      <c r="D167" s="17">
        <v>14.5</v>
      </c>
      <c r="E167" s="180">
        <v>2.06</v>
      </c>
      <c r="G167" s="4">
        <v>1175</v>
      </c>
      <c r="H167" s="4">
        <v>1017.3341991341991</v>
      </c>
      <c r="I167" s="5" t="s">
        <v>20</v>
      </c>
    </row>
    <row r="168" spans="1:9">
      <c r="A168" s="2">
        <v>520</v>
      </c>
      <c r="B168" s="12" t="s">
        <v>325</v>
      </c>
      <c r="C168" s="12" t="s">
        <v>38</v>
      </c>
      <c r="D168" s="17">
        <v>12.39</v>
      </c>
      <c r="E168" s="180">
        <v>1.69</v>
      </c>
      <c r="G168" s="4">
        <v>1189</v>
      </c>
      <c r="H168" s="4">
        <v>1059.6528138528138</v>
      </c>
      <c r="I168" s="5" t="s">
        <v>20</v>
      </c>
    </row>
    <row r="169" spans="1:9">
      <c r="A169" s="2">
        <v>520</v>
      </c>
      <c r="B169" s="12" t="s">
        <v>325</v>
      </c>
      <c r="C169" s="12" t="s">
        <v>38</v>
      </c>
      <c r="D169" s="17">
        <v>9.1999999999999993</v>
      </c>
      <c r="E169" s="180">
        <v>1.79</v>
      </c>
      <c r="G169" s="4">
        <v>3001</v>
      </c>
      <c r="H169" s="4">
        <v>2863.999134199134</v>
      </c>
      <c r="I169" s="5" t="s">
        <v>20</v>
      </c>
    </row>
    <row r="170" spans="1:9">
      <c r="A170" s="2">
        <v>520</v>
      </c>
      <c r="B170" s="12" t="s">
        <v>325</v>
      </c>
      <c r="C170" s="12" t="s">
        <v>38</v>
      </c>
      <c r="D170" s="17">
        <v>14.82</v>
      </c>
      <c r="E170" s="180">
        <v>3.38</v>
      </c>
      <c r="G170" s="4">
        <v>16810</v>
      </c>
      <c r="H170" s="4">
        <v>16551.305627705628</v>
      </c>
      <c r="I170" s="5" t="s">
        <v>20</v>
      </c>
    </row>
    <row r="171" spans="1:9">
      <c r="A171" s="2">
        <v>520</v>
      </c>
      <c r="B171" s="12" t="s">
        <v>325</v>
      </c>
      <c r="C171" s="12" t="s">
        <v>38</v>
      </c>
      <c r="D171" s="17">
        <v>12.16</v>
      </c>
      <c r="E171" s="180">
        <v>4.26</v>
      </c>
      <c r="G171" s="4">
        <v>7064</v>
      </c>
      <c r="H171" s="4">
        <v>6737.9532467532463</v>
      </c>
      <c r="I171" s="5" t="s">
        <v>20</v>
      </c>
    </row>
    <row r="172" spans="1:9">
      <c r="A172" s="2">
        <v>520</v>
      </c>
      <c r="B172" s="12" t="s">
        <v>325</v>
      </c>
      <c r="C172" s="12" t="s">
        <v>38</v>
      </c>
      <c r="D172" s="17">
        <v>14.65</v>
      </c>
      <c r="E172" s="180">
        <v>3.3</v>
      </c>
      <c r="G172" s="4">
        <v>7623</v>
      </c>
      <c r="H172" s="4">
        <v>7370.4285714285716</v>
      </c>
      <c r="I172" s="5" t="s">
        <v>20</v>
      </c>
    </row>
    <row r="173" spans="1:9">
      <c r="A173" s="2">
        <v>520</v>
      </c>
      <c r="B173" s="12" t="s">
        <v>325</v>
      </c>
      <c r="C173" s="12" t="s">
        <v>38</v>
      </c>
      <c r="D173" s="17">
        <v>12.05</v>
      </c>
      <c r="E173" s="180">
        <v>4.21</v>
      </c>
      <c r="G173" s="4">
        <v>3829</v>
      </c>
      <c r="H173" s="4">
        <v>3506.7800865800864</v>
      </c>
      <c r="I173" s="5" t="s">
        <v>20</v>
      </c>
    </row>
    <row r="174" spans="1:9">
      <c r="A174" s="2">
        <v>520</v>
      </c>
      <c r="B174" s="12" t="s">
        <v>325</v>
      </c>
      <c r="C174" s="12" t="s">
        <v>38</v>
      </c>
      <c r="D174" s="17">
        <v>13.45</v>
      </c>
      <c r="E174" s="180">
        <v>4.29</v>
      </c>
      <c r="G174" s="4">
        <v>767.5</v>
      </c>
      <c r="H174" s="4">
        <v>439.15714285714284</v>
      </c>
      <c r="I174" s="5" t="s">
        <v>20</v>
      </c>
    </row>
    <row r="175" spans="1:9">
      <c r="A175" s="2">
        <v>520</v>
      </c>
      <c r="B175" s="12" t="s">
        <v>325</v>
      </c>
      <c r="C175" s="12" t="s">
        <v>38</v>
      </c>
      <c r="D175" s="17">
        <v>7.9</v>
      </c>
      <c r="E175" s="180">
        <v>3.48</v>
      </c>
      <c r="G175" s="4">
        <v>1267</v>
      </c>
      <c r="H175" s="4">
        <v>1000.651948051948</v>
      </c>
      <c r="I175" s="5" t="s">
        <v>20</v>
      </c>
    </row>
    <row r="176" spans="1:9">
      <c r="A176" s="2">
        <v>645</v>
      </c>
      <c r="B176" s="199" t="s">
        <v>468</v>
      </c>
      <c r="C176" s="12" t="s">
        <v>39</v>
      </c>
      <c r="D176" s="17">
        <v>0.23</v>
      </c>
      <c r="E176" s="180">
        <v>9.3441176470588232</v>
      </c>
      <c r="G176" s="4">
        <v>796.49</v>
      </c>
      <c r="H176" s="4">
        <v>81.321168831168848</v>
      </c>
      <c r="I176" s="5" t="s">
        <v>88</v>
      </c>
    </row>
    <row r="177" spans="1:9">
      <c r="A177" s="2">
        <v>645</v>
      </c>
      <c r="B177" s="12" t="s">
        <v>326</v>
      </c>
      <c r="C177" s="12" t="s">
        <v>39</v>
      </c>
      <c r="D177" s="17">
        <v>0.21</v>
      </c>
      <c r="E177" s="180">
        <v>9.3441176470588232</v>
      </c>
      <c r="G177" s="4">
        <v>798.03</v>
      </c>
      <c r="H177" s="4">
        <v>82.861168831168811</v>
      </c>
      <c r="I177" s="5" t="s">
        <v>88</v>
      </c>
    </row>
    <row r="178" spans="1:9">
      <c r="A178" s="2">
        <v>645</v>
      </c>
      <c r="B178" s="12" t="s">
        <v>326</v>
      </c>
      <c r="C178" s="12" t="s">
        <v>39</v>
      </c>
      <c r="D178" s="17">
        <v>0.23</v>
      </c>
      <c r="E178" s="180">
        <v>9.5294117647058822</v>
      </c>
      <c r="G178" s="4">
        <v>2206.4699999999998</v>
      </c>
      <c r="H178" s="4">
        <v>1477.1193506493505</v>
      </c>
      <c r="I178" s="5" t="s">
        <v>88</v>
      </c>
    </row>
    <row r="179" spans="1:9">
      <c r="A179" s="2">
        <v>645</v>
      </c>
      <c r="B179" s="12" t="s">
        <v>326</v>
      </c>
      <c r="C179" s="12" t="s">
        <v>39</v>
      </c>
      <c r="D179" s="17">
        <v>0.17</v>
      </c>
      <c r="E179" s="180">
        <v>9.3441176470588232</v>
      </c>
      <c r="G179" s="4">
        <v>738.94</v>
      </c>
      <c r="H179" s="4">
        <v>23.771168831168893</v>
      </c>
      <c r="I179" s="5" t="s">
        <v>88</v>
      </c>
    </row>
    <row r="180" spans="1:9">
      <c r="A180" s="2">
        <v>645</v>
      </c>
      <c r="B180" s="12" t="s">
        <v>326</v>
      </c>
      <c r="C180" s="12" t="s">
        <v>39</v>
      </c>
      <c r="D180" s="17">
        <v>0.12</v>
      </c>
      <c r="E180" s="180">
        <v>9.7147058823529413</v>
      </c>
      <c r="G180" s="4">
        <v>772.52</v>
      </c>
      <c r="H180" s="4">
        <v>28.987532467532333</v>
      </c>
      <c r="I180" s="5" t="s">
        <v>88</v>
      </c>
    </row>
    <row r="181" spans="1:9">
      <c r="A181" s="2">
        <v>645</v>
      </c>
      <c r="B181" s="12" t="s">
        <v>326</v>
      </c>
      <c r="C181" s="12" t="s">
        <v>39</v>
      </c>
      <c r="D181" s="17">
        <v>0.22</v>
      </c>
      <c r="E181" s="180">
        <v>9.6352941176470583</v>
      </c>
      <c r="G181" s="4">
        <v>721.53</v>
      </c>
      <c r="H181" s="4">
        <v>0</v>
      </c>
      <c r="I181" s="5" t="s">
        <v>88</v>
      </c>
    </row>
    <row r="182" spans="1:9">
      <c r="A182" s="2">
        <v>645</v>
      </c>
      <c r="B182" s="12" t="s">
        <v>326</v>
      </c>
      <c r="C182" s="12" t="s">
        <v>39</v>
      </c>
      <c r="D182" s="17">
        <v>0.11</v>
      </c>
      <c r="E182" s="180">
        <v>9.7147058823529413</v>
      </c>
      <c r="G182" s="4">
        <v>787.88</v>
      </c>
      <c r="H182" s="4">
        <v>44.347532467532346</v>
      </c>
      <c r="I182" s="5" t="s">
        <v>88</v>
      </c>
    </row>
    <row r="183" spans="1:9">
      <c r="A183" s="2">
        <v>645</v>
      </c>
      <c r="B183" s="12" t="s">
        <v>326</v>
      </c>
      <c r="C183" s="12" t="s">
        <v>39</v>
      </c>
      <c r="D183" s="17">
        <v>0.11</v>
      </c>
      <c r="E183" s="180">
        <v>9.4500000000000011</v>
      </c>
      <c r="G183" s="4">
        <v>705.82</v>
      </c>
      <c r="H183" s="4">
        <v>0</v>
      </c>
      <c r="I183" s="5" t="s">
        <v>88</v>
      </c>
    </row>
    <row r="184" spans="1:9">
      <c r="A184" s="2">
        <v>645</v>
      </c>
      <c r="B184" s="12" t="s">
        <v>326</v>
      </c>
      <c r="C184" s="12" t="s">
        <v>39</v>
      </c>
      <c r="D184" s="17">
        <v>0.17</v>
      </c>
      <c r="E184" s="180">
        <v>9.5294117647058822</v>
      </c>
      <c r="G184" s="4">
        <v>681.88</v>
      </c>
      <c r="H184" s="4">
        <v>0</v>
      </c>
      <c r="I184" s="5" t="s">
        <v>88</v>
      </c>
    </row>
    <row r="185" spans="1:9">
      <c r="A185" s="2">
        <v>645</v>
      </c>
      <c r="B185" s="12" t="s">
        <v>326</v>
      </c>
      <c r="C185" s="12" t="s">
        <v>39</v>
      </c>
      <c r="D185" s="17">
        <v>0.13</v>
      </c>
      <c r="E185" s="180">
        <v>9.7941176470588243</v>
      </c>
      <c r="G185" s="4">
        <v>744.32</v>
      </c>
      <c r="H185" s="4">
        <v>0</v>
      </c>
      <c r="I185" s="5" t="s">
        <v>88</v>
      </c>
    </row>
    <row r="186" spans="1:9">
      <c r="A186" s="2">
        <v>645</v>
      </c>
      <c r="B186" s="12" t="s">
        <v>326</v>
      </c>
      <c r="C186" s="12" t="s">
        <v>39</v>
      </c>
      <c r="D186" s="17">
        <v>0.4</v>
      </c>
      <c r="E186" s="180">
        <v>9.8470588235294123</v>
      </c>
      <c r="G186" s="4">
        <v>698.41</v>
      </c>
      <c r="H186" s="4">
        <v>0</v>
      </c>
      <c r="I186" s="5" t="s">
        <v>88</v>
      </c>
    </row>
    <row r="187" spans="1:9">
      <c r="A187" s="2">
        <v>645</v>
      </c>
      <c r="B187" s="12" t="s">
        <v>326</v>
      </c>
      <c r="C187" s="12" t="s">
        <v>39</v>
      </c>
      <c r="D187" s="17">
        <v>0.12</v>
      </c>
      <c r="E187" s="180">
        <v>9.9529411764705884</v>
      </c>
      <c r="G187" s="4">
        <v>740.85</v>
      </c>
      <c r="H187" s="4">
        <v>0</v>
      </c>
      <c r="I187" s="5" t="s">
        <v>88</v>
      </c>
    </row>
    <row r="188" spans="1:9">
      <c r="A188" s="2">
        <v>645</v>
      </c>
      <c r="B188" s="12" t="s">
        <v>326</v>
      </c>
      <c r="C188" s="12" t="s">
        <v>39</v>
      </c>
      <c r="D188" s="17">
        <v>0.12</v>
      </c>
      <c r="E188" s="180">
        <v>9.6352941176470583</v>
      </c>
      <c r="G188" s="4">
        <v>676.46</v>
      </c>
      <c r="H188" s="4">
        <v>0</v>
      </c>
      <c r="I188" s="5" t="s">
        <v>88</v>
      </c>
    </row>
    <row r="189" spans="1:9">
      <c r="A189" s="2">
        <v>645</v>
      </c>
      <c r="B189" s="12" t="s">
        <v>326</v>
      </c>
      <c r="C189" s="12" t="s">
        <v>39</v>
      </c>
      <c r="D189" s="17">
        <v>0.1</v>
      </c>
      <c r="E189" s="180">
        <v>9.7941176470588243</v>
      </c>
      <c r="G189" s="4">
        <v>722.98</v>
      </c>
      <c r="H189" s="4">
        <v>0</v>
      </c>
      <c r="I189" s="5" t="s">
        <v>88</v>
      </c>
    </row>
    <row r="190" spans="1:9">
      <c r="A190" s="2">
        <v>645</v>
      </c>
      <c r="B190" s="12" t="s">
        <v>326</v>
      </c>
      <c r="C190" s="12" t="s">
        <v>39</v>
      </c>
      <c r="D190" s="17">
        <v>0.09</v>
      </c>
      <c r="E190" s="180">
        <v>9.1588235294117659</v>
      </c>
      <c r="G190" s="4">
        <v>600.01</v>
      </c>
      <c r="H190" s="4">
        <v>0</v>
      </c>
      <c r="I190" s="5" t="s">
        <v>88</v>
      </c>
    </row>
    <row r="191" spans="1:9">
      <c r="A191" s="2">
        <v>645</v>
      </c>
      <c r="B191" s="12" t="s">
        <v>326</v>
      </c>
      <c r="C191" s="12" t="s">
        <v>39</v>
      </c>
      <c r="D191" s="17">
        <v>0.09</v>
      </c>
      <c r="E191" s="180">
        <v>9.8205882352941174</v>
      </c>
      <c r="G191" s="4">
        <v>694.48</v>
      </c>
      <c r="H191" s="4">
        <v>0</v>
      </c>
      <c r="I191" s="5" t="s">
        <v>88</v>
      </c>
    </row>
    <row r="192" spans="1:9">
      <c r="A192" s="2">
        <v>645</v>
      </c>
      <c r="B192" s="12" t="s">
        <v>326</v>
      </c>
      <c r="C192" s="12" t="s">
        <v>39</v>
      </c>
      <c r="D192" s="17">
        <v>0.09</v>
      </c>
      <c r="E192" s="180">
        <v>9.7941176470588243</v>
      </c>
      <c r="G192" s="4">
        <v>695.5</v>
      </c>
      <c r="H192" s="4">
        <v>0</v>
      </c>
      <c r="I192" s="5" t="s">
        <v>88</v>
      </c>
    </row>
    <row r="193" spans="1:9">
      <c r="A193" s="2">
        <v>645</v>
      </c>
      <c r="B193" s="12" t="s">
        <v>326</v>
      </c>
      <c r="C193" s="12" t="s">
        <v>39</v>
      </c>
      <c r="D193" s="17">
        <v>0.17</v>
      </c>
      <c r="E193" s="180">
        <v>9.7411764705882344</v>
      </c>
      <c r="G193" s="4">
        <v>681.64</v>
      </c>
      <c r="H193" s="4">
        <v>0</v>
      </c>
      <c r="I193" s="5" t="s">
        <v>88</v>
      </c>
    </row>
    <row r="194" spans="1:9">
      <c r="A194" s="2">
        <v>645</v>
      </c>
      <c r="B194" s="12" t="s">
        <v>326</v>
      </c>
      <c r="C194" s="12" t="s">
        <v>39</v>
      </c>
      <c r="D194" s="17">
        <v>0.18</v>
      </c>
      <c r="E194" s="180">
        <v>9.8205882352941174</v>
      </c>
      <c r="G194" s="4">
        <v>687.77</v>
      </c>
      <c r="H194" s="4">
        <v>0</v>
      </c>
      <c r="I194" s="5" t="s">
        <v>88</v>
      </c>
    </row>
    <row r="195" spans="1:9">
      <c r="A195" s="2">
        <v>645</v>
      </c>
      <c r="B195" s="12" t="s">
        <v>326</v>
      </c>
      <c r="C195" s="12" t="s">
        <v>39</v>
      </c>
      <c r="D195" s="17">
        <v>0.42</v>
      </c>
      <c r="E195" s="180">
        <v>9.8470588235294123</v>
      </c>
      <c r="G195" s="4">
        <v>712.86</v>
      </c>
      <c r="H195" s="4">
        <v>0</v>
      </c>
      <c r="I195" s="5" t="s">
        <v>88</v>
      </c>
    </row>
    <row r="196" spans="1:9">
      <c r="A196" s="2">
        <v>645</v>
      </c>
      <c r="B196" s="12" t="s">
        <v>326</v>
      </c>
      <c r="C196" s="12" t="s">
        <v>39</v>
      </c>
      <c r="D196" s="17">
        <v>0.24</v>
      </c>
      <c r="E196" s="180">
        <v>9.8470588235294123</v>
      </c>
      <c r="G196" s="4">
        <v>629.42999999999995</v>
      </c>
      <c r="H196" s="4">
        <v>0</v>
      </c>
      <c r="I196" s="5" t="s">
        <v>88</v>
      </c>
    </row>
    <row r="197" spans="1:9">
      <c r="A197" s="2">
        <v>645</v>
      </c>
      <c r="B197" s="12" t="s">
        <v>326</v>
      </c>
      <c r="C197" s="12" t="s">
        <v>39</v>
      </c>
      <c r="D197" s="17">
        <v>0.18</v>
      </c>
      <c r="E197" s="180">
        <v>9.8205882352941174</v>
      </c>
      <c r="G197" s="4">
        <v>652.29999999999995</v>
      </c>
      <c r="H197" s="4">
        <v>0</v>
      </c>
      <c r="I197" s="5" t="s">
        <v>88</v>
      </c>
    </row>
    <row r="198" spans="1:9">
      <c r="A198" s="2">
        <v>645</v>
      </c>
      <c r="B198" s="12" t="s">
        <v>326</v>
      </c>
      <c r="C198" s="12" t="s">
        <v>39</v>
      </c>
      <c r="D198" s="17">
        <v>0.17</v>
      </c>
      <c r="E198" s="180">
        <v>9.8205882352941174</v>
      </c>
      <c r="G198" s="4">
        <v>678.08</v>
      </c>
      <c r="H198" s="4">
        <v>0</v>
      </c>
      <c r="I198" s="5" t="s">
        <v>88</v>
      </c>
    </row>
    <row r="199" spans="1:9">
      <c r="A199" s="2">
        <v>645</v>
      </c>
      <c r="B199" s="12" t="s">
        <v>326</v>
      </c>
      <c r="C199" s="12" t="s">
        <v>39</v>
      </c>
      <c r="D199" s="17">
        <v>0.17</v>
      </c>
      <c r="E199" s="180">
        <v>9.9</v>
      </c>
      <c r="G199" s="4">
        <v>671.53</v>
      </c>
      <c r="H199" s="4">
        <v>0</v>
      </c>
      <c r="I199" s="5" t="s">
        <v>88</v>
      </c>
    </row>
    <row r="200" spans="1:9">
      <c r="A200" s="2">
        <v>645</v>
      </c>
      <c r="B200" s="12" t="s">
        <v>326</v>
      </c>
      <c r="C200" s="12" t="s">
        <v>39</v>
      </c>
      <c r="D200" s="17">
        <v>0.13</v>
      </c>
      <c r="E200" s="180">
        <v>9.8735294117647054</v>
      </c>
      <c r="G200" s="4">
        <v>629.77</v>
      </c>
      <c r="H200" s="4">
        <v>0</v>
      </c>
      <c r="I200" s="5" t="s">
        <v>88</v>
      </c>
    </row>
    <row r="201" spans="1:9">
      <c r="A201" s="2">
        <v>645</v>
      </c>
      <c r="B201" s="12" t="s">
        <v>326</v>
      </c>
      <c r="C201" s="12" t="s">
        <v>39</v>
      </c>
      <c r="D201" s="17">
        <v>0.49</v>
      </c>
      <c r="E201" s="180">
        <v>9.8470588235294123</v>
      </c>
      <c r="G201" s="4">
        <v>694.13</v>
      </c>
      <c r="H201" s="4">
        <v>0</v>
      </c>
      <c r="I201" s="5" t="s">
        <v>88</v>
      </c>
    </row>
    <row r="202" spans="1:9">
      <c r="A202" s="2">
        <v>645</v>
      </c>
      <c r="B202" s="12" t="s">
        <v>326</v>
      </c>
      <c r="C202" s="12" t="s">
        <v>39</v>
      </c>
      <c r="D202" s="62">
        <v>0.86</v>
      </c>
      <c r="E202" s="180">
        <v>9.7147058823529413</v>
      </c>
      <c r="G202" s="4">
        <v>640.4</v>
      </c>
      <c r="H202" s="4">
        <v>0</v>
      </c>
      <c r="I202" s="5" t="s">
        <v>88</v>
      </c>
    </row>
    <row r="203" spans="1:9">
      <c r="A203" s="2">
        <v>645</v>
      </c>
      <c r="B203" s="12" t="s">
        <v>326</v>
      </c>
      <c r="C203" s="12" t="s">
        <v>39</v>
      </c>
      <c r="D203" s="62">
        <v>0.46</v>
      </c>
      <c r="E203" s="180">
        <v>9.7676470588235293</v>
      </c>
      <c r="G203" s="4">
        <v>704.7</v>
      </c>
      <c r="H203" s="4">
        <v>0</v>
      </c>
      <c r="I203" s="5" t="s">
        <v>88</v>
      </c>
    </row>
    <row r="204" spans="1:9">
      <c r="A204" s="2">
        <v>645</v>
      </c>
      <c r="B204" s="12" t="s">
        <v>326</v>
      </c>
      <c r="C204" s="12" t="s">
        <v>39</v>
      </c>
      <c r="D204" s="62">
        <v>0.8</v>
      </c>
      <c r="E204" s="180">
        <v>9.5294117647058822</v>
      </c>
      <c r="G204" s="4">
        <v>680.33</v>
      </c>
      <c r="H204" s="4">
        <v>0</v>
      </c>
      <c r="I204" s="5" t="s">
        <v>88</v>
      </c>
    </row>
    <row r="205" spans="1:9">
      <c r="A205" s="2">
        <v>645</v>
      </c>
      <c r="B205" s="12" t="s">
        <v>326</v>
      </c>
      <c r="C205" s="12" t="s">
        <v>39</v>
      </c>
      <c r="D205" s="62">
        <v>2</v>
      </c>
      <c r="E205" s="180">
        <v>9.2117647058823522</v>
      </c>
      <c r="G205" s="4">
        <v>649.72</v>
      </c>
      <c r="H205" s="4">
        <v>0</v>
      </c>
      <c r="I205" s="5" t="s">
        <v>88</v>
      </c>
    </row>
    <row r="206" spans="1:9">
      <c r="A206" s="2">
        <v>645</v>
      </c>
      <c r="B206" s="12" t="s">
        <v>326</v>
      </c>
      <c r="C206" s="12" t="s">
        <v>39</v>
      </c>
      <c r="D206" s="62">
        <v>1.19</v>
      </c>
      <c r="E206" s="180">
        <v>8.735294117647058</v>
      </c>
      <c r="G206" s="4">
        <v>584.38</v>
      </c>
      <c r="H206" s="4">
        <v>0</v>
      </c>
      <c r="I206" s="5" t="s">
        <v>88</v>
      </c>
    </row>
    <row r="207" spans="1:9">
      <c r="A207" s="2">
        <v>645</v>
      </c>
      <c r="B207" s="12" t="s">
        <v>326</v>
      </c>
      <c r="C207" s="12" t="s">
        <v>39</v>
      </c>
      <c r="D207" s="62">
        <v>2.87</v>
      </c>
      <c r="E207" s="180">
        <v>8.8941176470588239</v>
      </c>
      <c r="G207" s="4">
        <v>514.91999999999996</v>
      </c>
      <c r="H207" s="4">
        <v>0</v>
      </c>
      <c r="I207" s="5" t="s">
        <v>88</v>
      </c>
    </row>
    <row r="208" spans="1:9">
      <c r="A208" s="2">
        <v>645</v>
      </c>
      <c r="B208" s="12" t="s">
        <v>326</v>
      </c>
      <c r="C208" s="12" t="s">
        <v>39</v>
      </c>
      <c r="D208" s="62">
        <v>3.73</v>
      </c>
      <c r="E208" s="180">
        <v>8.5764705882352938</v>
      </c>
      <c r="G208" s="4">
        <v>515.08000000000004</v>
      </c>
      <c r="H208" s="4">
        <v>0</v>
      </c>
      <c r="I208" s="5" t="s">
        <v>88</v>
      </c>
    </row>
    <row r="209" spans="1:9">
      <c r="A209" s="2">
        <v>645</v>
      </c>
      <c r="B209" s="12" t="s">
        <v>326</v>
      </c>
      <c r="C209" s="12" t="s">
        <v>39</v>
      </c>
      <c r="D209" s="62">
        <v>4.26</v>
      </c>
      <c r="E209" s="180">
        <v>8.2323529411764707</v>
      </c>
      <c r="G209" s="4">
        <v>656.67</v>
      </c>
      <c r="H209" s="4">
        <v>26.592077922077806</v>
      </c>
      <c r="I209" s="5" t="s">
        <v>88</v>
      </c>
    </row>
    <row r="210" spans="1:9">
      <c r="A210" s="2">
        <v>645</v>
      </c>
      <c r="B210" s="12" t="s">
        <v>326</v>
      </c>
      <c r="C210" s="12" t="s">
        <v>39</v>
      </c>
      <c r="D210" s="62">
        <v>3.86</v>
      </c>
      <c r="E210" s="180">
        <v>8.7088235294117649</v>
      </c>
      <c r="G210" s="4">
        <v>676.59</v>
      </c>
      <c r="H210" s="4">
        <v>10.044545454545414</v>
      </c>
      <c r="I210" s="5" t="s">
        <v>88</v>
      </c>
    </row>
    <row r="211" spans="1:9">
      <c r="A211" s="2">
        <v>645</v>
      </c>
      <c r="B211" s="12" t="s">
        <v>326</v>
      </c>
      <c r="C211" s="12" t="s">
        <v>39</v>
      </c>
      <c r="D211" s="62">
        <v>2.44</v>
      </c>
      <c r="E211" s="180">
        <v>9</v>
      </c>
      <c r="G211" s="4">
        <v>736.68</v>
      </c>
      <c r="H211" s="4">
        <v>47.848831168830998</v>
      </c>
      <c r="I211" s="5" t="s">
        <v>88</v>
      </c>
    </row>
    <row r="212" spans="1:9">
      <c r="A212" s="2">
        <v>645</v>
      </c>
      <c r="B212" s="12" t="s">
        <v>326</v>
      </c>
      <c r="C212" s="12" t="s">
        <v>39</v>
      </c>
      <c r="D212" s="62">
        <v>2.59</v>
      </c>
      <c r="E212" s="180">
        <v>9.2911764705882351</v>
      </c>
      <c r="G212" s="4">
        <v>705.58</v>
      </c>
      <c r="H212" s="4">
        <v>0</v>
      </c>
      <c r="I212" s="5" t="s">
        <v>88</v>
      </c>
    </row>
    <row r="213" spans="1:9">
      <c r="A213" s="2">
        <v>645</v>
      </c>
      <c r="B213" s="12" t="s">
        <v>326</v>
      </c>
      <c r="C213" s="12" t="s">
        <v>39</v>
      </c>
      <c r="D213" s="62">
        <v>2.76</v>
      </c>
      <c r="E213" s="180">
        <v>8.8941176470588239</v>
      </c>
      <c r="G213" s="4">
        <v>724.24</v>
      </c>
      <c r="H213" s="4">
        <v>43.512727272727147</v>
      </c>
      <c r="I213" s="5" t="s">
        <v>88</v>
      </c>
    </row>
    <row r="214" spans="1:9">
      <c r="A214" s="2">
        <v>645</v>
      </c>
      <c r="B214" s="12" t="s">
        <v>326</v>
      </c>
      <c r="C214" s="12" t="s">
        <v>39</v>
      </c>
      <c r="D214" s="62">
        <v>2.61</v>
      </c>
      <c r="E214" s="180">
        <v>9.3176470588235301</v>
      </c>
      <c r="G214" s="4">
        <v>787.96</v>
      </c>
      <c r="H214" s="4">
        <v>74.817142857142812</v>
      </c>
      <c r="I214" s="5" t="s">
        <v>88</v>
      </c>
    </row>
    <row r="215" spans="1:9">
      <c r="A215" s="2">
        <v>645</v>
      </c>
      <c r="B215" s="12" t="s">
        <v>326</v>
      </c>
      <c r="C215" s="12" t="s">
        <v>39</v>
      </c>
      <c r="D215" s="62">
        <v>3.03</v>
      </c>
      <c r="E215" s="180">
        <v>10.244117647058824</v>
      </c>
      <c r="G215" s="4">
        <v>742.58</v>
      </c>
      <c r="H215" s="4">
        <v>0</v>
      </c>
      <c r="I215" s="5" t="s">
        <v>88</v>
      </c>
    </row>
    <row r="216" spans="1:9">
      <c r="A216" s="2">
        <v>645</v>
      </c>
      <c r="B216" s="12" t="s">
        <v>326</v>
      </c>
      <c r="C216" s="12" t="s">
        <v>39</v>
      </c>
      <c r="D216" s="62">
        <v>2.92</v>
      </c>
      <c r="E216" s="180">
        <v>9.264705882352942</v>
      </c>
      <c r="G216" s="4">
        <v>688.08</v>
      </c>
      <c r="H216" s="4">
        <v>0</v>
      </c>
      <c r="I216" s="5" t="s">
        <v>88</v>
      </c>
    </row>
    <row r="217" spans="1:9">
      <c r="A217" s="2">
        <v>645</v>
      </c>
      <c r="B217" s="12" t="s">
        <v>326</v>
      </c>
      <c r="C217" s="12" t="s">
        <v>39</v>
      </c>
      <c r="D217" s="62">
        <v>2.78</v>
      </c>
      <c r="E217" s="180">
        <v>9.2382352941176471</v>
      </c>
      <c r="G217" s="4">
        <v>775.47</v>
      </c>
      <c r="H217" s="4">
        <v>68.405064935064843</v>
      </c>
      <c r="I217" s="5" t="s">
        <v>88</v>
      </c>
    </row>
    <row r="218" spans="1:9">
      <c r="A218" s="2">
        <v>645</v>
      </c>
      <c r="B218" s="12" t="s">
        <v>326</v>
      </c>
      <c r="C218" s="12" t="s">
        <v>39</v>
      </c>
      <c r="D218" s="62">
        <v>3.29</v>
      </c>
      <c r="E218" s="180">
        <v>9.4235294117647062</v>
      </c>
      <c r="G218" s="4">
        <v>752.07</v>
      </c>
      <c r="H218" s="4">
        <v>30.823246753246735</v>
      </c>
      <c r="I218" s="5" t="s">
        <v>88</v>
      </c>
    </row>
    <row r="219" spans="1:9">
      <c r="A219" s="2">
        <v>645</v>
      </c>
      <c r="B219" s="12" t="s">
        <v>326</v>
      </c>
      <c r="C219" s="12" t="s">
        <v>39</v>
      </c>
      <c r="D219" s="62">
        <v>3.15</v>
      </c>
      <c r="E219" s="180">
        <v>9.6088235294117634</v>
      </c>
      <c r="G219" s="4">
        <v>740.4</v>
      </c>
      <c r="H219" s="4">
        <v>4.9714285714285325</v>
      </c>
      <c r="I219" s="5" t="s">
        <v>88</v>
      </c>
    </row>
    <row r="220" spans="1:9">
      <c r="A220" s="2">
        <v>645</v>
      </c>
      <c r="B220" s="12" t="s">
        <v>326</v>
      </c>
      <c r="C220" s="12" t="s">
        <v>39</v>
      </c>
      <c r="D220" s="62">
        <v>3.2</v>
      </c>
      <c r="E220" s="180">
        <v>9.0264705882352949</v>
      </c>
      <c r="G220" s="4">
        <v>691.65</v>
      </c>
      <c r="H220" s="4">
        <v>0.79285714285697395</v>
      </c>
      <c r="I220" s="5" t="s">
        <v>88</v>
      </c>
    </row>
    <row r="221" spans="1:9">
      <c r="A221" s="2">
        <v>645</v>
      </c>
      <c r="B221" s="12" t="s">
        <v>326</v>
      </c>
      <c r="C221" s="12" t="s">
        <v>39</v>
      </c>
      <c r="D221" s="62">
        <v>4.01</v>
      </c>
      <c r="E221" s="180">
        <v>8.7088235294117649</v>
      </c>
      <c r="G221" s="4">
        <v>731.60052107685192</v>
      </c>
      <c r="H221" s="4">
        <v>65.055066531397301</v>
      </c>
      <c r="I221" s="5" t="s">
        <v>88</v>
      </c>
    </row>
    <row r="222" spans="1:9">
      <c r="A222" s="2">
        <v>645</v>
      </c>
      <c r="B222" s="12" t="s">
        <v>326</v>
      </c>
      <c r="C222" s="12" t="s">
        <v>39</v>
      </c>
      <c r="D222" s="62">
        <v>3.51</v>
      </c>
      <c r="E222" s="180">
        <v>8.4705882352941178</v>
      </c>
      <c r="G222" s="4">
        <v>680.99</v>
      </c>
      <c r="H222" s="4">
        <v>32.678311688311624</v>
      </c>
      <c r="I222" s="5" t="s">
        <v>88</v>
      </c>
    </row>
    <row r="223" spans="1:9">
      <c r="A223" s="2">
        <v>600</v>
      </c>
      <c r="B223" s="199" t="s">
        <v>469</v>
      </c>
      <c r="C223" s="6" t="s">
        <v>25</v>
      </c>
      <c r="D223" s="62">
        <v>0.18066127034743601</v>
      </c>
      <c r="E223" s="181">
        <v>8.1794117647058826</v>
      </c>
      <c r="F223" s="181"/>
      <c r="G223" s="4">
        <v>1305.7341732007887</v>
      </c>
      <c r="H223" s="4">
        <v>679.70819917481469</v>
      </c>
      <c r="I223" s="5" t="s">
        <v>29</v>
      </c>
    </row>
    <row r="224" spans="1:9">
      <c r="A224" s="2">
        <v>600</v>
      </c>
      <c r="B224" s="12" t="s">
        <v>327</v>
      </c>
      <c r="C224" s="6" t="s">
        <v>25</v>
      </c>
      <c r="D224" s="62">
        <v>0.19329089027606236</v>
      </c>
      <c r="E224" s="181">
        <v>8.8941176470588239</v>
      </c>
      <c r="F224" s="181"/>
      <c r="G224" s="4">
        <v>2912.1942127580328</v>
      </c>
      <c r="H224" s="4">
        <v>2231.4669400307598</v>
      </c>
      <c r="I224" s="5" t="s">
        <v>29</v>
      </c>
    </row>
    <row r="225" spans="1:9">
      <c r="A225" s="2">
        <v>600</v>
      </c>
      <c r="B225" s="12" t="s">
        <v>327</v>
      </c>
      <c r="C225" s="6" t="s">
        <v>25</v>
      </c>
      <c r="D225" s="62">
        <v>0.16507015725994531</v>
      </c>
      <c r="E225" s="181">
        <v>8.6029411764705888</v>
      </c>
      <c r="F225" s="181"/>
      <c r="G225" s="4">
        <v>3430</v>
      </c>
      <c r="H225" s="4">
        <v>2771.5584415584417</v>
      </c>
      <c r="I225" s="5" t="s">
        <v>28</v>
      </c>
    </row>
    <row r="226" spans="1:9">
      <c r="A226" s="2">
        <v>600</v>
      </c>
      <c r="B226" s="12" t="s">
        <v>327</v>
      </c>
      <c r="C226" s="6" t="s">
        <v>25</v>
      </c>
      <c r="D226" s="62">
        <v>0.13327075604366162</v>
      </c>
      <c r="E226" s="181">
        <v>8.6823529411764699</v>
      </c>
      <c r="F226" s="181"/>
      <c r="G226" s="4">
        <v>428.92945829118042</v>
      </c>
      <c r="H226" s="4">
        <v>0</v>
      </c>
      <c r="I226" s="5" t="s">
        <v>28</v>
      </c>
    </row>
    <row r="227" spans="1:9">
      <c r="A227" s="2">
        <v>600</v>
      </c>
      <c r="B227" s="12" t="s">
        <v>327</v>
      </c>
      <c r="C227" s="6" t="s">
        <v>25</v>
      </c>
      <c r="D227" s="62">
        <v>0.17862788322639164</v>
      </c>
      <c r="E227" s="181">
        <v>7.9411764705882355</v>
      </c>
      <c r="F227" s="181"/>
      <c r="G227" s="4">
        <v>410</v>
      </c>
      <c r="H227" s="4">
        <v>0</v>
      </c>
      <c r="I227" s="5" t="s">
        <v>28</v>
      </c>
    </row>
    <row r="228" spans="1:9">
      <c r="A228" s="2">
        <v>600</v>
      </c>
      <c r="B228" s="12" t="s">
        <v>327</v>
      </c>
      <c r="C228" s="6" t="s">
        <v>25</v>
      </c>
      <c r="D228" s="62">
        <v>0.21080913845850197</v>
      </c>
      <c r="E228" s="181">
        <v>8.3911764705882348</v>
      </c>
      <c r="F228" s="181"/>
      <c r="G228" s="4">
        <v>382.35149629508379</v>
      </c>
      <c r="H228" s="4">
        <v>0</v>
      </c>
      <c r="I228" s="5" t="s">
        <v>28</v>
      </c>
    </row>
    <row r="229" spans="1:9">
      <c r="A229" s="2">
        <v>600</v>
      </c>
      <c r="B229" s="12" t="s">
        <v>327</v>
      </c>
      <c r="C229" s="6" t="s">
        <v>25</v>
      </c>
      <c r="D229" s="62">
        <v>0.21191830900768627</v>
      </c>
      <c r="E229" s="181">
        <v>8.2588235294117638</v>
      </c>
      <c r="F229" s="181"/>
      <c r="G229" s="4">
        <v>1205.3232945006889</v>
      </c>
      <c r="H229" s="4">
        <v>573.21939839679283</v>
      </c>
      <c r="I229" s="5" t="s">
        <v>28</v>
      </c>
    </row>
    <row r="230" spans="1:9">
      <c r="A230" s="2">
        <v>600</v>
      </c>
      <c r="B230" s="12" t="s">
        <v>327</v>
      </c>
      <c r="C230" s="6" t="s">
        <v>25</v>
      </c>
      <c r="D230" s="62">
        <v>1.0759873966128397</v>
      </c>
      <c r="E230" s="181">
        <v>8.3117647058823518</v>
      </c>
      <c r="F230" s="181"/>
      <c r="G230" s="4">
        <v>4522.9535674727231</v>
      </c>
      <c r="H230" s="4">
        <v>3886.797723316879</v>
      </c>
      <c r="I230" s="5" t="s">
        <v>28</v>
      </c>
    </row>
    <row r="231" spans="1:9">
      <c r="A231" s="2">
        <v>600</v>
      </c>
      <c r="B231" s="12" t="s">
        <v>327</v>
      </c>
      <c r="C231" s="6" t="s">
        <v>25</v>
      </c>
      <c r="D231" s="62">
        <v>0.32075695377586672</v>
      </c>
      <c r="E231" s="181">
        <v>8.3117647058823518</v>
      </c>
      <c r="F231" s="181"/>
      <c r="G231" s="4">
        <v>3466.2914930078168</v>
      </c>
      <c r="H231" s="4">
        <v>2830.1356488519727</v>
      </c>
      <c r="I231" s="5" t="s">
        <v>28</v>
      </c>
    </row>
    <row r="232" spans="1:9">
      <c r="A232" s="2">
        <v>600</v>
      </c>
      <c r="B232" s="12" t="s">
        <v>327</v>
      </c>
      <c r="C232" s="6" t="s">
        <v>25</v>
      </c>
      <c r="D232" s="62">
        <v>0.14149516751774815</v>
      </c>
      <c r="E232" s="181">
        <v>8.7617647058823529</v>
      </c>
      <c r="F232" s="181"/>
      <c r="G232" s="4">
        <v>3109.558979246081</v>
      </c>
      <c r="H232" s="4">
        <v>2438.9615766486786</v>
      </c>
      <c r="I232" s="5" t="s">
        <v>28</v>
      </c>
    </row>
    <row r="233" spans="1:9">
      <c r="A233" s="2">
        <v>600</v>
      </c>
      <c r="B233" s="12" t="s">
        <v>327</v>
      </c>
      <c r="C233" s="6" t="s">
        <v>25</v>
      </c>
      <c r="D233" s="62">
        <v>2.4384553665209596</v>
      </c>
      <c r="E233" s="181">
        <v>7.3058823529411772</v>
      </c>
      <c r="F233" s="181"/>
      <c r="G233" s="4">
        <v>1770.0852489530005</v>
      </c>
      <c r="H233" s="4">
        <v>1210.9164177841692</v>
      </c>
      <c r="I233" s="5" t="s">
        <v>28</v>
      </c>
    </row>
    <row r="234" spans="1:9">
      <c r="A234" s="2">
        <v>600</v>
      </c>
      <c r="B234" s="12" t="s">
        <v>327</v>
      </c>
      <c r="C234" s="6" t="s">
        <v>25</v>
      </c>
      <c r="D234" s="62">
        <v>0.13758166712233055</v>
      </c>
      <c r="E234" s="181">
        <v>7.4911764705882353</v>
      </c>
      <c r="F234" s="181"/>
      <c r="G234" s="4">
        <v>3716.1930418719235</v>
      </c>
      <c r="H234" s="4">
        <v>3142.8423925212742</v>
      </c>
      <c r="I234" s="5" t="s">
        <v>28</v>
      </c>
    </row>
    <row r="235" spans="1:9">
      <c r="A235" s="2">
        <v>600</v>
      </c>
      <c r="B235" s="12" t="s">
        <v>327</v>
      </c>
      <c r="C235" s="6" t="s">
        <v>25</v>
      </c>
      <c r="D235" s="62">
        <v>4.0218999999999996</v>
      </c>
      <c r="E235" s="181">
        <v>7.4647058823529413</v>
      </c>
      <c r="F235" s="181"/>
      <c r="G235" s="4">
        <v>1818.6147080974727</v>
      </c>
      <c r="H235" s="4">
        <v>1247.2900327727973</v>
      </c>
      <c r="I235" s="5" t="s">
        <v>28</v>
      </c>
    </row>
    <row r="236" spans="1:9">
      <c r="A236" s="2">
        <v>600</v>
      </c>
      <c r="B236" s="12" t="s">
        <v>327</v>
      </c>
      <c r="C236" s="6" t="s">
        <v>25</v>
      </c>
      <c r="D236" s="62"/>
      <c r="E236" s="181">
        <v>8.2058823529411757</v>
      </c>
      <c r="F236" s="181"/>
      <c r="G236" s="4">
        <v>195.8039109744189</v>
      </c>
      <c r="H236" s="4">
        <v>0</v>
      </c>
      <c r="I236" s="5" t="s">
        <v>28</v>
      </c>
    </row>
    <row r="237" spans="1:9">
      <c r="A237" s="2">
        <v>600</v>
      </c>
      <c r="B237" s="12" t="s">
        <v>327</v>
      </c>
      <c r="C237" s="6" t="s">
        <v>25</v>
      </c>
      <c r="D237" s="62">
        <v>4.1104474943101277</v>
      </c>
      <c r="E237" s="181">
        <v>8.735294117647058</v>
      </c>
      <c r="F237" s="181"/>
      <c r="G237" s="4">
        <v>770</v>
      </c>
      <c r="H237" s="4">
        <v>101.42857142857144</v>
      </c>
      <c r="I237" s="5" t="s">
        <v>28</v>
      </c>
    </row>
    <row r="238" spans="1:9">
      <c r="A238" s="2">
        <v>600</v>
      </c>
      <c r="B238" s="12" t="s">
        <v>327</v>
      </c>
      <c r="C238" s="6" t="s">
        <v>25</v>
      </c>
      <c r="D238" s="62"/>
      <c r="E238" s="181">
        <v>7.041176470588236</v>
      </c>
      <c r="F238" s="181"/>
      <c r="G238" s="4">
        <v>472.15560207866258</v>
      </c>
      <c r="H238" s="4">
        <v>0</v>
      </c>
      <c r="I238" s="5" t="s">
        <v>28</v>
      </c>
    </row>
    <row r="239" spans="1:9">
      <c r="A239" s="2">
        <v>600</v>
      </c>
      <c r="B239" s="12" t="s">
        <v>327</v>
      </c>
      <c r="C239" s="6" t="s">
        <v>25</v>
      </c>
      <c r="D239" s="62">
        <v>1.8454720994475144</v>
      </c>
      <c r="E239" s="181">
        <v>8.1529411764705877</v>
      </c>
      <c r="F239" s="181"/>
      <c r="G239" s="4">
        <v>410</v>
      </c>
      <c r="H239" s="4">
        <v>0</v>
      </c>
      <c r="I239" s="5" t="s">
        <v>28</v>
      </c>
    </row>
    <row r="240" spans="1:9">
      <c r="A240" s="2">
        <v>600</v>
      </c>
      <c r="B240" s="12" t="s">
        <v>327</v>
      </c>
      <c r="C240" s="6" t="s">
        <v>25</v>
      </c>
      <c r="D240" s="62">
        <v>0</v>
      </c>
      <c r="E240" s="181">
        <v>6.908823529411765</v>
      </c>
      <c r="F240" s="181"/>
      <c r="G240" s="4">
        <v>524.31547295583869</v>
      </c>
      <c r="H240" s="4">
        <v>0</v>
      </c>
      <c r="I240" s="5" t="s">
        <v>28</v>
      </c>
    </row>
    <row r="241" spans="1:9">
      <c r="A241" s="2">
        <v>600</v>
      </c>
      <c r="B241" s="12" t="s">
        <v>327</v>
      </c>
      <c r="C241" s="6" t="s">
        <v>25</v>
      </c>
      <c r="D241" s="62">
        <v>4.8585469837530058</v>
      </c>
      <c r="E241" s="181">
        <v>8.1264705882352946</v>
      </c>
      <c r="F241" s="181"/>
      <c r="G241" s="4">
        <v>330</v>
      </c>
      <c r="H241" s="4">
        <v>0</v>
      </c>
      <c r="I241" s="5" t="s">
        <v>28</v>
      </c>
    </row>
    <row r="242" spans="1:9">
      <c r="A242" s="2">
        <v>600</v>
      </c>
      <c r="B242" s="12" t="s">
        <v>327</v>
      </c>
      <c r="C242" s="6" t="s">
        <v>25</v>
      </c>
      <c r="D242" s="62">
        <v>3.6519471351817736</v>
      </c>
      <c r="E242" s="181">
        <v>7.8617647058823525</v>
      </c>
      <c r="F242" s="181"/>
      <c r="G242" s="4">
        <v>447.06559010119088</v>
      </c>
      <c r="H242" s="4">
        <v>0</v>
      </c>
      <c r="I242" s="5" t="s">
        <v>28</v>
      </c>
    </row>
    <row r="243" spans="1:9">
      <c r="A243" s="2">
        <v>600</v>
      </c>
      <c r="B243" s="12" t="s">
        <v>327</v>
      </c>
      <c r="C243" s="6" t="s">
        <v>25</v>
      </c>
      <c r="D243" s="62">
        <v>4.8869749940567173</v>
      </c>
      <c r="E243" s="181">
        <v>9.0529411764705898</v>
      </c>
      <c r="F243" s="181"/>
      <c r="G243" s="4">
        <v>360</v>
      </c>
      <c r="H243" s="4">
        <v>0</v>
      </c>
      <c r="I243" s="5" t="s">
        <v>28</v>
      </c>
    </row>
    <row r="244" spans="1:9">
      <c r="A244" s="2">
        <v>600</v>
      </c>
      <c r="B244" s="12" t="s">
        <v>327</v>
      </c>
      <c r="C244" s="6" t="s">
        <v>25</v>
      </c>
      <c r="D244" s="62">
        <v>4.0343678533448122</v>
      </c>
      <c r="E244" s="181">
        <v>6.9617647058823531</v>
      </c>
      <c r="F244" s="181"/>
      <c r="G244" s="4">
        <v>728.91675095386336</v>
      </c>
      <c r="H244" s="4">
        <v>196.08558212269452</v>
      </c>
      <c r="I244" s="5" t="s">
        <v>28</v>
      </c>
    </row>
    <row r="245" spans="1:9">
      <c r="A245" s="2">
        <v>600</v>
      </c>
      <c r="B245" s="12" t="s">
        <v>327</v>
      </c>
      <c r="C245" s="6" t="s">
        <v>25</v>
      </c>
      <c r="D245" s="62">
        <v>0.23403706559806031</v>
      </c>
      <c r="E245" s="181">
        <v>6.882352941176471</v>
      </c>
      <c r="F245" s="181"/>
      <c r="G245" s="4">
        <v>1090</v>
      </c>
      <c r="H245" s="4">
        <v>563.2467532467532</v>
      </c>
      <c r="I245" s="5" t="s">
        <v>28</v>
      </c>
    </row>
    <row r="246" spans="1:9">
      <c r="A246" s="2">
        <v>600</v>
      </c>
      <c r="B246" s="12" t="s">
        <v>327</v>
      </c>
      <c r="C246" s="6" t="s">
        <v>25</v>
      </c>
      <c r="D246" s="62">
        <v>7.1505113951095973</v>
      </c>
      <c r="E246" s="181">
        <v>8.0735294117647065</v>
      </c>
      <c r="F246" s="181"/>
      <c r="G246" s="4">
        <v>950.19303736825225</v>
      </c>
      <c r="H246" s="4">
        <v>332.27095944617417</v>
      </c>
      <c r="I246" s="5" t="s">
        <v>28</v>
      </c>
    </row>
    <row r="247" spans="1:9">
      <c r="A247" s="2">
        <v>600</v>
      </c>
      <c r="B247" s="12" t="s">
        <v>327</v>
      </c>
      <c r="C247" s="6" t="s">
        <v>25</v>
      </c>
      <c r="D247" s="62">
        <v>11.662973246966896</v>
      </c>
      <c r="E247" s="181">
        <v>8.867647058823529</v>
      </c>
      <c r="F247" s="181"/>
      <c r="G247" s="4">
        <v>740</v>
      </c>
      <c r="H247" s="4">
        <v>61.298701298701303</v>
      </c>
      <c r="I247" s="5" t="s">
        <v>28</v>
      </c>
    </row>
    <row r="248" spans="1:9">
      <c r="A248" s="2">
        <v>600</v>
      </c>
      <c r="B248" s="12" t="s">
        <v>327</v>
      </c>
      <c r="C248" s="6" t="s">
        <v>25</v>
      </c>
      <c r="D248" s="62">
        <v>6.6222357275693877</v>
      </c>
      <c r="E248" s="181">
        <v>7.3588235294117652</v>
      </c>
      <c r="F248" s="181"/>
      <c r="G248" s="4">
        <v>1660.2414915537686</v>
      </c>
      <c r="H248" s="4">
        <v>1097.0207123329892</v>
      </c>
      <c r="I248" s="5" t="s">
        <v>28</v>
      </c>
    </row>
    <row r="249" spans="1:9">
      <c r="A249" s="2">
        <v>600</v>
      </c>
      <c r="B249" s="12" t="s">
        <v>327</v>
      </c>
      <c r="C249" s="6" t="s">
        <v>25</v>
      </c>
      <c r="D249" s="62">
        <v>8.2801751902455898</v>
      </c>
      <c r="E249" s="181">
        <v>9.0794117647058812</v>
      </c>
      <c r="F249" s="181"/>
      <c r="G249" s="4">
        <v>1030</v>
      </c>
      <c r="H249" s="4">
        <v>335.09090909090912</v>
      </c>
      <c r="I249" s="5" t="s">
        <v>28</v>
      </c>
    </row>
    <row r="250" spans="1:9">
      <c r="A250" s="2">
        <v>600</v>
      </c>
      <c r="B250" s="12" t="s">
        <v>327</v>
      </c>
      <c r="C250" s="6" t="s">
        <v>25</v>
      </c>
      <c r="D250" s="62">
        <v>7.8210210370961297</v>
      </c>
      <c r="E250" s="181">
        <v>8.2852941176470587</v>
      </c>
      <c r="F250" s="181"/>
      <c r="G250" s="4">
        <v>160.87603286575953</v>
      </c>
      <c r="H250" s="4">
        <v>0</v>
      </c>
      <c r="I250" s="5" t="s">
        <v>28</v>
      </c>
    </row>
    <row r="251" spans="1:9">
      <c r="A251" s="2">
        <v>600</v>
      </c>
      <c r="B251" s="12" t="s">
        <v>327</v>
      </c>
      <c r="C251" s="6" t="s">
        <v>25</v>
      </c>
      <c r="D251" s="62">
        <v>0.70828850460569126</v>
      </c>
      <c r="E251" s="181">
        <v>8.6294117647058837</v>
      </c>
      <c r="F251" s="181"/>
      <c r="G251" s="4">
        <v>70</v>
      </c>
      <c r="H251" s="4">
        <v>0</v>
      </c>
      <c r="I251" s="5" t="s">
        <v>28</v>
      </c>
    </row>
    <row r="252" spans="1:9">
      <c r="A252" s="2">
        <v>600</v>
      </c>
      <c r="B252" s="12" t="s">
        <v>327</v>
      </c>
      <c r="C252" s="6" t="s">
        <v>25</v>
      </c>
      <c r="D252" s="62">
        <v>5.8316906001280788</v>
      </c>
      <c r="E252" s="181">
        <v>7.9411764705882355</v>
      </c>
      <c r="F252" s="181"/>
      <c r="G252" s="4">
        <v>518.70909008968465</v>
      </c>
      <c r="H252" s="4">
        <v>0</v>
      </c>
      <c r="I252" s="5" t="s">
        <v>28</v>
      </c>
    </row>
    <row r="253" spans="1:9">
      <c r="A253" s="2">
        <v>600</v>
      </c>
      <c r="B253" s="12" t="s">
        <v>327</v>
      </c>
      <c r="C253" s="6" t="s">
        <v>25</v>
      </c>
      <c r="D253" s="62">
        <v>7.6737110501371886</v>
      </c>
      <c r="E253" s="181">
        <v>8.3911764705882348</v>
      </c>
      <c r="F253" s="181"/>
      <c r="G253" s="4">
        <v>133.10946152939789</v>
      </c>
      <c r="H253" s="4">
        <v>0</v>
      </c>
      <c r="I253" s="5" t="s">
        <v>28</v>
      </c>
    </row>
    <row r="254" spans="1:9">
      <c r="A254" s="2">
        <v>600</v>
      </c>
      <c r="B254" s="12" t="s">
        <v>327</v>
      </c>
      <c r="C254" s="6" t="s">
        <v>25</v>
      </c>
      <c r="D254" s="62">
        <v>6.9356050329951691</v>
      </c>
      <c r="E254" s="181">
        <v>6.5382352941176469</v>
      </c>
      <c r="F254" s="181"/>
      <c r="G254" s="4">
        <v>117.09712949084795</v>
      </c>
      <c r="H254" s="4">
        <v>0</v>
      </c>
      <c r="I254" s="5" t="s">
        <v>28</v>
      </c>
    </row>
    <row r="255" spans="1:9">
      <c r="A255" s="2">
        <v>600</v>
      </c>
      <c r="B255" s="12" t="s">
        <v>327</v>
      </c>
      <c r="C255" s="6" t="s">
        <v>25</v>
      </c>
      <c r="D255" s="62">
        <v>6.8166136487500477</v>
      </c>
      <c r="E255" s="181">
        <v>6.1941176470588228</v>
      </c>
      <c r="F255" s="181"/>
      <c r="G255" s="4">
        <v>142.86530764534271</v>
      </c>
      <c r="H255" s="4">
        <v>0</v>
      </c>
      <c r="I255" s="5" t="s">
        <v>28</v>
      </c>
    </row>
    <row r="256" spans="1:9">
      <c r="A256" s="2">
        <v>600</v>
      </c>
      <c r="B256" s="12" t="s">
        <v>327</v>
      </c>
      <c r="C256" s="6" t="s">
        <v>25</v>
      </c>
      <c r="D256" s="62">
        <v>6.1220667238934121</v>
      </c>
      <c r="E256" s="181">
        <v>5.8500000000000005</v>
      </c>
      <c r="F256" s="181"/>
      <c r="G256" s="4">
        <v>139.75717723123267</v>
      </c>
      <c r="H256" s="4">
        <v>0</v>
      </c>
      <c r="I256" s="5" t="s">
        <v>28</v>
      </c>
    </row>
    <row r="257" spans="1:9">
      <c r="A257" s="2">
        <v>600</v>
      </c>
      <c r="B257" s="12" t="s">
        <v>327</v>
      </c>
      <c r="C257" s="6" t="s">
        <v>25</v>
      </c>
      <c r="D257" s="62">
        <v>2.8220955601312676</v>
      </c>
      <c r="E257" s="181">
        <v>6.3</v>
      </c>
      <c r="F257" s="181"/>
      <c r="G257" s="4">
        <v>207.27163265970262</v>
      </c>
      <c r="H257" s="4">
        <v>0</v>
      </c>
      <c r="I257" s="5" t="s">
        <v>28</v>
      </c>
    </row>
    <row r="258" spans="1:9">
      <c r="A258" s="2">
        <v>600</v>
      </c>
      <c r="B258" s="12" t="s">
        <v>327</v>
      </c>
      <c r="C258" s="6" t="s">
        <v>25</v>
      </c>
      <c r="D258" s="62">
        <v>8.1733254882004974E-2</v>
      </c>
      <c r="E258" s="181">
        <v>10.058823529411764</v>
      </c>
      <c r="F258" s="181"/>
      <c r="G258" s="4">
        <v>1413.7580122359195</v>
      </c>
      <c r="H258" s="4">
        <v>643.88788236578955</v>
      </c>
      <c r="I258" s="5" t="s">
        <v>28</v>
      </c>
    </row>
    <row r="259" spans="1:9">
      <c r="A259" s="2">
        <v>600</v>
      </c>
      <c r="B259" s="12" t="s">
        <v>327</v>
      </c>
      <c r="C259" s="6" t="s">
        <v>25</v>
      </c>
      <c r="D259" s="62">
        <v>0.17916843949625849</v>
      </c>
      <c r="E259" s="181">
        <v>7.7823529411764705</v>
      </c>
      <c r="F259" s="181"/>
      <c r="G259" s="4">
        <v>1109.6573132468423</v>
      </c>
      <c r="H259" s="4">
        <v>514.02094961047851</v>
      </c>
      <c r="I259" s="5" t="s">
        <v>28</v>
      </c>
    </row>
    <row r="260" spans="1:9">
      <c r="A260" s="2">
        <v>600</v>
      </c>
      <c r="B260" s="12" t="s">
        <v>327</v>
      </c>
      <c r="C260" s="6" t="s">
        <v>25</v>
      </c>
      <c r="D260" s="62">
        <v>0.41483046751188618</v>
      </c>
      <c r="E260" s="181">
        <v>7.9676470588235295</v>
      </c>
      <c r="F260" s="181"/>
      <c r="G260" s="4">
        <v>1031.8534851032168</v>
      </c>
      <c r="H260" s="4">
        <v>422.03530328503496</v>
      </c>
      <c r="I260" s="5" t="s">
        <v>28</v>
      </c>
    </row>
    <row r="261" spans="1:9">
      <c r="A261" s="2">
        <v>600</v>
      </c>
      <c r="B261" s="12" t="s">
        <v>327</v>
      </c>
      <c r="C261" s="6" t="s">
        <v>25</v>
      </c>
      <c r="D261" s="62"/>
      <c r="E261" s="181">
        <v>8.0205882352941185</v>
      </c>
      <c r="F261" s="181"/>
      <c r="G261" s="4">
        <v>975.87062656798025</v>
      </c>
      <c r="H261" s="4">
        <v>362.00049669785028</v>
      </c>
      <c r="I261" s="5" t="s">
        <v>28</v>
      </c>
    </row>
    <row r="262" spans="1:9">
      <c r="A262" s="2">
        <v>600</v>
      </c>
      <c r="B262" s="12" t="s">
        <v>327</v>
      </c>
      <c r="C262" s="6" t="s">
        <v>25</v>
      </c>
      <c r="D262" s="62">
        <v>0.26981388240560145</v>
      </c>
      <c r="E262" s="181">
        <v>7.7029411764705884</v>
      </c>
      <c r="F262" s="181"/>
      <c r="G262" s="4">
        <v>445.24219053431835</v>
      </c>
      <c r="H262" s="4">
        <v>0</v>
      </c>
      <c r="I262" s="5" t="s">
        <v>28</v>
      </c>
    </row>
    <row r="263" spans="1:9">
      <c r="A263" s="2">
        <v>600</v>
      </c>
      <c r="B263" s="12" t="s">
        <v>327</v>
      </c>
      <c r="C263" s="6" t="s">
        <v>25</v>
      </c>
      <c r="D263" s="62">
        <v>0.17934766695104026</v>
      </c>
      <c r="E263" s="181">
        <v>6.6441176470588239</v>
      </c>
      <c r="F263" s="181"/>
      <c r="G263" s="4">
        <v>744.85009725234249</v>
      </c>
      <c r="H263" s="4">
        <v>236.33061673286187</v>
      </c>
      <c r="I263" s="5" t="s">
        <v>28</v>
      </c>
    </row>
    <row r="264" spans="1:9">
      <c r="A264" s="2">
        <v>600</v>
      </c>
      <c r="B264" s="12" t="s">
        <v>327</v>
      </c>
      <c r="C264" s="6" t="s">
        <v>25</v>
      </c>
      <c r="D264" s="62"/>
      <c r="E264" s="181">
        <v>3.7376470588235291</v>
      </c>
      <c r="F264" s="181"/>
      <c r="G264" s="4">
        <v>675.31154664475196</v>
      </c>
      <c r="H264" s="4">
        <v>389.24401417721947</v>
      </c>
      <c r="I264" s="5" t="s">
        <v>28</v>
      </c>
    </row>
    <row r="265" spans="1:9">
      <c r="A265" s="2">
        <v>600</v>
      </c>
      <c r="B265" s="12" t="s">
        <v>327</v>
      </c>
      <c r="C265" s="6" t="s">
        <v>25</v>
      </c>
      <c r="D265" s="62">
        <v>0.17663039131676658</v>
      </c>
      <c r="E265" s="181">
        <v>6.1147058823529417</v>
      </c>
      <c r="F265" s="181"/>
      <c r="G265" s="4">
        <v>1320</v>
      </c>
      <c r="H265" s="4">
        <v>852</v>
      </c>
      <c r="I265" s="5" t="s">
        <v>28</v>
      </c>
    </row>
    <row r="266" spans="1:9">
      <c r="A266" s="2">
        <v>600</v>
      </c>
      <c r="B266" s="12" t="s">
        <v>327</v>
      </c>
      <c r="C266" s="6" t="s">
        <v>25</v>
      </c>
      <c r="D266" s="62">
        <v>0.4073702335715994</v>
      </c>
      <c r="E266" s="181">
        <v>4.8388235294117656</v>
      </c>
      <c r="F266" s="181"/>
      <c r="G266" s="4">
        <v>1200</v>
      </c>
      <c r="H266" s="4">
        <v>829.65194805194801</v>
      </c>
      <c r="I266" s="5" t="s">
        <v>28</v>
      </c>
    </row>
    <row r="267" spans="1:9">
      <c r="A267" s="2">
        <v>600</v>
      </c>
      <c r="B267" s="12" t="s">
        <v>327</v>
      </c>
      <c r="C267" s="6" t="s">
        <v>25</v>
      </c>
      <c r="D267" s="62">
        <v>0.293122571529495</v>
      </c>
      <c r="E267" s="181">
        <v>6.8558823529411761</v>
      </c>
      <c r="F267" s="181"/>
      <c r="G267" s="4">
        <v>958.89854600558328</v>
      </c>
      <c r="H267" s="4">
        <v>434.17127327831054</v>
      </c>
      <c r="I267" s="5" t="s">
        <v>28</v>
      </c>
    </row>
    <row r="268" spans="1:9">
      <c r="A268" s="2">
        <v>600</v>
      </c>
      <c r="B268" s="12" t="s">
        <v>327</v>
      </c>
      <c r="C268" s="6" t="s">
        <v>25</v>
      </c>
      <c r="D268" s="62">
        <v>0.22766801393728225</v>
      </c>
      <c r="E268" s="181">
        <v>6.7764705882352949</v>
      </c>
      <c r="F268" s="181"/>
      <c r="G268" s="4">
        <v>1138.1912058627581</v>
      </c>
      <c r="H268" s="4">
        <v>619.54185521340742</v>
      </c>
      <c r="I268" s="5" t="s">
        <v>28</v>
      </c>
    </row>
    <row r="269" spans="1:9">
      <c r="A269" s="2">
        <v>600</v>
      </c>
      <c r="B269" s="12" t="s">
        <v>327</v>
      </c>
      <c r="C269" s="6" t="s">
        <v>25</v>
      </c>
      <c r="D269" s="62">
        <v>0.14140991686936993</v>
      </c>
      <c r="E269" s="181">
        <v>6.2735294117647058</v>
      </c>
      <c r="F269" s="181"/>
      <c r="G269" s="4">
        <v>1275.3098929719606</v>
      </c>
      <c r="H269" s="4">
        <v>795.15404881611641</v>
      </c>
      <c r="I269" s="5" t="s">
        <v>28</v>
      </c>
    </row>
    <row r="270" spans="1:9">
      <c r="A270" s="2">
        <v>600</v>
      </c>
      <c r="B270" s="12" t="s">
        <v>327</v>
      </c>
      <c r="C270" s="6" t="s">
        <v>25</v>
      </c>
      <c r="D270" s="62">
        <v>0.16772748810500412</v>
      </c>
      <c r="E270" s="181">
        <v>5.6117647058823525</v>
      </c>
      <c r="F270" s="181"/>
      <c r="G270" s="4">
        <v>794.18972239459811</v>
      </c>
      <c r="H270" s="4">
        <v>364.68322888810457</v>
      </c>
      <c r="I270" s="5" t="s">
        <v>28</v>
      </c>
    </row>
    <row r="271" spans="1:9">
      <c r="A271" s="2">
        <v>600</v>
      </c>
      <c r="B271" s="12" t="s">
        <v>327</v>
      </c>
      <c r="C271" s="6" t="s">
        <v>25</v>
      </c>
      <c r="D271" s="62">
        <v>0.1441443790870123</v>
      </c>
      <c r="E271" s="181">
        <v>7.8882352941176475</v>
      </c>
      <c r="F271" s="181"/>
      <c r="G271" s="4">
        <v>264.73440901905849</v>
      </c>
      <c r="H271" s="4">
        <v>0</v>
      </c>
      <c r="I271" s="5" t="s">
        <v>28</v>
      </c>
    </row>
    <row r="272" spans="1:9">
      <c r="A272" s="2">
        <v>600</v>
      </c>
      <c r="B272" s="12" t="s">
        <v>327</v>
      </c>
      <c r="C272" s="6" t="s">
        <v>25</v>
      </c>
      <c r="D272" s="62">
        <v>1.4111763179472334</v>
      </c>
      <c r="E272" s="181">
        <v>4.7170588235294115</v>
      </c>
      <c r="F272" s="181"/>
      <c r="G272" s="4">
        <v>65.376512953886319</v>
      </c>
      <c r="H272" s="4">
        <v>0</v>
      </c>
      <c r="I272" s="5" t="s">
        <v>28</v>
      </c>
    </row>
    <row r="273" spans="1:9">
      <c r="A273" s="2">
        <v>600</v>
      </c>
      <c r="B273" s="12" t="s">
        <v>327</v>
      </c>
      <c r="C273" s="6" t="s">
        <v>25</v>
      </c>
      <c r="D273" s="62">
        <v>2.2210565545580421</v>
      </c>
      <c r="E273" s="181">
        <v>9.8470588235294123</v>
      </c>
      <c r="F273" s="181"/>
      <c r="G273" s="4">
        <v>235.06616852246424</v>
      </c>
      <c r="H273" s="4">
        <v>0</v>
      </c>
      <c r="I273" s="5" t="s">
        <v>28</v>
      </c>
    </row>
    <row r="274" spans="1:9">
      <c r="A274" s="2">
        <v>600</v>
      </c>
      <c r="B274" s="12" t="s">
        <v>327</v>
      </c>
      <c r="C274" s="6" t="s">
        <v>25</v>
      </c>
      <c r="D274" s="62">
        <v>0.27047762264545105</v>
      </c>
      <c r="E274" s="181">
        <v>5.5852941176470594</v>
      </c>
      <c r="F274" s="181"/>
      <c r="G274" s="4">
        <v>114.2172011461943</v>
      </c>
      <c r="H274" s="4">
        <v>0</v>
      </c>
      <c r="I274" s="5" t="s">
        <v>28</v>
      </c>
    </row>
    <row r="275" spans="1:9">
      <c r="A275" s="2">
        <v>600</v>
      </c>
      <c r="B275" s="12" t="s">
        <v>327</v>
      </c>
      <c r="C275" s="6" t="s">
        <v>25</v>
      </c>
      <c r="D275" s="62">
        <v>2.8696751901928987</v>
      </c>
      <c r="E275" s="181">
        <v>6.908823529411765</v>
      </c>
      <c r="F275" s="181"/>
      <c r="G275" s="4">
        <v>679.22775187405841</v>
      </c>
      <c r="H275" s="4">
        <v>150.44853109483756</v>
      </c>
      <c r="I275" s="5" t="s">
        <v>28</v>
      </c>
    </row>
    <row r="276" spans="1:9">
      <c r="A276" s="2">
        <v>600</v>
      </c>
      <c r="B276" s="12" t="s">
        <v>327</v>
      </c>
      <c r="C276" s="6" t="s">
        <v>25</v>
      </c>
      <c r="D276" s="62">
        <v>5.2733024254013001</v>
      </c>
      <c r="E276" s="181">
        <v>5.1935294117647057</v>
      </c>
      <c r="F276" s="181"/>
      <c r="G276" s="4">
        <v>775.17517169434143</v>
      </c>
      <c r="H276" s="4">
        <v>377.6790677982375</v>
      </c>
      <c r="I276" s="5" t="s">
        <v>28</v>
      </c>
    </row>
    <row r="277" spans="1:9">
      <c r="A277" s="2">
        <v>600</v>
      </c>
      <c r="B277" s="12" t="s">
        <v>327</v>
      </c>
      <c r="C277" s="6" t="s">
        <v>25</v>
      </c>
      <c r="D277" s="62">
        <v>1.2366394339143987</v>
      </c>
      <c r="E277" s="181">
        <v>5.0876470588235287</v>
      </c>
      <c r="F277" s="181"/>
      <c r="G277" s="4">
        <v>1545.1520742377998</v>
      </c>
      <c r="H277" s="4">
        <v>1155.759866445592</v>
      </c>
      <c r="I277" s="5" t="s">
        <v>28</v>
      </c>
    </row>
    <row r="278" spans="1:9">
      <c r="A278" s="2">
        <v>600</v>
      </c>
      <c r="B278" s="12" t="s">
        <v>327</v>
      </c>
      <c r="C278" s="6" t="s">
        <v>25</v>
      </c>
      <c r="D278" s="62">
        <v>6.9887499954615588</v>
      </c>
      <c r="E278" s="181">
        <v>4.5317647058823534</v>
      </c>
      <c r="F278" s="181"/>
      <c r="G278" s="4">
        <v>1998.9118246151927</v>
      </c>
      <c r="H278" s="4">
        <v>1652.0650713684395</v>
      </c>
      <c r="I278" s="5" t="s">
        <v>28</v>
      </c>
    </row>
    <row r="279" spans="1:9">
      <c r="A279" s="2">
        <v>600</v>
      </c>
      <c r="B279" s="12" t="s">
        <v>327</v>
      </c>
      <c r="C279" s="6" t="s">
        <v>27</v>
      </c>
      <c r="D279" s="62">
        <v>10.48038313359346</v>
      </c>
      <c r="E279" s="181">
        <v>4.6852941176470582</v>
      </c>
      <c r="F279" s="181"/>
      <c r="G279" s="4">
        <v>1176.3149631657279</v>
      </c>
      <c r="H279" s="4">
        <v>817.71756056832533</v>
      </c>
      <c r="I279" s="5" t="s">
        <v>28</v>
      </c>
    </row>
    <row r="280" spans="1:9">
      <c r="A280" s="2">
        <v>600</v>
      </c>
      <c r="B280" s="12" t="s">
        <v>327</v>
      </c>
      <c r="C280" s="6" t="s">
        <v>26</v>
      </c>
      <c r="D280" s="62">
        <v>10.177129921220583</v>
      </c>
      <c r="E280" s="181">
        <v>5.2676470588235293</v>
      </c>
      <c r="F280" s="181"/>
      <c r="G280" s="4">
        <v>1812.2716363122966</v>
      </c>
      <c r="H280" s="4">
        <v>1409.1028051434653</v>
      </c>
      <c r="I280" s="5" t="s">
        <v>28</v>
      </c>
    </row>
    <row r="281" spans="1:9">
      <c r="A281" s="2">
        <v>600</v>
      </c>
      <c r="B281" s="12" t="s">
        <v>327</v>
      </c>
      <c r="C281" s="6" t="s">
        <v>22</v>
      </c>
      <c r="D281" s="62">
        <v>4.4355771347769206</v>
      </c>
      <c r="E281" s="181">
        <v>3.9070588235294115</v>
      </c>
      <c r="F281" s="181"/>
      <c r="G281" s="4">
        <v>2583.0730168269233</v>
      </c>
      <c r="H281" s="4">
        <v>2284.0392505931572</v>
      </c>
      <c r="I281" s="5" t="s">
        <v>28</v>
      </c>
    </row>
    <row r="282" spans="1:9">
      <c r="A282" s="2">
        <v>600</v>
      </c>
      <c r="B282" s="12" t="s">
        <v>327</v>
      </c>
      <c r="C282" s="6" t="s">
        <v>22</v>
      </c>
      <c r="D282" s="62">
        <v>8.4626526104864741</v>
      </c>
      <c r="E282" s="181">
        <v>2.6576470588235295</v>
      </c>
      <c r="F282" s="181"/>
      <c r="G282" s="4">
        <v>2676.7187795300306</v>
      </c>
      <c r="H282" s="4">
        <v>2473.3109873222384</v>
      </c>
      <c r="I282" s="5" t="s">
        <v>28</v>
      </c>
    </row>
    <row r="283" spans="1:9">
      <c r="A283" s="2">
        <v>600</v>
      </c>
      <c r="B283" s="12" t="s">
        <v>327</v>
      </c>
      <c r="C283" s="6" t="s">
        <v>22</v>
      </c>
      <c r="D283" s="62">
        <v>7.8180641225165548</v>
      </c>
      <c r="E283" s="181">
        <v>3.6794117647058826</v>
      </c>
      <c r="F283" s="181"/>
      <c r="G283" s="4">
        <v>1912.0819218729898</v>
      </c>
      <c r="H283" s="4">
        <v>1630.4715322626002</v>
      </c>
      <c r="I283" s="5" t="s">
        <v>28</v>
      </c>
    </row>
    <row r="284" spans="1:9">
      <c r="A284" s="2">
        <v>600</v>
      </c>
      <c r="B284" s="12" t="s">
        <v>327</v>
      </c>
      <c r="C284" s="6" t="s">
        <v>22</v>
      </c>
      <c r="D284" s="62">
        <v>7.6193054129143505</v>
      </c>
      <c r="E284" s="181">
        <v>4.145294117647059</v>
      </c>
      <c r="F284" s="181"/>
      <c r="G284" s="4">
        <v>3201.656438843871</v>
      </c>
      <c r="H284" s="4">
        <v>2884.3889063763386</v>
      </c>
      <c r="I284" s="5" t="s">
        <v>28</v>
      </c>
    </row>
    <row r="285" spans="1:9">
      <c r="A285" s="2">
        <v>600</v>
      </c>
      <c r="B285" s="12" t="s">
        <v>327</v>
      </c>
      <c r="C285" s="6" t="s">
        <v>22</v>
      </c>
      <c r="D285" s="62">
        <v>5.0432676675910848</v>
      </c>
      <c r="E285" s="181">
        <v>3.9388235294117653</v>
      </c>
      <c r="F285" s="181"/>
      <c r="G285" s="4">
        <v>2728.2727929264302</v>
      </c>
      <c r="H285" s="4">
        <v>2426.807857861495</v>
      </c>
      <c r="I285" s="5" t="s">
        <v>28</v>
      </c>
    </row>
    <row r="286" spans="1:9">
      <c r="A286" s="2">
        <v>600</v>
      </c>
      <c r="B286" s="12" t="s">
        <v>327</v>
      </c>
      <c r="C286" s="6" t="s">
        <v>22</v>
      </c>
      <c r="D286" s="62">
        <v>0.955295243977764</v>
      </c>
      <c r="E286" s="181">
        <v>4.092352941176471</v>
      </c>
      <c r="F286" s="181"/>
      <c r="G286" s="4">
        <v>1234.4741322581676</v>
      </c>
      <c r="H286" s="4">
        <v>921.25854784258308</v>
      </c>
      <c r="I286" s="5" t="s">
        <v>28</v>
      </c>
    </row>
    <row r="287" spans="1:9">
      <c r="A287" s="2">
        <v>600</v>
      </c>
      <c r="B287" s="12" t="s">
        <v>327</v>
      </c>
      <c r="C287" s="6" t="s">
        <v>22</v>
      </c>
      <c r="D287" s="62">
        <v>1.1687697269989319</v>
      </c>
      <c r="E287" s="181">
        <v>3.8117647058823532</v>
      </c>
      <c r="F287" s="181"/>
      <c r="G287" s="4">
        <v>1338.9954782608693</v>
      </c>
      <c r="H287" s="4">
        <v>1047.2552185206096</v>
      </c>
      <c r="I287" s="5" t="s">
        <v>28</v>
      </c>
    </row>
    <row r="288" spans="1:9">
      <c r="A288" s="2">
        <v>600</v>
      </c>
      <c r="B288" s="12" t="s">
        <v>327</v>
      </c>
      <c r="C288" s="6" t="s">
        <v>22</v>
      </c>
      <c r="D288" s="62">
        <v>0.7697192996202763</v>
      </c>
      <c r="E288" s="181">
        <v>4.5582352941176465</v>
      </c>
      <c r="F288" s="181"/>
      <c r="G288" s="4">
        <v>1570.8364489082594</v>
      </c>
      <c r="H288" s="4">
        <v>1221.9637216355322</v>
      </c>
      <c r="I288" s="5" t="s">
        <v>28</v>
      </c>
    </row>
    <row r="289" spans="1:9">
      <c r="A289" s="2">
        <v>600</v>
      </c>
      <c r="B289" s="12" t="s">
        <v>327</v>
      </c>
      <c r="C289" s="6" t="s">
        <v>22</v>
      </c>
      <c r="D289" s="62">
        <v>1.2606837606837611</v>
      </c>
      <c r="E289" s="181">
        <v>4.0605882352941176</v>
      </c>
      <c r="F289" s="181"/>
      <c r="G289" s="4">
        <v>1891.8955015777515</v>
      </c>
      <c r="H289" s="4">
        <v>1581.1110859933358</v>
      </c>
      <c r="I289" s="5" t="s">
        <v>28</v>
      </c>
    </row>
    <row r="290" spans="1:9">
      <c r="A290" s="2">
        <v>555</v>
      </c>
      <c r="B290" s="12" t="s">
        <v>327</v>
      </c>
      <c r="C290" s="6" t="s">
        <v>24</v>
      </c>
      <c r="D290" s="62">
        <v>15.22</v>
      </c>
      <c r="E290" s="181">
        <v>3.2823529411764709</v>
      </c>
      <c r="F290" s="181"/>
      <c r="G290" s="4">
        <v>4241.8349283561538</v>
      </c>
      <c r="H290" s="4">
        <v>3990.6141491353746</v>
      </c>
      <c r="I290" s="5" t="s">
        <v>28</v>
      </c>
    </row>
    <row r="291" spans="1:9">
      <c r="A291" s="2">
        <v>555</v>
      </c>
      <c r="B291" s="12" t="s">
        <v>327</v>
      </c>
      <c r="C291" s="6" t="s">
        <v>24</v>
      </c>
      <c r="D291" s="62">
        <v>18.760000000000002</v>
      </c>
      <c r="E291" s="181">
        <v>2.9170588235294113</v>
      </c>
      <c r="F291" s="181"/>
      <c r="G291" s="4">
        <v>4972.8845360626965</v>
      </c>
      <c r="H291" s="4">
        <v>4749.6221984003587</v>
      </c>
      <c r="I291" s="5" t="s">
        <v>28</v>
      </c>
    </row>
    <row r="292" spans="1:9">
      <c r="A292" s="2">
        <v>555</v>
      </c>
      <c r="B292" s="12" t="s">
        <v>327</v>
      </c>
      <c r="C292" s="6" t="s">
        <v>23</v>
      </c>
      <c r="D292" s="62"/>
      <c r="E292" s="181">
        <v>2.9488235294117651</v>
      </c>
      <c r="F292" s="181"/>
      <c r="G292" s="4">
        <v>3610.0527908639592</v>
      </c>
      <c r="H292" s="4">
        <v>3384.3592843704528</v>
      </c>
      <c r="I292" s="5" t="s">
        <v>28</v>
      </c>
    </row>
    <row r="293" spans="1:9">
      <c r="A293" s="2">
        <v>555</v>
      </c>
      <c r="B293" s="12" t="s">
        <v>327</v>
      </c>
      <c r="C293" s="6" t="s">
        <v>23</v>
      </c>
      <c r="D293" s="62">
        <v>19.460933425650801</v>
      </c>
      <c r="E293" s="181">
        <v>2.7052941176470586</v>
      </c>
      <c r="F293" s="181"/>
      <c r="G293" s="4">
        <v>3929.6452815863549</v>
      </c>
      <c r="H293" s="4">
        <v>3722.5907361318095</v>
      </c>
      <c r="I293" s="5" t="s">
        <v>28</v>
      </c>
    </row>
    <row r="294" spans="1:9">
      <c r="A294" s="2">
        <v>555</v>
      </c>
      <c r="B294" s="12" t="s">
        <v>327</v>
      </c>
      <c r="C294" s="6" t="s">
        <v>23</v>
      </c>
      <c r="E294" s="181">
        <v>1.7894117647058823</v>
      </c>
      <c r="F294" s="181"/>
      <c r="G294" s="4">
        <v>3134.685938615271</v>
      </c>
      <c r="H294" s="4">
        <v>2997.7300944594267</v>
      </c>
      <c r="I294" s="5" t="s">
        <v>28</v>
      </c>
    </row>
    <row r="295" spans="1:9">
      <c r="A295" s="2">
        <v>555</v>
      </c>
      <c r="B295" s="12" t="s">
        <v>327</v>
      </c>
      <c r="C295" s="6" t="s">
        <v>23</v>
      </c>
      <c r="E295" s="181">
        <v>2.5729411764705881</v>
      </c>
      <c r="F295" s="181"/>
      <c r="G295" s="4">
        <v>3034.042002757893</v>
      </c>
      <c r="H295" s="4">
        <v>2837.1173274332177</v>
      </c>
      <c r="I295" s="5" t="s">
        <v>28</v>
      </c>
    </row>
    <row r="296" spans="1:9" ht="15.75">
      <c r="A296" s="2">
        <v>555</v>
      </c>
      <c r="B296" s="200" t="s">
        <v>470</v>
      </c>
      <c r="C296" s="27" t="s">
        <v>1</v>
      </c>
      <c r="D296" s="18">
        <v>1.3080000000000001</v>
      </c>
      <c r="E296" s="181">
        <v>0.24311084376646264</v>
      </c>
      <c r="F296" s="181"/>
      <c r="G296" s="4">
        <v>135.61793549430567</v>
      </c>
      <c r="H296" s="4">
        <v>117.01101030906298</v>
      </c>
      <c r="I296" s="5" t="s">
        <v>87</v>
      </c>
    </row>
    <row r="297" spans="1:9" ht="15.75">
      <c r="B297" s="19" t="s">
        <v>328</v>
      </c>
      <c r="C297" s="27" t="s">
        <v>1</v>
      </c>
      <c r="D297" s="18">
        <v>0.89500000000000002</v>
      </c>
      <c r="E297" s="181"/>
      <c r="F297" s="181"/>
      <c r="I297" s="5" t="s">
        <v>87</v>
      </c>
    </row>
    <row r="298" spans="1:9" ht="15.75">
      <c r="A298" s="2">
        <v>555</v>
      </c>
      <c r="B298" s="19" t="s">
        <v>328</v>
      </c>
      <c r="C298" s="27" t="s">
        <v>1</v>
      </c>
      <c r="D298" s="18">
        <v>1.1990000000000001</v>
      </c>
      <c r="E298" s="181">
        <v>0.2970678504746056</v>
      </c>
      <c r="F298" s="181"/>
      <c r="G298" s="4">
        <v>402.67752733523264</v>
      </c>
      <c r="H298" s="4">
        <v>379.94090570583427</v>
      </c>
      <c r="I298" s="5" t="s">
        <v>87</v>
      </c>
    </row>
    <row r="299" spans="1:9" ht="15.75">
      <c r="B299" s="19" t="s">
        <v>328</v>
      </c>
      <c r="C299" s="27" t="s">
        <v>1</v>
      </c>
      <c r="D299" s="18">
        <v>0.623</v>
      </c>
      <c r="E299" s="181"/>
      <c r="F299" s="181"/>
      <c r="I299" s="5" t="s">
        <v>87</v>
      </c>
    </row>
    <row r="300" spans="1:9" ht="15.75">
      <c r="A300" s="2">
        <v>555</v>
      </c>
      <c r="B300" s="19" t="s">
        <v>328</v>
      </c>
      <c r="C300" s="27" t="s">
        <v>1</v>
      </c>
      <c r="D300" s="18">
        <v>0.54200000000000004</v>
      </c>
      <c r="E300" s="181">
        <v>0.17568320390044373</v>
      </c>
      <c r="F300" s="181"/>
      <c r="G300" s="4">
        <v>185.92554769318559</v>
      </c>
      <c r="H300" s="4">
        <v>172.47931806132479</v>
      </c>
      <c r="I300" s="5" t="s">
        <v>87</v>
      </c>
    </row>
    <row r="301" spans="1:9" ht="15.75">
      <c r="A301" s="2">
        <v>555</v>
      </c>
      <c r="B301" s="19" t="s">
        <v>328</v>
      </c>
      <c r="C301" s="27" t="s">
        <v>1</v>
      </c>
      <c r="D301" s="18">
        <v>0.39500000000000002</v>
      </c>
      <c r="E301" s="181">
        <v>9.6393061455415194E-2</v>
      </c>
      <c r="F301" s="181"/>
      <c r="G301" s="4">
        <v>393.33728704607944</v>
      </c>
      <c r="H301" s="4">
        <v>385.95967091390742</v>
      </c>
      <c r="I301" s="5" t="s">
        <v>87</v>
      </c>
    </row>
    <row r="302" spans="1:9" ht="15.75">
      <c r="B302" s="19" t="s">
        <v>328</v>
      </c>
      <c r="C302" s="27" t="s">
        <v>1</v>
      </c>
      <c r="D302" s="18">
        <v>0.113</v>
      </c>
      <c r="E302" s="181"/>
      <c r="F302" s="181"/>
      <c r="I302" s="5" t="s">
        <v>87</v>
      </c>
    </row>
    <row r="303" spans="1:9" ht="15.75">
      <c r="A303" s="2">
        <v>555</v>
      </c>
      <c r="B303" s="19" t="s">
        <v>328</v>
      </c>
      <c r="C303" s="27" t="s">
        <v>1</v>
      </c>
      <c r="D303" s="18">
        <v>0.14499999999999999</v>
      </c>
      <c r="E303" s="181">
        <v>0.17748398000702964</v>
      </c>
      <c r="F303" s="181"/>
      <c r="G303" s="4">
        <v>151.92886861297154</v>
      </c>
      <c r="H303" s="4">
        <v>138.34481334663263</v>
      </c>
      <c r="I303" s="5" t="s">
        <v>87</v>
      </c>
    </row>
    <row r="304" spans="1:9" ht="15.75">
      <c r="B304" s="19" t="s">
        <v>328</v>
      </c>
      <c r="C304" s="27" t="s">
        <v>1</v>
      </c>
      <c r="D304" s="18">
        <v>0.70899999999999996</v>
      </c>
      <c r="E304" s="181"/>
      <c r="F304" s="181"/>
      <c r="I304" s="5" t="s">
        <v>87</v>
      </c>
    </row>
    <row r="305" spans="1:9" ht="15.75">
      <c r="A305" s="2">
        <v>555</v>
      </c>
      <c r="B305" s="19" t="s">
        <v>328</v>
      </c>
      <c r="C305" s="27" t="s">
        <v>1</v>
      </c>
      <c r="D305" s="18">
        <v>0.98199999999999998</v>
      </c>
      <c r="E305" s="181">
        <v>0.52760757922914403</v>
      </c>
      <c r="F305" s="181"/>
      <c r="G305" s="4">
        <v>430.50153944961812</v>
      </c>
      <c r="H305" s="4">
        <v>390.12014550688536</v>
      </c>
      <c r="I305" s="5" t="s">
        <v>87</v>
      </c>
    </row>
    <row r="306" spans="1:9" ht="15.75">
      <c r="B306" s="19" t="s">
        <v>328</v>
      </c>
      <c r="C306" s="27" t="s">
        <v>1</v>
      </c>
      <c r="D306" s="18">
        <v>1.2849999999999999</v>
      </c>
      <c r="E306" s="181">
        <v>0.4717046925015127</v>
      </c>
      <c r="F306" s="181"/>
      <c r="G306" s="4">
        <v>417.6217181601134</v>
      </c>
      <c r="H306" s="4">
        <v>381.51895208467295</v>
      </c>
      <c r="I306" s="5" t="s">
        <v>87</v>
      </c>
    </row>
    <row r="307" spans="1:9" ht="15.75">
      <c r="B307" s="19" t="s">
        <v>328</v>
      </c>
      <c r="C307" s="27" t="s">
        <v>1</v>
      </c>
      <c r="D307" s="18">
        <v>1.28</v>
      </c>
      <c r="E307" s="181"/>
      <c r="F307" s="181"/>
      <c r="I307" s="5" t="s">
        <v>87</v>
      </c>
    </row>
    <row r="308" spans="1:9" ht="15.75">
      <c r="A308" s="2">
        <v>535</v>
      </c>
      <c r="B308" s="19" t="s">
        <v>328</v>
      </c>
      <c r="C308" s="27" t="s">
        <v>1</v>
      </c>
      <c r="D308" s="18">
        <v>1.6359999999999999</v>
      </c>
      <c r="E308" s="181">
        <v>0.66278923671782008</v>
      </c>
      <c r="F308" s="181"/>
      <c r="G308" s="4">
        <v>720.14420072742416</v>
      </c>
      <c r="H308" s="4">
        <v>669.41643576997365</v>
      </c>
      <c r="I308" s="5" t="s">
        <v>87</v>
      </c>
    </row>
    <row r="309" spans="1:9" ht="15.75">
      <c r="B309" s="19" t="s">
        <v>328</v>
      </c>
      <c r="C309" s="27" t="s">
        <v>1</v>
      </c>
      <c r="D309" s="18">
        <v>1.208</v>
      </c>
      <c r="E309" s="181"/>
      <c r="F309" s="181"/>
      <c r="I309" s="5" t="s">
        <v>87</v>
      </c>
    </row>
    <row r="310" spans="1:9" ht="15.75">
      <c r="A310" s="2">
        <v>535</v>
      </c>
      <c r="B310" s="19" t="s">
        <v>328</v>
      </c>
      <c r="C310" s="27" t="s">
        <v>1</v>
      </c>
      <c r="D310" s="18">
        <v>1.431</v>
      </c>
      <c r="E310" s="181">
        <v>0.70036054773424805</v>
      </c>
      <c r="F310" s="181"/>
      <c r="G310" s="4">
        <v>624.09933006423114</v>
      </c>
      <c r="H310" s="4">
        <v>570.49597731989559</v>
      </c>
      <c r="I310" s="5" t="s">
        <v>87</v>
      </c>
    </row>
    <row r="311" spans="1:9" ht="15.75">
      <c r="B311" s="19" t="s">
        <v>328</v>
      </c>
      <c r="C311" s="27" t="s">
        <v>1</v>
      </c>
      <c r="D311" s="18">
        <v>1.554</v>
      </c>
      <c r="E311" s="181"/>
      <c r="F311" s="181"/>
      <c r="I311" s="5" t="s">
        <v>87</v>
      </c>
    </row>
    <row r="312" spans="1:9" ht="15.75">
      <c r="A312" s="2">
        <v>535</v>
      </c>
      <c r="B312" s="19" t="s">
        <v>328</v>
      </c>
      <c r="C312" s="27" t="s">
        <v>1</v>
      </c>
      <c r="D312" s="18">
        <v>1.274</v>
      </c>
      <c r="E312" s="181">
        <v>0.40625954598304764</v>
      </c>
      <c r="F312" s="181"/>
      <c r="G312" s="4">
        <v>160.9382190607445</v>
      </c>
      <c r="H312" s="4">
        <v>129.84441484870865</v>
      </c>
      <c r="I312" s="5" t="s">
        <v>87</v>
      </c>
    </row>
    <row r="313" spans="1:9" ht="15.75">
      <c r="B313" s="19" t="s">
        <v>328</v>
      </c>
      <c r="C313" s="27" t="s">
        <v>1</v>
      </c>
      <c r="D313" s="18">
        <v>1.214</v>
      </c>
      <c r="E313" s="181"/>
      <c r="F313" s="181"/>
      <c r="I313" s="5" t="s">
        <v>87</v>
      </c>
    </row>
    <row r="314" spans="1:9" ht="15.75">
      <c r="A314" s="2">
        <v>535</v>
      </c>
      <c r="B314" s="19" t="s">
        <v>328</v>
      </c>
      <c r="C314" s="27" t="s">
        <v>1</v>
      </c>
      <c r="D314" s="18">
        <v>1.774</v>
      </c>
      <c r="E314" s="181">
        <v>0.55209355476834077</v>
      </c>
      <c r="F314" s="181"/>
      <c r="G314" s="4">
        <v>598.15594525219524</v>
      </c>
      <c r="H314" s="4">
        <v>555.90047318161396</v>
      </c>
      <c r="I314" s="5" t="s">
        <v>87</v>
      </c>
    </row>
    <row r="315" spans="1:9" ht="15.75">
      <c r="A315" s="2">
        <v>535</v>
      </c>
      <c r="B315" s="19" t="s">
        <v>328</v>
      </c>
      <c r="C315" s="27" t="s">
        <v>1</v>
      </c>
      <c r="D315" s="18">
        <v>2.028</v>
      </c>
      <c r="E315" s="181">
        <v>0.56839790443243987</v>
      </c>
      <c r="F315" s="181"/>
      <c r="G315" s="4">
        <v>632.01661263764504</v>
      </c>
      <c r="H315" s="4">
        <v>588.51325787415783</v>
      </c>
      <c r="I315" s="5" t="s">
        <v>87</v>
      </c>
    </row>
    <row r="316" spans="1:9" ht="15.75">
      <c r="A316" s="2">
        <v>535</v>
      </c>
      <c r="B316" s="19" t="s">
        <v>328</v>
      </c>
      <c r="C316" s="27" t="s">
        <v>1</v>
      </c>
      <c r="D316" s="18">
        <v>1.847</v>
      </c>
      <c r="E316" s="181">
        <v>0.5176947034362297</v>
      </c>
      <c r="F316" s="181"/>
      <c r="G316" s="4">
        <v>541.82912967160007</v>
      </c>
      <c r="H316" s="4">
        <v>502.20643548652413</v>
      </c>
      <c r="I316" s="5" t="s">
        <v>87</v>
      </c>
    </row>
    <row r="317" spans="1:9" ht="15.75">
      <c r="A317" s="2">
        <v>535</v>
      </c>
      <c r="B317" s="19" t="s">
        <v>328</v>
      </c>
      <c r="C317" s="27" t="s">
        <v>1</v>
      </c>
      <c r="D317" s="18">
        <v>2.512</v>
      </c>
      <c r="E317" s="181">
        <v>0.78381592538711409</v>
      </c>
      <c r="F317" s="181"/>
      <c r="G317" s="4">
        <v>706.06460182440514</v>
      </c>
      <c r="H317" s="4">
        <v>646.07384182075066</v>
      </c>
      <c r="I317" s="5" t="s">
        <v>87</v>
      </c>
    </row>
    <row r="318" spans="1:9" ht="15.75">
      <c r="A318" s="2">
        <v>535</v>
      </c>
      <c r="B318" s="19" t="s">
        <v>328</v>
      </c>
      <c r="C318" s="27" t="s">
        <v>1</v>
      </c>
      <c r="D318" s="18">
        <v>1.9410000000000001</v>
      </c>
      <c r="E318" s="181">
        <v>0.29089600370807356</v>
      </c>
      <c r="F318" s="181"/>
      <c r="G318" s="4">
        <v>237.29605308396845</v>
      </c>
      <c r="H318" s="4">
        <v>215.03180483479642</v>
      </c>
      <c r="I318" s="5" t="s">
        <v>87</v>
      </c>
    </row>
    <row r="319" spans="1:9" ht="15.75">
      <c r="A319" s="2">
        <v>535</v>
      </c>
      <c r="B319" s="19" t="s">
        <v>328</v>
      </c>
      <c r="C319" s="27" t="s">
        <v>1</v>
      </c>
      <c r="D319" s="18">
        <v>1.4330000000000001</v>
      </c>
      <c r="E319" s="181">
        <v>0.54106364243314142</v>
      </c>
      <c r="F319" s="181"/>
      <c r="G319" s="4">
        <v>553.05467857033284</v>
      </c>
      <c r="H319" s="4">
        <v>511.64340065596946</v>
      </c>
      <c r="I319" s="5" t="s">
        <v>87</v>
      </c>
    </row>
    <row r="320" spans="1:9" ht="15.75">
      <c r="A320" s="2">
        <v>520</v>
      </c>
      <c r="B320" s="19" t="s">
        <v>328</v>
      </c>
      <c r="C320" s="27" t="s">
        <v>2</v>
      </c>
      <c r="D320" s="18">
        <v>1.294</v>
      </c>
      <c r="E320" s="181">
        <v>0.96395494082150002</v>
      </c>
      <c r="F320" s="181"/>
      <c r="G320" s="4">
        <v>2926.7608371226638</v>
      </c>
      <c r="H320" s="4">
        <v>2852.9828139463689</v>
      </c>
      <c r="I320" s="5" t="s">
        <v>87</v>
      </c>
    </row>
    <row r="321" spans="1:9" ht="15.75">
      <c r="A321" s="2">
        <v>520</v>
      </c>
      <c r="B321" s="19" t="s">
        <v>328</v>
      </c>
      <c r="C321" s="27" t="s">
        <v>2</v>
      </c>
      <c r="D321" s="18">
        <v>0.48499999999999999</v>
      </c>
      <c r="E321" s="181">
        <v>5.9488973900263815</v>
      </c>
      <c r="F321" s="181"/>
      <c r="G321" s="4">
        <v>4597.217169078428</v>
      </c>
      <c r="H321" s="4">
        <v>4141.9076199196988</v>
      </c>
      <c r="I321" s="5" t="s">
        <v>87</v>
      </c>
    </row>
    <row r="322" spans="1:9" ht="15.75">
      <c r="A322" s="2">
        <v>520</v>
      </c>
      <c r="B322" s="19" t="s">
        <v>328</v>
      </c>
      <c r="C322" s="27" t="s">
        <v>3</v>
      </c>
      <c r="D322" s="18">
        <v>0.46200000000000002</v>
      </c>
      <c r="E322" s="181">
        <v>6.1354802602208904</v>
      </c>
      <c r="F322" s="181"/>
      <c r="G322" s="4">
        <v>6126.9505471933553</v>
      </c>
      <c r="H322" s="4">
        <v>5657.3605428612973</v>
      </c>
      <c r="I322" s="5" t="s">
        <v>87</v>
      </c>
    </row>
    <row r="323" spans="1:9" ht="15.75">
      <c r="A323" s="2">
        <v>520</v>
      </c>
      <c r="B323" s="19" t="s">
        <v>328</v>
      </c>
      <c r="C323" s="27" t="s">
        <v>2</v>
      </c>
      <c r="D323" s="18">
        <v>2.8370000000000002</v>
      </c>
      <c r="E323" s="181">
        <v>1.6902893498400471</v>
      </c>
      <c r="F323" s="181"/>
      <c r="G323" s="4">
        <v>2613.7570000950986</v>
      </c>
      <c r="H323" s="4">
        <v>2484.3876680380768</v>
      </c>
      <c r="I323" s="5" t="s">
        <v>87</v>
      </c>
    </row>
    <row r="324" spans="1:9" ht="15.75">
      <c r="A324" s="2">
        <v>520</v>
      </c>
      <c r="B324" s="19" t="s">
        <v>328</v>
      </c>
      <c r="C324" s="27" t="s">
        <v>2</v>
      </c>
      <c r="D324" s="18">
        <v>1.53</v>
      </c>
      <c r="E324" s="181">
        <v>1.3510860142346133</v>
      </c>
      <c r="F324" s="181"/>
      <c r="G324" s="4">
        <v>3971.8971420017201</v>
      </c>
      <c r="H324" s="4">
        <v>3868.4893466265339</v>
      </c>
      <c r="I324" s="5" t="s">
        <v>87</v>
      </c>
    </row>
    <row r="325" spans="1:9" ht="15.75">
      <c r="A325" s="2">
        <v>520</v>
      </c>
      <c r="B325" s="19" t="s">
        <v>328</v>
      </c>
      <c r="C325" s="27" t="s">
        <v>2</v>
      </c>
      <c r="D325" s="18">
        <v>3.7559999999999998</v>
      </c>
      <c r="E325" s="181">
        <v>1.3735784449841981</v>
      </c>
      <c r="F325" s="181"/>
      <c r="G325" s="4">
        <v>9720.7763676849645</v>
      </c>
      <c r="H325" s="4">
        <v>9615.6470737138789</v>
      </c>
      <c r="I325" s="5" t="s">
        <v>87</v>
      </c>
    </row>
    <row r="326" spans="1:9" ht="15.75">
      <c r="A326" s="2">
        <v>520</v>
      </c>
      <c r="B326" s="19" t="s">
        <v>328</v>
      </c>
      <c r="C326" s="27" t="s">
        <v>3</v>
      </c>
      <c r="D326" s="18">
        <v>1.8380000000000001</v>
      </c>
      <c r="E326" s="181">
        <v>0.5141951777668341</v>
      </c>
      <c r="F326" s="181"/>
      <c r="G326" s="4">
        <v>5360.1290225788644</v>
      </c>
      <c r="H326" s="4">
        <v>5320.7741708779222</v>
      </c>
      <c r="I326" s="5" t="s">
        <v>87</v>
      </c>
    </row>
    <row r="327" spans="1:9" ht="15.75">
      <c r="A327" s="2">
        <v>520</v>
      </c>
      <c r="B327" s="19" t="s">
        <v>328</v>
      </c>
      <c r="C327" s="27" t="s">
        <v>2</v>
      </c>
      <c r="D327" s="18">
        <v>4.7009999999999996</v>
      </c>
      <c r="E327" s="181">
        <v>1.0367649207481848</v>
      </c>
      <c r="F327" s="181"/>
      <c r="G327" s="4">
        <v>1329.8527677013067</v>
      </c>
      <c r="H327" s="4">
        <v>1250.5021019055148</v>
      </c>
      <c r="I327" s="5" t="s">
        <v>87</v>
      </c>
    </row>
    <row r="328" spans="1:9" ht="15.75">
      <c r="A328" s="2">
        <v>520</v>
      </c>
      <c r="B328" s="19" t="s">
        <v>328</v>
      </c>
      <c r="C328" s="27" t="s">
        <v>3</v>
      </c>
      <c r="D328" s="18">
        <v>2.504</v>
      </c>
      <c r="E328" s="181">
        <v>0.53567859267912121</v>
      </c>
      <c r="F328" s="181"/>
      <c r="G328" s="4">
        <v>306.97197135620985</v>
      </c>
      <c r="H328" s="4">
        <v>265.97284789921042</v>
      </c>
      <c r="I328" s="5" t="s">
        <v>87</v>
      </c>
    </row>
    <row r="329" spans="1:9" ht="15.75">
      <c r="A329" s="2">
        <v>520</v>
      </c>
      <c r="B329" s="19" t="s">
        <v>328</v>
      </c>
      <c r="C329" s="27" t="s">
        <v>3</v>
      </c>
      <c r="D329" s="18">
        <v>1.9850000000000001</v>
      </c>
      <c r="E329" s="181">
        <v>0.56236138436580618</v>
      </c>
      <c r="F329" s="181"/>
      <c r="G329" s="4">
        <v>470.90535422857778</v>
      </c>
      <c r="H329" s="4">
        <v>427.86401537322081</v>
      </c>
      <c r="I329" s="5" t="s">
        <v>87</v>
      </c>
    </row>
    <row r="330" spans="1:9" ht="15.75">
      <c r="A330" s="2">
        <v>520</v>
      </c>
      <c r="B330" s="19" t="s">
        <v>328</v>
      </c>
      <c r="C330" s="27" t="s">
        <v>2</v>
      </c>
      <c r="D330" s="18">
        <v>1.173</v>
      </c>
      <c r="E330" s="181">
        <v>0.39640816676988605</v>
      </c>
      <c r="F330" s="181"/>
      <c r="G330" s="4">
        <v>184.60887261461849</v>
      </c>
      <c r="H330" s="4">
        <v>154.26906140902722</v>
      </c>
      <c r="I330" s="5" t="s">
        <v>87</v>
      </c>
    </row>
    <row r="331" spans="1:9" ht="15.75">
      <c r="A331" s="2">
        <v>520</v>
      </c>
      <c r="B331" s="19" t="s">
        <v>328</v>
      </c>
      <c r="C331" s="27" t="s">
        <v>2</v>
      </c>
      <c r="D331" s="18">
        <v>1.2809999999999999</v>
      </c>
      <c r="E331" s="181">
        <v>0.27694324810784066</v>
      </c>
      <c r="F331" s="181"/>
      <c r="G331" s="4">
        <v>593.62900419017592</v>
      </c>
      <c r="H331" s="4">
        <v>572.43265515750659</v>
      </c>
      <c r="I331" s="5" t="s">
        <v>87</v>
      </c>
    </row>
    <row r="332" spans="1:9" ht="15.75">
      <c r="A332" s="2">
        <v>520</v>
      </c>
      <c r="B332" s="19" t="s">
        <v>328</v>
      </c>
      <c r="C332" s="27" t="s">
        <v>3</v>
      </c>
      <c r="D332" s="18">
        <v>1.643</v>
      </c>
      <c r="E332" s="181">
        <v>0.51698195997044194</v>
      </c>
      <c r="F332" s="181"/>
      <c r="G332" s="4">
        <v>237.35605618889298</v>
      </c>
      <c r="H332" s="4">
        <v>197.78791310544096</v>
      </c>
      <c r="I332" s="5" t="s">
        <v>87</v>
      </c>
    </row>
    <row r="333" spans="1:9" ht="15.75">
      <c r="A333" s="2">
        <v>520</v>
      </c>
      <c r="B333" s="19" t="s">
        <v>328</v>
      </c>
      <c r="C333" s="27" t="s">
        <v>2</v>
      </c>
      <c r="D333" s="18">
        <v>1.325</v>
      </c>
      <c r="E333" s="181">
        <v>0.54506590314626358</v>
      </c>
      <c r="F333" s="181"/>
      <c r="G333" s="4">
        <v>257.96422763359578</v>
      </c>
      <c r="H333" s="4">
        <v>216.24662950534497</v>
      </c>
      <c r="I333" s="5" t="s">
        <v>87</v>
      </c>
    </row>
    <row r="334" spans="1:9" ht="15.75">
      <c r="A334" s="2">
        <v>520</v>
      </c>
      <c r="B334" s="19" t="s">
        <v>328</v>
      </c>
      <c r="C334" s="27" t="s">
        <v>3</v>
      </c>
      <c r="D334" s="18">
        <v>1.732</v>
      </c>
      <c r="E334" s="181">
        <v>0.51654753016232824</v>
      </c>
      <c r="F334" s="181"/>
      <c r="G334" s="4">
        <v>214.90404390024594</v>
      </c>
      <c r="H334" s="4">
        <v>175.36915068262704</v>
      </c>
      <c r="I334" s="5" t="s">
        <v>87</v>
      </c>
    </row>
    <row r="335" spans="1:9" ht="15.75">
      <c r="A335" s="2">
        <v>520</v>
      </c>
      <c r="B335" s="19" t="s">
        <v>328</v>
      </c>
      <c r="C335" s="27" t="s">
        <v>2</v>
      </c>
      <c r="D335" s="18">
        <v>1.645</v>
      </c>
      <c r="E335" s="181">
        <v>0.35572830675052025</v>
      </c>
      <c r="F335" s="181"/>
      <c r="G335" s="4">
        <v>241.29378896503272</v>
      </c>
      <c r="H335" s="4">
        <v>214.067483928889</v>
      </c>
      <c r="I335" s="5" t="s">
        <v>87</v>
      </c>
    </row>
    <row r="336" spans="1:9" ht="15.75">
      <c r="A336" s="2">
        <v>520</v>
      </c>
      <c r="B336" s="19" t="s">
        <v>328</v>
      </c>
      <c r="C336" s="27" t="s">
        <v>2</v>
      </c>
      <c r="D336" s="18">
        <v>1.262</v>
      </c>
      <c r="E336" s="181">
        <v>0.67301761558133855</v>
      </c>
      <c r="F336" s="181"/>
      <c r="G336" s="4">
        <v>440.6865314482165</v>
      </c>
      <c r="H336" s="4">
        <v>389.17591913878766</v>
      </c>
      <c r="I336" s="5" t="s">
        <v>87</v>
      </c>
    </row>
    <row r="337" spans="1:9" ht="15.75">
      <c r="A337" s="2">
        <v>520</v>
      </c>
      <c r="B337" s="19" t="s">
        <v>328</v>
      </c>
      <c r="C337" s="27" t="s">
        <v>2</v>
      </c>
      <c r="D337" s="18">
        <v>1.7290000000000001</v>
      </c>
      <c r="E337" s="181">
        <v>0.65251150256788237</v>
      </c>
      <c r="F337" s="181"/>
      <c r="G337" s="4">
        <v>814.31932815011294</v>
      </c>
      <c r="H337" s="4">
        <v>764.37818804015558</v>
      </c>
      <c r="I337" s="5" t="s">
        <v>87</v>
      </c>
    </row>
    <row r="338" spans="1:9" ht="15.75">
      <c r="A338" s="2">
        <v>520</v>
      </c>
      <c r="B338" s="19" t="s">
        <v>328</v>
      </c>
      <c r="C338" s="27" t="s">
        <v>2</v>
      </c>
      <c r="D338" s="18">
        <v>1.74</v>
      </c>
      <c r="E338" s="181">
        <v>0.77174837263538698</v>
      </c>
      <c r="F338" s="181"/>
      <c r="G338" s="4">
        <v>636.68995926095602</v>
      </c>
      <c r="H338" s="4">
        <v>577.62281108695754</v>
      </c>
      <c r="I338" s="5" t="s">
        <v>87</v>
      </c>
    </row>
    <row r="339" spans="1:9" ht="15.75">
      <c r="A339" s="2">
        <v>520</v>
      </c>
      <c r="B339" s="19" t="s">
        <v>328</v>
      </c>
      <c r="C339" s="27" t="s">
        <v>3</v>
      </c>
      <c r="D339" s="18">
        <v>1.1399999999999999</v>
      </c>
      <c r="E339" s="181">
        <v>0.33723729430332844</v>
      </c>
      <c r="F339" s="181"/>
      <c r="G339" s="4">
        <v>240.84983724432632</v>
      </c>
      <c r="H339" s="4">
        <v>215.0387750656127</v>
      </c>
      <c r="I339" s="5" t="s">
        <v>87</v>
      </c>
    </row>
    <row r="340" spans="1:9" ht="15.75">
      <c r="A340" s="2">
        <v>520</v>
      </c>
      <c r="B340" s="19" t="s">
        <v>328</v>
      </c>
      <c r="C340" s="27" t="s">
        <v>2</v>
      </c>
      <c r="D340" s="18">
        <v>1.1990000000000001</v>
      </c>
      <c r="E340" s="181">
        <v>0.41163017204411434</v>
      </c>
      <c r="F340" s="181"/>
      <c r="G340" s="4">
        <v>310.95711728303905</v>
      </c>
      <c r="H340" s="4">
        <v>279.45226255689209</v>
      </c>
      <c r="I340" s="5" t="s">
        <v>87</v>
      </c>
    </row>
    <row r="341" spans="1:9" ht="15.75">
      <c r="A341" s="2">
        <v>520</v>
      </c>
      <c r="B341" s="19" t="s">
        <v>328</v>
      </c>
      <c r="C341" s="27" t="s">
        <v>2</v>
      </c>
      <c r="D341" s="18">
        <v>2.1059999999999999</v>
      </c>
      <c r="E341" s="181">
        <v>0.80300686663984777</v>
      </c>
      <c r="F341" s="181"/>
      <c r="G341" s="4">
        <v>750.3392752426065</v>
      </c>
      <c r="H341" s="4">
        <v>688.879702072942</v>
      </c>
      <c r="I341" s="5" t="s">
        <v>87</v>
      </c>
    </row>
    <row r="342" spans="1:9" ht="15.75">
      <c r="A342" s="2">
        <v>520</v>
      </c>
      <c r="B342" s="19" t="s">
        <v>328</v>
      </c>
      <c r="C342" s="27" t="s">
        <v>2</v>
      </c>
      <c r="D342" s="18"/>
      <c r="E342" s="181">
        <v>0.48461313195030953</v>
      </c>
      <c r="F342" s="181"/>
      <c r="G342" s="4">
        <v>346.54785610632791</v>
      </c>
      <c r="H342" s="4">
        <v>309.45711942718731</v>
      </c>
      <c r="I342" s="5" t="s">
        <v>87</v>
      </c>
    </row>
    <row r="343" spans="1:9" ht="15.75">
      <c r="A343" s="2">
        <v>535</v>
      </c>
      <c r="B343" s="20" t="s">
        <v>329</v>
      </c>
      <c r="C343" s="13" t="s">
        <v>4</v>
      </c>
      <c r="D343" s="17">
        <v>0.80871686324886105</v>
      </c>
      <c r="E343" s="180">
        <v>4.4894117647058822</v>
      </c>
      <c r="G343" s="4">
        <v>2263.39</v>
      </c>
      <c r="H343" s="4">
        <v>1919.7848051948051</v>
      </c>
      <c r="I343" s="5" t="s">
        <v>87</v>
      </c>
    </row>
    <row r="344" spans="1:9" ht="15.75">
      <c r="A344" s="2">
        <v>535</v>
      </c>
      <c r="B344" s="20" t="s">
        <v>329</v>
      </c>
      <c r="C344" s="13" t="s">
        <v>4</v>
      </c>
      <c r="D344" s="17">
        <v>0.23998374815661999</v>
      </c>
      <c r="E344" s="180">
        <v>6.4852941176470589</v>
      </c>
      <c r="G344" s="4">
        <v>3591.79</v>
      </c>
      <c r="H344" s="4">
        <v>3095.4263636363635</v>
      </c>
      <c r="I344" s="5" t="s">
        <v>87</v>
      </c>
    </row>
    <row r="345" spans="1:9" ht="15.75">
      <c r="A345" s="2">
        <v>535</v>
      </c>
      <c r="B345" s="20" t="s">
        <v>329</v>
      </c>
      <c r="C345" s="13" t="s">
        <v>4</v>
      </c>
      <c r="D345" s="17">
        <v>2.0098471765350898</v>
      </c>
      <c r="E345" s="180">
        <v>3.303529411764706</v>
      </c>
      <c r="G345" s="4">
        <v>1367.16</v>
      </c>
      <c r="H345" s="4">
        <v>1114.3184415584417</v>
      </c>
      <c r="I345" s="5" t="s">
        <v>87</v>
      </c>
    </row>
    <row r="346" spans="1:9" ht="15.75">
      <c r="A346" s="2">
        <v>535</v>
      </c>
      <c r="B346" s="20" t="s">
        <v>329</v>
      </c>
      <c r="C346" s="13" t="s">
        <v>4</v>
      </c>
      <c r="D346" s="17">
        <v>0.10200359200206401</v>
      </c>
      <c r="E346" s="180">
        <v>2.0594117647058825</v>
      </c>
      <c r="G346" s="4">
        <v>1147.24</v>
      </c>
      <c r="H346" s="4">
        <v>989.61922077922077</v>
      </c>
      <c r="I346" s="5" t="s">
        <v>87</v>
      </c>
    </row>
    <row r="347" spans="1:9" ht="15.75">
      <c r="A347" s="2">
        <v>535</v>
      </c>
      <c r="B347" s="20" t="s">
        <v>329</v>
      </c>
      <c r="C347" s="13" t="s">
        <v>4</v>
      </c>
      <c r="D347" s="17">
        <v>0.156318980258044</v>
      </c>
      <c r="E347" s="180">
        <v>2.7264705882352942</v>
      </c>
      <c r="G347" s="4">
        <v>1150.8599999999999</v>
      </c>
      <c r="H347" s="4">
        <v>942.18467532467525</v>
      </c>
      <c r="I347" s="5" t="s">
        <v>87</v>
      </c>
    </row>
    <row r="348" spans="1:9" ht="15.75">
      <c r="A348" s="2">
        <v>535</v>
      </c>
      <c r="B348" s="20" t="s">
        <v>329</v>
      </c>
      <c r="C348" s="13" t="s">
        <v>5</v>
      </c>
      <c r="D348" s="17">
        <v>0.288465647138199</v>
      </c>
      <c r="E348" s="180">
        <v>1.5141176470588236</v>
      </c>
      <c r="G348" s="4">
        <v>562.29999999999995</v>
      </c>
      <c r="H348" s="4">
        <v>446.41428571428565</v>
      </c>
      <c r="I348" s="5" t="s">
        <v>87</v>
      </c>
    </row>
    <row r="349" spans="1:9" ht="15.75">
      <c r="A349" s="2">
        <v>535</v>
      </c>
      <c r="B349" s="20" t="s">
        <v>329</v>
      </c>
      <c r="C349" s="13" t="s">
        <v>5</v>
      </c>
      <c r="D349" s="17">
        <v>4.5688252549990596</v>
      </c>
      <c r="E349" s="180">
        <v>3.7694117647058825</v>
      </c>
      <c r="G349" s="4">
        <v>7567.09</v>
      </c>
      <c r="H349" s="4">
        <v>7278.5912987012989</v>
      </c>
      <c r="I349" s="5" t="s">
        <v>87</v>
      </c>
    </row>
    <row r="350" spans="1:9" ht="15.75">
      <c r="A350" s="2">
        <v>535</v>
      </c>
      <c r="B350" s="20" t="s">
        <v>329</v>
      </c>
      <c r="C350" s="13" t="s">
        <v>5</v>
      </c>
      <c r="D350" s="17">
        <v>7.6730517241379301</v>
      </c>
      <c r="E350" s="180">
        <v>3.15</v>
      </c>
      <c r="G350" s="4">
        <v>998.92</v>
      </c>
      <c r="H350" s="4">
        <v>757.82909090909084</v>
      </c>
      <c r="I350" s="5" t="s">
        <v>87</v>
      </c>
    </row>
    <row r="351" spans="1:9" ht="15.75">
      <c r="A351" s="2">
        <v>520</v>
      </c>
      <c r="B351" s="20" t="s">
        <v>329</v>
      </c>
      <c r="C351" s="13" t="s">
        <v>5</v>
      </c>
      <c r="D351" s="17">
        <v>7.2221086053895602</v>
      </c>
      <c r="E351" s="180">
        <v>5.0029411764705882</v>
      </c>
      <c r="G351" s="4">
        <v>1998.72</v>
      </c>
      <c r="H351" s="4">
        <v>1615.810909090909</v>
      </c>
      <c r="I351" s="5" t="s">
        <v>87</v>
      </c>
    </row>
    <row r="352" spans="1:9" ht="15.75">
      <c r="A352" s="2">
        <v>520</v>
      </c>
      <c r="B352" s="20" t="s">
        <v>329</v>
      </c>
      <c r="C352" s="13" t="s">
        <v>5</v>
      </c>
      <c r="D352" s="17">
        <v>8.0981343214573602</v>
      </c>
      <c r="E352" s="180">
        <v>7.2529411764705882</v>
      </c>
      <c r="G352" s="4">
        <v>2943.38</v>
      </c>
      <c r="H352" s="4">
        <v>2388.2631168831167</v>
      </c>
      <c r="I352" s="5" t="s">
        <v>87</v>
      </c>
    </row>
    <row r="353" spans="1:9" ht="15.75">
      <c r="A353" s="2">
        <v>520</v>
      </c>
      <c r="B353" s="20" t="s">
        <v>329</v>
      </c>
      <c r="C353" s="13" t="s">
        <v>5</v>
      </c>
      <c r="D353" s="17">
        <v>5.2764766784358503</v>
      </c>
      <c r="E353" s="180">
        <v>7.1470588235294121</v>
      </c>
      <c r="G353" s="4">
        <v>2090.7199999999998</v>
      </c>
      <c r="H353" s="4">
        <v>1543.7070129870126</v>
      </c>
      <c r="I353" s="5" t="s">
        <v>87</v>
      </c>
    </row>
    <row r="354" spans="1:9" ht="15.75">
      <c r="A354" s="2">
        <v>520</v>
      </c>
      <c r="B354" s="20" t="s">
        <v>329</v>
      </c>
      <c r="C354" s="13" t="s">
        <v>5</v>
      </c>
      <c r="D354" s="17">
        <v>6.4129468506173</v>
      </c>
      <c r="E354" s="180">
        <v>7.1470588235294121</v>
      </c>
      <c r="G354" s="4">
        <v>1854.01</v>
      </c>
      <c r="H354" s="4">
        <v>1306.997012987013</v>
      </c>
      <c r="I354" s="5" t="s">
        <v>87</v>
      </c>
    </row>
    <row r="355" spans="1:9" ht="15.75">
      <c r="A355" s="2">
        <v>520</v>
      </c>
      <c r="B355" s="20" t="s">
        <v>329</v>
      </c>
      <c r="C355" s="13" t="s">
        <v>5</v>
      </c>
      <c r="D355" s="17">
        <v>6.9167133186184397</v>
      </c>
      <c r="E355" s="180">
        <v>7.3588235294117652</v>
      </c>
      <c r="G355" s="4">
        <v>2079.11</v>
      </c>
      <c r="H355" s="4">
        <v>1515.889220779221</v>
      </c>
      <c r="I355" s="5" t="s">
        <v>87</v>
      </c>
    </row>
    <row r="356" spans="1:9" ht="15.75">
      <c r="A356" s="2">
        <v>520</v>
      </c>
      <c r="B356" s="20" t="s">
        <v>329</v>
      </c>
      <c r="C356" s="13" t="s">
        <v>5</v>
      </c>
      <c r="D356" s="17">
        <v>5.5228681890245603</v>
      </c>
      <c r="E356" s="180">
        <v>6.9352941176470582</v>
      </c>
      <c r="G356" s="4">
        <v>1942.51</v>
      </c>
      <c r="H356" s="4">
        <v>1411.7048051948052</v>
      </c>
      <c r="I356" s="5" t="s">
        <v>87</v>
      </c>
    </row>
    <row r="357" spans="1:9" ht="15.75">
      <c r="A357" s="2">
        <v>520</v>
      </c>
      <c r="B357" s="20" t="s">
        <v>329</v>
      </c>
      <c r="C357" s="13" t="s">
        <v>5</v>
      </c>
      <c r="D357" s="17">
        <v>5.3092871396895802</v>
      </c>
      <c r="E357" s="180">
        <v>6.617647058823529</v>
      </c>
      <c r="G357" s="4">
        <v>1946.44</v>
      </c>
      <c r="H357" s="4">
        <v>1439.9464935064934</v>
      </c>
      <c r="I357" s="5" t="s">
        <v>87</v>
      </c>
    </row>
    <row r="358" spans="1:9" ht="15.75">
      <c r="A358" s="2">
        <v>520</v>
      </c>
      <c r="B358" s="20" t="s">
        <v>329</v>
      </c>
      <c r="C358" s="13" t="s">
        <v>5</v>
      </c>
      <c r="D358" s="17">
        <v>4.6488933623308197</v>
      </c>
      <c r="E358" s="180">
        <v>6.2205882352941178</v>
      </c>
      <c r="G358" s="4">
        <v>1901.27</v>
      </c>
      <c r="H358" s="4">
        <v>1425.1661038961038</v>
      </c>
      <c r="I358" s="5" t="s">
        <v>87</v>
      </c>
    </row>
    <row r="359" spans="1:9" ht="15.75">
      <c r="A359" s="2">
        <v>520</v>
      </c>
      <c r="B359" s="20" t="s">
        <v>329</v>
      </c>
      <c r="C359" s="13" t="s">
        <v>5</v>
      </c>
      <c r="D359" s="17">
        <v>3.9835623774484001</v>
      </c>
      <c r="E359" s="180">
        <v>6.697058823529412</v>
      </c>
      <c r="G359" s="4">
        <v>2011.86</v>
      </c>
      <c r="H359" s="4">
        <v>1499.2885714285712</v>
      </c>
      <c r="I359" s="5" t="s">
        <v>87</v>
      </c>
    </row>
    <row r="360" spans="1:9" ht="15.75">
      <c r="A360" s="2">
        <v>520</v>
      </c>
      <c r="B360" s="20" t="s">
        <v>329</v>
      </c>
      <c r="C360" s="13" t="s">
        <v>5</v>
      </c>
      <c r="D360" s="17">
        <v>3.8424640499462699</v>
      </c>
      <c r="E360" s="180">
        <v>6.7764705882352949</v>
      </c>
      <c r="G360" s="4">
        <v>1958.73</v>
      </c>
      <c r="H360" s="4">
        <v>1440.0806493506493</v>
      </c>
      <c r="I360" s="5" t="s">
        <v>87</v>
      </c>
    </row>
    <row r="361" spans="1:9" ht="15.75">
      <c r="A361" s="2">
        <v>520</v>
      </c>
      <c r="B361" s="20" t="s">
        <v>329</v>
      </c>
      <c r="C361" s="13" t="s">
        <v>5</v>
      </c>
      <c r="D361" s="17">
        <v>3.2759241041549401</v>
      </c>
      <c r="E361" s="180">
        <v>6.0617647058823527</v>
      </c>
      <c r="G361" s="4">
        <v>1670.74</v>
      </c>
      <c r="H361" s="4">
        <v>1206.7919480519481</v>
      </c>
      <c r="I361" s="5" t="s">
        <v>87</v>
      </c>
    </row>
    <row r="362" spans="1:9" ht="15.75">
      <c r="A362" s="2">
        <v>520</v>
      </c>
      <c r="B362" s="20" t="s">
        <v>329</v>
      </c>
      <c r="C362" s="13" t="s">
        <v>5</v>
      </c>
      <c r="D362" s="17">
        <v>3.1060485166089098</v>
      </c>
      <c r="E362" s="180">
        <v>7.1205882352941172</v>
      </c>
      <c r="G362" s="4">
        <v>2369.89</v>
      </c>
      <c r="H362" s="4">
        <v>1824.9029870129868</v>
      </c>
      <c r="I362" s="5" t="s">
        <v>87</v>
      </c>
    </row>
    <row r="363" spans="1:9" ht="15.75">
      <c r="A363" s="2">
        <v>520</v>
      </c>
      <c r="B363" s="20" t="s">
        <v>329</v>
      </c>
      <c r="C363" s="13" t="s">
        <v>5</v>
      </c>
      <c r="D363" s="17">
        <v>3.0196882681278199</v>
      </c>
      <c r="E363" s="180">
        <v>7.3058823529411772</v>
      </c>
      <c r="G363" s="4">
        <v>2407.73</v>
      </c>
      <c r="H363" s="4">
        <v>1848.5611688311687</v>
      </c>
      <c r="I363" s="5" t="s">
        <v>87</v>
      </c>
    </row>
    <row r="364" spans="1:9" ht="15.75">
      <c r="A364" s="2">
        <v>520</v>
      </c>
      <c r="B364" s="20" t="s">
        <v>329</v>
      </c>
      <c r="C364" s="13" t="s">
        <v>5</v>
      </c>
      <c r="D364" s="17">
        <v>4.0155216406343097</v>
      </c>
      <c r="E364" s="180">
        <v>7.3323529411764703</v>
      </c>
      <c r="G364" s="4">
        <v>1795.41</v>
      </c>
      <c r="H364" s="4">
        <v>1234.2151948051949</v>
      </c>
      <c r="I364" s="5" t="s">
        <v>87</v>
      </c>
    </row>
    <row r="365" spans="1:9" ht="15.75">
      <c r="A365" s="2">
        <v>520</v>
      </c>
      <c r="B365" s="20" t="s">
        <v>329</v>
      </c>
      <c r="C365" s="13" t="s">
        <v>5</v>
      </c>
      <c r="D365" s="17">
        <v>4.9482158511173404</v>
      </c>
      <c r="E365" s="180">
        <v>7.2794117647058822</v>
      </c>
      <c r="G365" s="4">
        <v>1838.1</v>
      </c>
      <c r="H365" s="4">
        <v>1280.9571428571426</v>
      </c>
      <c r="I365" s="5" t="s">
        <v>87</v>
      </c>
    </row>
    <row r="366" spans="1:9" ht="15.75">
      <c r="A366" s="2">
        <v>520</v>
      </c>
      <c r="B366" s="20" t="s">
        <v>329</v>
      </c>
      <c r="C366" s="13" t="s">
        <v>5</v>
      </c>
      <c r="D366" s="17">
        <v>0.62469311875693601</v>
      </c>
      <c r="E366" s="180">
        <v>7.1205882352941172</v>
      </c>
      <c r="G366" s="4">
        <v>2230.15</v>
      </c>
      <c r="H366" s="4">
        <v>1685.1629870129871</v>
      </c>
      <c r="I366" s="5" t="s">
        <v>87</v>
      </c>
    </row>
    <row r="367" spans="1:9" ht="15.75">
      <c r="A367" s="2">
        <v>520</v>
      </c>
      <c r="B367" s="20" t="s">
        <v>329</v>
      </c>
      <c r="C367" s="13" t="s">
        <v>5</v>
      </c>
      <c r="D367" s="17">
        <v>0.33299288802119598</v>
      </c>
      <c r="E367" s="180">
        <v>9.3705882352941163</v>
      </c>
      <c r="G367" s="4">
        <v>2681.97</v>
      </c>
      <c r="H367" s="4">
        <v>1964.7751948051946</v>
      </c>
      <c r="I367" s="5" t="s">
        <v>87</v>
      </c>
    </row>
    <row r="368" spans="1:9" ht="15.75">
      <c r="A368" s="2">
        <v>520</v>
      </c>
      <c r="B368" s="20" t="s">
        <v>329</v>
      </c>
      <c r="C368" s="13" t="s">
        <v>5</v>
      </c>
      <c r="D368" s="17">
        <v>0.97265754724440601</v>
      </c>
      <c r="E368" s="180">
        <v>6.8558823529411761</v>
      </c>
      <c r="G368" s="4">
        <v>2381.0100000000002</v>
      </c>
      <c r="H368" s="4">
        <v>1856.2827272727275</v>
      </c>
      <c r="I368" s="5" t="s">
        <v>87</v>
      </c>
    </row>
    <row r="369" spans="1:9" ht="15.75">
      <c r="A369" s="2">
        <v>520</v>
      </c>
      <c r="B369" s="20" t="s">
        <v>329</v>
      </c>
      <c r="C369" s="13" t="s">
        <v>5</v>
      </c>
      <c r="D369" s="17">
        <v>0.40131176699460802</v>
      </c>
      <c r="E369" s="180">
        <v>8.6294117647058837</v>
      </c>
      <c r="G369" s="4">
        <v>2762.17</v>
      </c>
      <c r="H369" s="4">
        <v>2101.7024675324674</v>
      </c>
      <c r="I369" s="5" t="s">
        <v>87</v>
      </c>
    </row>
    <row r="370" spans="1:9" ht="15.75">
      <c r="A370" s="2">
        <v>520</v>
      </c>
      <c r="B370" s="20" t="s">
        <v>329</v>
      </c>
      <c r="C370" s="13" t="s">
        <v>5</v>
      </c>
      <c r="D370" s="17">
        <v>3.6178367205198998</v>
      </c>
      <c r="E370" s="180">
        <v>6.591176470588235</v>
      </c>
      <c r="G370" s="4">
        <v>2600.0300000000002</v>
      </c>
      <c r="H370" s="4">
        <v>2095.562467532468</v>
      </c>
      <c r="I370" s="5" t="s">
        <v>87</v>
      </c>
    </row>
    <row r="371" spans="1:9" ht="15.75">
      <c r="A371" s="2">
        <v>520</v>
      </c>
      <c r="B371" s="20" t="s">
        <v>329</v>
      </c>
      <c r="C371" s="13" t="s">
        <v>5</v>
      </c>
      <c r="E371" s="180">
        <v>4.7011764705882353</v>
      </c>
      <c r="G371" s="4">
        <v>1967.87</v>
      </c>
      <c r="H371" s="4">
        <v>1608.057012987013</v>
      </c>
      <c r="I371" s="5" t="s">
        <v>87</v>
      </c>
    </row>
    <row r="372" spans="1:9" ht="15.75">
      <c r="A372" s="2">
        <v>520</v>
      </c>
      <c r="B372" s="20" t="s">
        <v>329</v>
      </c>
      <c r="C372" s="13" t="s">
        <v>5</v>
      </c>
      <c r="D372" s="17">
        <v>0.78577617862335802</v>
      </c>
      <c r="E372" s="180">
        <v>4.2776470588235291</v>
      </c>
      <c r="G372" s="4">
        <v>2096.92</v>
      </c>
      <c r="H372" s="4">
        <v>1769.5225974025975</v>
      </c>
      <c r="I372" s="5" t="s">
        <v>87</v>
      </c>
    </row>
    <row r="373" spans="1:9" ht="15.75">
      <c r="A373" s="2">
        <v>520</v>
      </c>
      <c r="B373" s="20" t="s">
        <v>329</v>
      </c>
      <c r="C373" s="13" t="s">
        <v>5</v>
      </c>
      <c r="D373" s="17">
        <v>0.97850303423875296</v>
      </c>
      <c r="E373" s="180">
        <v>1.5988235294117648</v>
      </c>
      <c r="I373" s="5" t="s">
        <v>87</v>
      </c>
    </row>
    <row r="374" spans="1:9" ht="15.75">
      <c r="A374" s="2">
        <v>520</v>
      </c>
      <c r="B374" s="20" t="s">
        <v>329</v>
      </c>
      <c r="C374" s="13" t="s">
        <v>5</v>
      </c>
      <c r="D374" s="17">
        <v>0.36015532633208402</v>
      </c>
      <c r="E374" s="180">
        <v>0.33882352941176475</v>
      </c>
      <c r="I374" s="5" t="s">
        <v>87</v>
      </c>
    </row>
    <row r="375" spans="1:9" ht="15.75">
      <c r="A375" s="2">
        <v>520</v>
      </c>
      <c r="B375" s="20" t="s">
        <v>329</v>
      </c>
      <c r="C375" s="13" t="s">
        <v>5</v>
      </c>
      <c r="E375" s="180">
        <v>2.0117647058823529</v>
      </c>
      <c r="G375" s="4">
        <v>651.75</v>
      </c>
      <c r="H375" s="4">
        <v>497.77597402597405</v>
      </c>
      <c r="I375" s="5" t="s">
        <v>87</v>
      </c>
    </row>
    <row r="376" spans="1:9" ht="15.75">
      <c r="A376" s="2">
        <v>520</v>
      </c>
      <c r="B376" s="20" t="s">
        <v>329</v>
      </c>
      <c r="C376" s="13" t="s">
        <v>5</v>
      </c>
      <c r="E376" s="180">
        <v>0.49764705882352939</v>
      </c>
      <c r="I376" s="5" t="s">
        <v>87</v>
      </c>
    </row>
    <row r="377" spans="1:9" ht="15.75">
      <c r="A377" s="2">
        <v>520</v>
      </c>
      <c r="B377" s="20" t="s">
        <v>329</v>
      </c>
      <c r="C377" s="13" t="s">
        <v>5</v>
      </c>
      <c r="D377" s="17">
        <v>2.8026318257607299</v>
      </c>
      <c r="E377" s="180">
        <v>7.1470588235294121</v>
      </c>
      <c r="I377" s="5" t="s">
        <v>87</v>
      </c>
    </row>
    <row r="378" spans="1:9" ht="15.75">
      <c r="A378" s="2">
        <v>520</v>
      </c>
      <c r="B378" s="20" t="s">
        <v>329</v>
      </c>
      <c r="C378" s="13" t="s">
        <v>5</v>
      </c>
      <c r="E378" s="180">
        <v>7.0147058823529411</v>
      </c>
      <c r="G378" s="4">
        <v>1417.4</v>
      </c>
      <c r="H378" s="4">
        <v>880.51688311688315</v>
      </c>
      <c r="I378" s="5" t="s">
        <v>87</v>
      </c>
    </row>
    <row r="379" spans="1:9" ht="15.75">
      <c r="A379" s="2">
        <v>520</v>
      </c>
      <c r="B379" s="20" t="s">
        <v>329</v>
      </c>
      <c r="C379" s="13" t="s">
        <v>5</v>
      </c>
      <c r="D379" s="17">
        <v>1.2263497085375901</v>
      </c>
      <c r="E379" s="180">
        <v>9.6882352941176482</v>
      </c>
      <c r="G379" s="4">
        <v>1270.08</v>
      </c>
      <c r="H379" s="4">
        <v>528.57350649350622</v>
      </c>
      <c r="I379" s="5" t="s">
        <v>87</v>
      </c>
    </row>
    <row r="380" spans="1:9" ht="15.75">
      <c r="A380" s="2">
        <v>520</v>
      </c>
      <c r="B380" s="20" t="s">
        <v>329</v>
      </c>
      <c r="C380" s="13" t="s">
        <v>5</v>
      </c>
      <c r="D380" s="17">
        <v>0.59225850025771798</v>
      </c>
      <c r="E380" s="180">
        <v>9.8735294117647054</v>
      </c>
      <c r="G380" s="4">
        <v>1488.97</v>
      </c>
      <c r="H380" s="4">
        <v>733.2816883116883</v>
      </c>
      <c r="I380" s="5" t="s">
        <v>87</v>
      </c>
    </row>
    <row r="381" spans="1:9" ht="15.75">
      <c r="A381" s="2">
        <v>520</v>
      </c>
      <c r="B381" s="20" t="s">
        <v>329</v>
      </c>
      <c r="C381" s="13" t="s">
        <v>5</v>
      </c>
      <c r="D381" s="17">
        <v>1.45278408375205</v>
      </c>
      <c r="E381" s="180">
        <v>9.7411764705882344</v>
      </c>
      <c r="I381" s="5" t="s">
        <v>87</v>
      </c>
    </row>
    <row r="382" spans="1:9" ht="15.75">
      <c r="A382" s="2">
        <v>520</v>
      </c>
      <c r="B382" s="20" t="s">
        <v>329</v>
      </c>
      <c r="C382" s="13" t="s">
        <v>5</v>
      </c>
      <c r="D382" s="17">
        <v>0.95459138199598503</v>
      </c>
      <c r="E382" s="180">
        <v>8.9470588235294102</v>
      </c>
      <c r="G382" s="4">
        <v>1479.79</v>
      </c>
      <c r="H382" s="4">
        <v>795.01077922077923</v>
      </c>
      <c r="I382" s="5" t="s">
        <v>87</v>
      </c>
    </row>
    <row r="383" spans="1:9" ht="15.75">
      <c r="A383" s="2">
        <v>520</v>
      </c>
      <c r="B383" s="20" t="s">
        <v>329</v>
      </c>
      <c r="C383" s="13" t="s">
        <v>5</v>
      </c>
      <c r="D383" s="17">
        <v>0.24838936126088801</v>
      </c>
      <c r="E383" s="180">
        <v>9.3705882352941163</v>
      </c>
      <c r="G383" s="4">
        <v>1494.61</v>
      </c>
      <c r="H383" s="4">
        <v>777.41519480519469</v>
      </c>
      <c r="I383" s="5" t="s">
        <v>87</v>
      </c>
    </row>
    <row r="384" spans="1:9" ht="15.75">
      <c r="A384" s="2">
        <v>520</v>
      </c>
      <c r="B384" s="20" t="s">
        <v>329</v>
      </c>
      <c r="C384" s="13" t="s">
        <v>5</v>
      </c>
      <c r="D384" s="17">
        <v>1.5584913593382601</v>
      </c>
      <c r="E384" s="180">
        <v>9.7411764705882344</v>
      </c>
      <c r="G384" s="4">
        <v>1326.65</v>
      </c>
      <c r="H384" s="4">
        <v>581.0915584415585</v>
      </c>
      <c r="I384" s="5" t="s">
        <v>87</v>
      </c>
    </row>
    <row r="385" spans="1:9" ht="15.75">
      <c r="A385" s="2">
        <v>520</v>
      </c>
      <c r="B385" s="20" t="s">
        <v>329</v>
      </c>
      <c r="C385" s="13" t="s">
        <v>5</v>
      </c>
      <c r="D385" s="17">
        <v>1.2472193289507401</v>
      </c>
      <c r="E385" s="180">
        <v>9.7676470588235293</v>
      </c>
      <c r="G385" s="4">
        <v>1269.05</v>
      </c>
      <c r="H385" s="4">
        <v>521.46558441558432</v>
      </c>
      <c r="I385" s="5" t="s">
        <v>87</v>
      </c>
    </row>
    <row r="386" spans="1:9" ht="15.75">
      <c r="A386" s="2">
        <v>520</v>
      </c>
      <c r="B386" s="20" t="s">
        <v>329</v>
      </c>
      <c r="C386" s="13" t="s">
        <v>5</v>
      </c>
      <c r="D386" s="17">
        <v>0.79309713276660199</v>
      </c>
      <c r="E386" s="180">
        <v>6.882352941176471</v>
      </c>
      <c r="G386" s="4">
        <v>847.63</v>
      </c>
      <c r="H386" s="4">
        <v>320.8767532467532</v>
      </c>
      <c r="I386" s="5" t="s">
        <v>87</v>
      </c>
    </row>
    <row r="387" spans="1:9" ht="15.75">
      <c r="A387" s="2">
        <v>520</v>
      </c>
      <c r="B387" s="20" t="s">
        <v>329</v>
      </c>
      <c r="C387" s="13" t="s">
        <v>5</v>
      </c>
      <c r="D387" s="17">
        <v>0.59857155583534705</v>
      </c>
      <c r="E387" s="180">
        <v>3.3723529411764708</v>
      </c>
      <c r="G387" s="4">
        <v>318.77999999999997</v>
      </c>
      <c r="H387" s="4">
        <v>60.670909090909049</v>
      </c>
      <c r="I387" s="5" t="s">
        <v>87</v>
      </c>
    </row>
    <row r="388" spans="1:9" ht="15.75">
      <c r="A388" s="2">
        <v>520</v>
      </c>
      <c r="B388" s="20" t="s">
        <v>329</v>
      </c>
      <c r="C388" s="13" t="s">
        <v>5</v>
      </c>
      <c r="D388" s="17">
        <v>0.20374189487979999</v>
      </c>
      <c r="E388" s="180">
        <v>6.591176470588235</v>
      </c>
      <c r="G388" s="4">
        <v>782.1</v>
      </c>
      <c r="H388" s="4">
        <v>277.63246753246756</v>
      </c>
      <c r="I388" s="5" t="s">
        <v>87</v>
      </c>
    </row>
    <row r="389" spans="1:9" ht="15.75">
      <c r="A389" s="2">
        <v>520</v>
      </c>
      <c r="B389" s="20" t="s">
        <v>329</v>
      </c>
      <c r="C389" s="13" t="s">
        <v>5</v>
      </c>
      <c r="D389" s="17">
        <v>0.42776078461568101</v>
      </c>
      <c r="E389" s="180">
        <v>3.277058823529412</v>
      </c>
      <c r="G389" s="4">
        <v>408.76</v>
      </c>
      <c r="H389" s="4">
        <v>157.94441558441554</v>
      </c>
      <c r="I389" s="5" t="s">
        <v>87</v>
      </c>
    </row>
    <row r="390" spans="1:9" ht="15.75">
      <c r="A390" s="2">
        <v>520</v>
      </c>
      <c r="B390" s="20" t="s">
        <v>329</v>
      </c>
      <c r="C390" s="13" t="s">
        <v>5</v>
      </c>
      <c r="D390" s="17">
        <v>0.30792666981945699</v>
      </c>
      <c r="E390" s="180">
        <v>4.8388235294117656</v>
      </c>
      <c r="G390" s="4">
        <v>494.22</v>
      </c>
      <c r="H390" s="4">
        <v>123.87194805194798</v>
      </c>
      <c r="I390" s="5" t="s">
        <v>87</v>
      </c>
    </row>
    <row r="391" spans="1:9" ht="15.75">
      <c r="A391" s="2">
        <v>520</v>
      </c>
      <c r="B391" s="20" t="s">
        <v>329</v>
      </c>
      <c r="C391" s="13" t="s">
        <v>5</v>
      </c>
      <c r="D391" s="17">
        <v>0.100000778846528</v>
      </c>
      <c r="E391" s="180">
        <v>1.5988235294117648</v>
      </c>
      <c r="I391" s="5" t="s">
        <v>87</v>
      </c>
    </row>
    <row r="392" spans="1:9" ht="15.75">
      <c r="A392" s="2">
        <v>520</v>
      </c>
      <c r="B392" s="20" t="s">
        <v>329</v>
      </c>
      <c r="C392" s="13" t="s">
        <v>5</v>
      </c>
      <c r="D392" s="17">
        <v>0.23866715045960299</v>
      </c>
      <c r="E392" s="180">
        <v>2.6629411764705884</v>
      </c>
      <c r="G392" s="4">
        <v>443.1</v>
      </c>
      <c r="H392" s="4">
        <v>239.28701298701299</v>
      </c>
      <c r="I392" s="5" t="s">
        <v>87</v>
      </c>
    </row>
    <row r="393" spans="1:9" ht="15.75">
      <c r="A393" s="2">
        <v>520</v>
      </c>
      <c r="B393" s="20" t="s">
        <v>329</v>
      </c>
      <c r="C393" s="13" t="s">
        <v>5</v>
      </c>
      <c r="D393" s="17">
        <v>0.36781243900576199</v>
      </c>
      <c r="E393" s="180">
        <v>5.7441176470588236</v>
      </c>
      <c r="G393" s="4">
        <v>704.25</v>
      </c>
      <c r="H393" s="4">
        <v>264.61363636363632</v>
      </c>
      <c r="I393" s="5" t="s">
        <v>87</v>
      </c>
    </row>
    <row r="394" spans="1:9" ht="15.75">
      <c r="A394" s="2">
        <v>520</v>
      </c>
      <c r="B394" s="20" t="s">
        <v>329</v>
      </c>
      <c r="C394" s="13" t="s">
        <v>5</v>
      </c>
      <c r="D394" s="17">
        <v>0.40399896605889501</v>
      </c>
      <c r="E394" s="180">
        <v>7.4647058823529413</v>
      </c>
      <c r="G394" s="4">
        <v>260.94</v>
      </c>
      <c r="H394" s="4">
        <v>0</v>
      </c>
      <c r="I394" s="5" t="s">
        <v>87</v>
      </c>
    </row>
    <row r="395" spans="1:9" ht="15.75">
      <c r="A395" s="2">
        <v>520</v>
      </c>
      <c r="B395" s="20" t="s">
        <v>329</v>
      </c>
      <c r="C395" s="13" t="s">
        <v>5</v>
      </c>
      <c r="D395" s="17">
        <v>0.50770417764396003</v>
      </c>
      <c r="E395" s="180">
        <v>6.4058823529411759</v>
      </c>
      <c r="G395" s="4">
        <v>627.04</v>
      </c>
      <c r="H395" s="4">
        <v>136.75428571428569</v>
      </c>
      <c r="I395" s="5" t="s">
        <v>87</v>
      </c>
    </row>
    <row r="396" spans="1:9" ht="15.75">
      <c r="A396" s="2">
        <v>530</v>
      </c>
      <c r="B396" s="201" t="s">
        <v>471</v>
      </c>
      <c r="C396" s="13" t="s">
        <v>438</v>
      </c>
      <c r="D396" s="61">
        <v>1.73</v>
      </c>
      <c r="E396" s="191">
        <v>6.2841176470588236</v>
      </c>
      <c r="G396" s="196">
        <v>1089.4678923773552</v>
      </c>
      <c r="H396" s="17">
        <v>608.32808725285145</v>
      </c>
      <c r="I396" s="5" t="s">
        <v>441</v>
      </c>
    </row>
    <row r="397" spans="1:9" ht="15.75">
      <c r="A397" s="2">
        <v>530</v>
      </c>
      <c r="B397" s="20" t="s">
        <v>439</v>
      </c>
      <c r="C397" s="13" t="s">
        <v>438</v>
      </c>
      <c r="D397" s="61">
        <v>2.2400000000000002</v>
      </c>
      <c r="E397" s="192">
        <v>2.4194117647058824</v>
      </c>
      <c r="G397" s="196">
        <v>960</v>
      </c>
      <c r="H397" s="17">
        <v>774.75914832190551</v>
      </c>
      <c r="I397" s="5" t="s">
        <v>441</v>
      </c>
    </row>
    <row r="398" spans="1:9" ht="15.75">
      <c r="A398" s="2">
        <v>530</v>
      </c>
      <c r="B398" s="20" t="s">
        <v>439</v>
      </c>
      <c r="C398" s="13" t="s">
        <v>438</v>
      </c>
      <c r="D398" s="61">
        <v>0.88</v>
      </c>
      <c r="E398" s="191">
        <v>4.3835294117647052</v>
      </c>
      <c r="G398" s="196">
        <v>808.03811593726948</v>
      </c>
      <c r="H398" s="17">
        <v>472.41574134326015</v>
      </c>
      <c r="I398" s="5" t="s">
        <v>440</v>
      </c>
    </row>
    <row r="399" spans="1:9" ht="15.75">
      <c r="A399" s="2">
        <v>530</v>
      </c>
      <c r="B399" s="20" t="s">
        <v>439</v>
      </c>
      <c r="C399" s="13" t="s">
        <v>438</v>
      </c>
      <c r="D399" s="61">
        <v>1.87</v>
      </c>
      <c r="E399" s="191">
        <v>8.3064705882352943</v>
      </c>
      <c r="G399" s="196">
        <v>1025.0638705934737</v>
      </c>
      <c r="H399" s="17">
        <v>389.08379119975302</v>
      </c>
      <c r="I399" s="5" t="s">
        <v>440</v>
      </c>
    </row>
    <row r="400" spans="1:9" ht="15.75">
      <c r="A400" s="2">
        <v>530</v>
      </c>
      <c r="B400" s="20" t="s">
        <v>439</v>
      </c>
      <c r="C400" s="13" t="s">
        <v>438</v>
      </c>
      <c r="D400" s="61"/>
      <c r="E400" s="192">
        <v>6.0088235294117647</v>
      </c>
      <c r="G400" s="196">
        <v>692</v>
      </c>
      <c r="H400" s="17">
        <v>231.9379285456514</v>
      </c>
      <c r="I400" s="5" t="s">
        <v>440</v>
      </c>
    </row>
    <row r="401" spans="1:9" ht="15.75">
      <c r="A401" s="2">
        <v>530</v>
      </c>
      <c r="B401" s="20" t="s">
        <v>439</v>
      </c>
      <c r="C401" s="13" t="s">
        <v>438</v>
      </c>
      <c r="D401" s="61">
        <v>1.76</v>
      </c>
      <c r="E401" s="192">
        <v>4.0552941176470592</v>
      </c>
      <c r="G401" s="196">
        <v>845</v>
      </c>
      <c r="H401" s="17">
        <v>534.50876939732939</v>
      </c>
      <c r="I401" s="5" t="s">
        <v>440</v>
      </c>
    </row>
    <row r="402" spans="1:9" ht="15.75">
      <c r="A402" s="2">
        <v>530</v>
      </c>
      <c r="B402" s="20" t="s">
        <v>439</v>
      </c>
      <c r="C402" s="13" t="s">
        <v>438</v>
      </c>
      <c r="D402" s="61">
        <v>2.11</v>
      </c>
      <c r="E402" s="191">
        <v>7.38</v>
      </c>
      <c r="G402" s="196">
        <v>925</v>
      </c>
      <c r="H402" s="17">
        <v>359.95460122699387</v>
      </c>
      <c r="I402" s="5" t="s">
        <v>440</v>
      </c>
    </row>
    <row r="403" spans="1:9" ht="15.75">
      <c r="A403" s="2">
        <v>530</v>
      </c>
      <c r="B403" s="20" t="s">
        <v>439</v>
      </c>
      <c r="C403" s="13" t="s">
        <v>438</v>
      </c>
      <c r="D403" s="193">
        <v>0.56000000000000005</v>
      </c>
      <c r="E403" s="191">
        <v>2.6205882352941177</v>
      </c>
      <c r="G403" s="196">
        <v>741.00046389434169</v>
      </c>
      <c r="H403" s="17">
        <v>540.35665299574907</v>
      </c>
      <c r="I403" s="5" t="s">
        <v>440</v>
      </c>
    </row>
    <row r="404" spans="1:9" ht="15.75">
      <c r="A404" s="2">
        <v>530</v>
      </c>
      <c r="B404" s="20" t="s">
        <v>439</v>
      </c>
      <c r="C404" s="13" t="s">
        <v>438</v>
      </c>
      <c r="D404" s="181">
        <v>1.71</v>
      </c>
      <c r="E404" s="191">
        <v>5.7388235294117651</v>
      </c>
      <c r="G404" s="196">
        <v>1004.1250101561022</v>
      </c>
      <c r="H404" s="17">
        <v>564.73533133979049</v>
      </c>
      <c r="I404" s="5" t="s">
        <v>440</v>
      </c>
    </row>
    <row r="405" spans="1:9" ht="15.75">
      <c r="A405" s="2">
        <v>530</v>
      </c>
      <c r="B405" s="20" t="s">
        <v>439</v>
      </c>
      <c r="C405" s="13" t="s">
        <v>438</v>
      </c>
      <c r="D405" s="181">
        <v>2.33</v>
      </c>
      <c r="E405" s="191">
        <v>7.7188235294117646</v>
      </c>
      <c r="G405" s="196">
        <v>890.60962422687442</v>
      </c>
      <c r="H405" s="17">
        <v>299.62239939829271</v>
      </c>
      <c r="I405" s="5" t="s">
        <v>440</v>
      </c>
    </row>
    <row r="406" spans="1:9" ht="15.75">
      <c r="A406" s="2">
        <v>530</v>
      </c>
      <c r="B406" s="20" t="s">
        <v>439</v>
      </c>
      <c r="C406" s="13" t="s">
        <v>438</v>
      </c>
      <c r="D406" s="181">
        <v>2.04</v>
      </c>
      <c r="E406" s="191">
        <v>5.9717647058823529</v>
      </c>
      <c r="G406" s="196">
        <v>776.94903424488257</v>
      </c>
      <c r="H406" s="17">
        <v>319.72435001536257</v>
      </c>
      <c r="I406" s="5" t="s">
        <v>440</v>
      </c>
    </row>
    <row r="407" spans="1:9" ht="15.75">
      <c r="A407" s="2">
        <v>530</v>
      </c>
      <c r="B407" s="20" t="s">
        <v>439</v>
      </c>
      <c r="C407" s="13" t="s">
        <v>438</v>
      </c>
      <c r="D407" s="181">
        <v>2.42</v>
      </c>
      <c r="E407" s="191">
        <v>7.2052941176470586</v>
      </c>
      <c r="G407" s="196">
        <v>958.98826454838854</v>
      </c>
      <c r="H407" s="17">
        <v>407.31911983528857</v>
      </c>
      <c r="I407" s="5" t="s">
        <v>440</v>
      </c>
    </row>
    <row r="408" spans="1:9" ht="15.75">
      <c r="A408" s="2">
        <v>530</v>
      </c>
      <c r="B408" s="20" t="s">
        <v>439</v>
      </c>
      <c r="C408" s="13" t="s">
        <v>438</v>
      </c>
      <c r="D408" s="181">
        <v>2.58</v>
      </c>
      <c r="E408" s="191">
        <v>7.5335294117647065</v>
      </c>
      <c r="G408" s="196">
        <v>838.8914346711731</v>
      </c>
      <c r="H408" s="17">
        <v>262.09114596673419</v>
      </c>
      <c r="I408" s="5" t="s">
        <v>440</v>
      </c>
    </row>
    <row r="409" spans="1:9" ht="15.75">
      <c r="A409" s="2">
        <v>530</v>
      </c>
      <c r="B409" s="20" t="s">
        <v>439</v>
      </c>
      <c r="C409" s="13" t="s">
        <v>438</v>
      </c>
      <c r="D409" s="181">
        <v>5.01</v>
      </c>
      <c r="E409" s="194">
        <v>6.48</v>
      </c>
      <c r="G409" s="197">
        <v>817.72533652604602</v>
      </c>
      <c r="H409" s="17">
        <v>321.58791321316255</v>
      </c>
      <c r="I409" s="5" t="s">
        <v>440</v>
      </c>
    </row>
    <row r="410" spans="1:9" ht="15.75">
      <c r="A410" s="2">
        <v>530</v>
      </c>
      <c r="B410" s="20" t="s">
        <v>439</v>
      </c>
      <c r="C410" s="13" t="s">
        <v>438</v>
      </c>
      <c r="D410" s="181">
        <v>4.62</v>
      </c>
      <c r="E410" s="194">
        <v>7.6764705882352944</v>
      </c>
      <c r="G410" s="197">
        <v>931.73242959892036</v>
      </c>
      <c r="H410" s="17">
        <v>343.98793302728552</v>
      </c>
      <c r="I410" s="5" t="s">
        <v>440</v>
      </c>
    </row>
    <row r="411" spans="1:9" ht="15.75">
      <c r="A411" s="2">
        <v>530</v>
      </c>
      <c r="B411" s="20" t="s">
        <v>439</v>
      </c>
      <c r="C411" s="13" t="s">
        <v>438</v>
      </c>
      <c r="D411" s="181">
        <v>7.33</v>
      </c>
      <c r="E411" s="194">
        <v>4.171764705882353</v>
      </c>
      <c r="G411" s="197">
        <v>1077.6019919871849</v>
      </c>
      <c r="H411" s="17">
        <v>758.19325867791031</v>
      </c>
      <c r="I411" s="5" t="s">
        <v>440</v>
      </c>
    </row>
    <row r="412" spans="1:9" ht="15.75">
      <c r="A412" s="2">
        <v>530</v>
      </c>
      <c r="B412" s="20" t="s">
        <v>439</v>
      </c>
      <c r="C412" s="13" t="s">
        <v>438</v>
      </c>
      <c r="D412" s="181">
        <v>4.62</v>
      </c>
      <c r="E412" s="194">
        <v>6.7923529411764711</v>
      </c>
      <c r="G412" s="197">
        <v>903.30319072580346</v>
      </c>
      <c r="H412" s="17">
        <v>383.25064651793627</v>
      </c>
      <c r="I412" s="5" t="s">
        <v>440</v>
      </c>
    </row>
    <row r="413" spans="1:9" ht="15.75">
      <c r="A413" s="2">
        <v>530</v>
      </c>
      <c r="B413" s="20" t="s">
        <v>439</v>
      </c>
      <c r="C413" s="13" t="s">
        <v>438</v>
      </c>
      <c r="D413" s="181">
        <v>5.04</v>
      </c>
      <c r="E413" s="194">
        <v>5.2888235294117649</v>
      </c>
      <c r="G413" s="197">
        <v>787.80729775839143</v>
      </c>
      <c r="H413" s="17">
        <v>382.87160667214096</v>
      </c>
      <c r="I413" s="5" t="s">
        <v>440</v>
      </c>
    </row>
    <row r="414" spans="1:9" ht="15.75">
      <c r="A414" s="2">
        <v>530</v>
      </c>
      <c r="B414" s="20" t="s">
        <v>439</v>
      </c>
      <c r="C414" s="13" t="s">
        <v>438</v>
      </c>
      <c r="D414" s="181">
        <v>5.49</v>
      </c>
      <c r="E414" s="194">
        <v>6.03</v>
      </c>
      <c r="G414" s="197">
        <v>935.80052460877812</v>
      </c>
      <c r="H414" s="17">
        <v>474.11708902595603</v>
      </c>
      <c r="I414" s="5" t="s">
        <v>440</v>
      </c>
    </row>
    <row r="415" spans="1:9" ht="15.75">
      <c r="A415" s="2">
        <v>530</v>
      </c>
      <c r="B415" s="20" t="s">
        <v>439</v>
      </c>
      <c r="C415" s="13" t="s">
        <v>438</v>
      </c>
      <c r="D415" s="181">
        <v>6.62</v>
      </c>
      <c r="E415" s="194">
        <v>5.828823529411765</v>
      </c>
      <c r="G415" s="197">
        <v>1631.0980208669052</v>
      </c>
      <c r="H415" s="17">
        <v>1184.8175445045813</v>
      </c>
      <c r="I415" s="5" t="s">
        <v>440</v>
      </c>
    </row>
    <row r="416" spans="1:9" ht="15.75">
      <c r="A416" s="2">
        <v>530</v>
      </c>
      <c r="B416" s="20" t="s">
        <v>439</v>
      </c>
      <c r="C416" s="13" t="s">
        <v>438</v>
      </c>
      <c r="D416" s="181">
        <v>8.59</v>
      </c>
      <c r="E416" s="194">
        <v>5.3735294117647063</v>
      </c>
      <c r="G416" s="197">
        <v>916.14351693018739</v>
      </c>
      <c r="H416" s="17">
        <v>504.72236933004302</v>
      </c>
      <c r="I416" s="5" t="s">
        <v>440</v>
      </c>
    </row>
    <row r="417" spans="1:9" ht="15.75">
      <c r="A417" s="2">
        <v>530</v>
      </c>
      <c r="B417" s="20" t="s">
        <v>439</v>
      </c>
      <c r="C417" s="13" t="s">
        <v>438</v>
      </c>
      <c r="D417" s="181">
        <v>12.47</v>
      </c>
      <c r="E417" s="194">
        <v>5.4317647058823528</v>
      </c>
      <c r="G417" s="197">
        <v>2379.2787222659167</v>
      </c>
      <c r="H417" s="17">
        <v>1963.3988233124703</v>
      </c>
      <c r="I417" s="5" t="s">
        <v>440</v>
      </c>
    </row>
    <row r="418" spans="1:9" ht="15.75">
      <c r="A418" s="2">
        <v>530</v>
      </c>
      <c r="B418" s="20" t="s">
        <v>439</v>
      </c>
      <c r="C418" s="13" t="s">
        <v>438</v>
      </c>
      <c r="D418" s="181">
        <v>7.21</v>
      </c>
      <c r="E418" s="192">
        <v>5.7388235294117651</v>
      </c>
      <c r="G418" s="197">
        <v>911</v>
      </c>
      <c r="H418" s="17">
        <v>471.6103211836882</v>
      </c>
      <c r="I418" s="5" t="s">
        <v>440</v>
      </c>
    </row>
    <row r="419" spans="1:9" ht="15.75">
      <c r="A419" s="2">
        <v>530</v>
      </c>
      <c r="B419" s="20" t="s">
        <v>439</v>
      </c>
      <c r="C419" s="13" t="s">
        <v>438</v>
      </c>
      <c r="D419" s="181">
        <v>9.52</v>
      </c>
      <c r="E419" s="194">
        <v>4.59</v>
      </c>
      <c r="G419" s="197">
        <v>2379.2787222659167</v>
      </c>
      <c r="H419" s="17">
        <v>2027.8480474192909</v>
      </c>
      <c r="I419" s="5" t="s">
        <v>440</v>
      </c>
    </row>
    <row r="420" spans="1:9" ht="15.75">
      <c r="A420" s="2">
        <v>530</v>
      </c>
      <c r="B420" s="20" t="s">
        <v>439</v>
      </c>
      <c r="C420" s="13" t="s">
        <v>438</v>
      </c>
      <c r="D420" s="181">
        <v>7.95</v>
      </c>
      <c r="E420" s="194">
        <v>3.5788235294117645</v>
      </c>
      <c r="G420" s="197">
        <v>2342.1584412729621</v>
      </c>
      <c r="H420" s="17">
        <v>2068.147903560945</v>
      </c>
      <c r="I420" s="5" t="s">
        <v>440</v>
      </c>
    </row>
    <row r="421" spans="1:9" ht="15.75">
      <c r="A421" s="2">
        <v>530</v>
      </c>
      <c r="B421" s="20" t="s">
        <v>439</v>
      </c>
      <c r="C421" s="13" t="s">
        <v>438</v>
      </c>
      <c r="D421" s="181">
        <v>8.64</v>
      </c>
      <c r="E421" s="194">
        <v>3.3405882352941174</v>
      </c>
      <c r="G421" s="197">
        <v>1102.8099800588802</v>
      </c>
      <c r="H421" s="17">
        <v>847.03978879218948</v>
      </c>
      <c r="I421" s="5" t="s">
        <v>440</v>
      </c>
    </row>
    <row r="422" spans="1:9" ht="15.75">
      <c r="A422" s="2">
        <v>530</v>
      </c>
      <c r="B422" s="20" t="s">
        <v>439</v>
      </c>
      <c r="C422" s="13" t="s">
        <v>438</v>
      </c>
      <c r="D422" s="181">
        <v>5.23</v>
      </c>
      <c r="E422" s="192">
        <v>6.1623529411764713</v>
      </c>
      <c r="G422" s="197">
        <v>1081</v>
      </c>
      <c r="H422" s="17">
        <v>609.18303861421873</v>
      </c>
      <c r="I422" s="5" t="s">
        <v>440</v>
      </c>
    </row>
    <row r="423" spans="1:9" ht="15.75">
      <c r="A423" s="2">
        <v>530</v>
      </c>
      <c r="B423" s="20" t="s">
        <v>439</v>
      </c>
      <c r="C423" s="13" t="s">
        <v>438</v>
      </c>
      <c r="D423" s="181">
        <v>7.23</v>
      </c>
      <c r="E423" s="194">
        <v>3.1870588235294117</v>
      </c>
      <c r="G423" s="197">
        <v>1140.0788866931916</v>
      </c>
      <c r="H423" s="17">
        <v>896.06358535793356</v>
      </c>
      <c r="I423" s="5" t="s">
        <v>440</v>
      </c>
    </row>
    <row r="424" spans="1:9" ht="15.75">
      <c r="A424" s="2">
        <v>530</v>
      </c>
      <c r="B424" s="20" t="s">
        <v>439</v>
      </c>
      <c r="C424" s="13" t="s">
        <v>438</v>
      </c>
      <c r="D424" s="181">
        <v>7.26</v>
      </c>
      <c r="E424" s="192">
        <v>4.2564705882352936</v>
      </c>
      <c r="G424" s="197">
        <v>16168</v>
      </c>
      <c r="H424" s="17">
        <v>15842.105810176832</v>
      </c>
      <c r="I424" s="5" t="s">
        <v>440</v>
      </c>
    </row>
    <row r="425" spans="1:9" ht="15.75">
      <c r="A425" s="2">
        <v>530</v>
      </c>
      <c r="B425" s="20" t="s">
        <v>439</v>
      </c>
      <c r="C425" s="13" t="s">
        <v>438</v>
      </c>
      <c r="D425" s="181" t="s">
        <v>435</v>
      </c>
      <c r="E425" s="192">
        <v>3.2664705882352942</v>
      </c>
      <c r="G425" s="197">
        <v>28381</v>
      </c>
      <c r="H425" s="17">
        <v>28130.904583182968</v>
      </c>
      <c r="I425" s="5" t="s">
        <v>440</v>
      </c>
    </row>
    <row r="426" spans="1:9" ht="15.75">
      <c r="A426" s="2">
        <v>530</v>
      </c>
      <c r="B426" s="20" t="s">
        <v>439</v>
      </c>
      <c r="C426" s="13" t="s">
        <v>438</v>
      </c>
      <c r="D426" s="181">
        <v>7.11</v>
      </c>
      <c r="E426" s="192">
        <v>2.97</v>
      </c>
      <c r="G426" s="197">
        <v>1016</v>
      </c>
      <c r="H426" s="17">
        <v>788.60368098159506</v>
      </c>
      <c r="I426" s="5" t="s">
        <v>440</v>
      </c>
    </row>
    <row r="427" spans="1:9" ht="15.75">
      <c r="A427" s="2">
        <v>530</v>
      </c>
      <c r="B427" s="20" t="s">
        <v>439</v>
      </c>
      <c r="C427" s="13" t="s">
        <v>438</v>
      </c>
      <c r="D427" s="181">
        <v>8.75</v>
      </c>
      <c r="E427" s="192">
        <v>4.1400000000000006</v>
      </c>
      <c r="G427" s="197">
        <v>1176</v>
      </c>
      <c r="H427" s="17">
        <v>859.02331288343555</v>
      </c>
      <c r="I427" s="5" t="s">
        <v>440</v>
      </c>
    </row>
    <row r="428" spans="1:9" ht="15.75">
      <c r="A428" s="2">
        <v>530</v>
      </c>
      <c r="B428" s="20" t="s">
        <v>439</v>
      </c>
      <c r="C428" s="13" t="s">
        <v>438</v>
      </c>
      <c r="D428" s="181">
        <v>7.28</v>
      </c>
      <c r="E428" s="194">
        <v>3.3141176470588234</v>
      </c>
      <c r="G428" s="197">
        <v>976.56396296634705</v>
      </c>
      <c r="H428" s="17">
        <v>722.82047686024816</v>
      </c>
      <c r="I428" s="5" t="s">
        <v>440</v>
      </c>
    </row>
    <row r="429" spans="1:9" ht="15.75">
      <c r="A429" s="2">
        <v>530</v>
      </c>
      <c r="B429" s="20" t="s">
        <v>439</v>
      </c>
      <c r="C429" s="13" t="s">
        <v>438</v>
      </c>
      <c r="D429" s="181">
        <v>9.9600000000000009</v>
      </c>
      <c r="E429" s="194">
        <v>1.6464705882352941</v>
      </c>
      <c r="G429" s="197">
        <v>3728.3814360129854</v>
      </c>
      <c r="H429" s="17">
        <v>3602.3203750241728</v>
      </c>
      <c r="I429" s="5" t="s">
        <v>440</v>
      </c>
    </row>
    <row r="430" spans="1:9" ht="15.75">
      <c r="A430" s="2">
        <v>530</v>
      </c>
      <c r="B430" s="20" t="s">
        <v>439</v>
      </c>
      <c r="C430" s="13" t="s">
        <v>438</v>
      </c>
      <c r="D430" s="181">
        <v>6.45</v>
      </c>
      <c r="E430" s="194">
        <v>4.3835294117647052</v>
      </c>
      <c r="G430" s="197">
        <v>899.63607106890026</v>
      </c>
      <c r="H430" s="17">
        <v>564.01369647489093</v>
      </c>
      <c r="I430" s="5" t="s">
        <v>440</v>
      </c>
    </row>
    <row r="431" spans="1:9" ht="15.75">
      <c r="A431" s="2">
        <v>530</v>
      </c>
      <c r="B431" s="20" t="s">
        <v>439</v>
      </c>
      <c r="C431" s="13" t="s">
        <v>438</v>
      </c>
      <c r="D431" s="181">
        <v>6.7</v>
      </c>
      <c r="E431" s="194">
        <v>4.7647058823529411</v>
      </c>
      <c r="G431" s="197">
        <v>1042.8823208237927</v>
      </c>
      <c r="H431" s="17">
        <v>678.07539191726073</v>
      </c>
      <c r="I431" s="5" t="s">
        <v>440</v>
      </c>
    </row>
    <row r="432" spans="1:9" ht="15.75">
      <c r="A432" s="2">
        <v>530</v>
      </c>
      <c r="B432" s="20" t="s">
        <v>439</v>
      </c>
      <c r="C432" s="13" t="s">
        <v>438</v>
      </c>
      <c r="D432" s="181">
        <v>6.53</v>
      </c>
      <c r="E432" s="194">
        <v>4.552941176470588</v>
      </c>
      <c r="G432" s="197">
        <v>1260.1073509332323</v>
      </c>
      <c r="H432" s="17">
        <v>911.51406331143517</v>
      </c>
      <c r="I432" s="5" t="s">
        <v>440</v>
      </c>
    </row>
    <row r="433" spans="1:9" ht="15.75">
      <c r="A433" s="2">
        <v>530</v>
      </c>
      <c r="B433" s="20" t="s">
        <v>439</v>
      </c>
      <c r="C433" s="13" t="s">
        <v>438</v>
      </c>
      <c r="D433" s="181">
        <v>6.89</v>
      </c>
      <c r="E433" s="194">
        <v>4.6482352941176464</v>
      </c>
      <c r="G433" s="197">
        <v>1119.5382525604864</v>
      </c>
      <c r="H433" s="17">
        <v>763.64882636055859</v>
      </c>
      <c r="I433" s="5" t="s">
        <v>440</v>
      </c>
    </row>
    <row r="434" spans="1:9" ht="15.75">
      <c r="A434" s="2">
        <v>530</v>
      </c>
      <c r="B434" s="20" t="s">
        <v>439</v>
      </c>
      <c r="C434" s="13" t="s">
        <v>438</v>
      </c>
      <c r="D434" s="181">
        <v>8.02</v>
      </c>
      <c r="E434" s="194">
        <v>4.4205882352941179</v>
      </c>
      <c r="G434" s="197">
        <v>1964.6934488560512</v>
      </c>
      <c r="H434" s="17">
        <v>1626.2336870372133</v>
      </c>
      <c r="I434" s="5" t="s">
        <v>440</v>
      </c>
    </row>
    <row r="435" spans="1:9" ht="15.75">
      <c r="A435" s="2">
        <v>530</v>
      </c>
      <c r="B435" s="20" t="s">
        <v>439</v>
      </c>
      <c r="C435" s="13" t="s">
        <v>438</v>
      </c>
      <c r="D435" s="181">
        <v>6.68</v>
      </c>
      <c r="E435" s="194">
        <v>4.552941176470588</v>
      </c>
      <c r="G435" s="197">
        <v>2353.7130844179078</v>
      </c>
      <c r="H435" s="17">
        <v>2005.1197967961107</v>
      </c>
      <c r="I435" s="5" t="s">
        <v>440</v>
      </c>
    </row>
    <row r="436" spans="1:9" ht="15.75">
      <c r="A436" s="2">
        <v>530</v>
      </c>
      <c r="B436" s="20" t="s">
        <v>439</v>
      </c>
      <c r="C436" s="13" t="s">
        <v>438</v>
      </c>
      <c r="D436" s="181">
        <v>5.8</v>
      </c>
      <c r="E436" s="194">
        <v>5.4529411764705884</v>
      </c>
      <c r="G436" s="197">
        <v>1257.1273297619402</v>
      </c>
      <c r="H436" s="17">
        <v>839.62606668002036</v>
      </c>
      <c r="I436" s="5" t="s">
        <v>440</v>
      </c>
    </row>
    <row r="437" spans="1:9" ht="15.75">
      <c r="A437" s="2">
        <v>530</v>
      </c>
      <c r="B437" s="20" t="s">
        <v>439</v>
      </c>
      <c r="C437" s="13" t="s">
        <v>438</v>
      </c>
      <c r="D437" s="181">
        <v>4.9400000000000004</v>
      </c>
      <c r="E437" s="194">
        <v>6.1888235294117644</v>
      </c>
      <c r="G437" s="197">
        <v>1463.333192524909</v>
      </c>
      <c r="H437" s="17">
        <v>989.48952597853588</v>
      </c>
      <c r="I437" s="5" t="s">
        <v>440</v>
      </c>
    </row>
    <row r="438" spans="1:9" ht="15.75">
      <c r="A438" s="2">
        <v>530</v>
      </c>
      <c r="B438" s="20" t="s">
        <v>439</v>
      </c>
      <c r="C438" s="13" t="s">
        <v>438</v>
      </c>
      <c r="D438" s="181">
        <v>5.52</v>
      </c>
      <c r="E438" s="194">
        <v>6.4058823529411768</v>
      </c>
      <c r="G438" s="197">
        <v>1084.2429359400614</v>
      </c>
      <c r="H438" s="17">
        <v>593.78028707683518</v>
      </c>
      <c r="I438" s="5" t="s">
        <v>440</v>
      </c>
    </row>
    <row r="439" spans="1:9" ht="15.75">
      <c r="A439" s="2">
        <v>530</v>
      </c>
      <c r="B439" s="20" t="s">
        <v>439</v>
      </c>
      <c r="C439" s="13" t="s">
        <v>438</v>
      </c>
      <c r="D439" s="181">
        <v>6.17</v>
      </c>
      <c r="E439" s="194">
        <v>5.3999999999999995</v>
      </c>
      <c r="G439" s="197">
        <v>1047.0865862691758</v>
      </c>
      <c r="H439" s="17">
        <v>633.6387335084396</v>
      </c>
      <c r="I439" s="5" t="s">
        <v>440</v>
      </c>
    </row>
    <row r="440" spans="1:9" ht="15.75">
      <c r="A440" s="2">
        <v>530</v>
      </c>
      <c r="B440" s="20" t="s">
        <v>439</v>
      </c>
      <c r="C440" s="13" t="s">
        <v>438</v>
      </c>
      <c r="D440" s="181">
        <v>5.87</v>
      </c>
      <c r="E440" s="194">
        <v>5.828823529411765</v>
      </c>
      <c r="G440" s="197">
        <v>1032.6628509746083</v>
      </c>
      <c r="H440" s="17">
        <v>586.38237461228425</v>
      </c>
      <c r="I440" s="5" t="s">
        <v>440</v>
      </c>
    </row>
    <row r="441" spans="1:9" ht="15.75">
      <c r="A441" s="2">
        <v>530</v>
      </c>
      <c r="B441" s="20" t="s">
        <v>439</v>
      </c>
      <c r="C441" s="13" t="s">
        <v>438</v>
      </c>
      <c r="D441" s="181">
        <v>6.11</v>
      </c>
      <c r="E441" s="194">
        <v>6.0988235294117645</v>
      </c>
      <c r="G441" s="197">
        <v>1085.434285253818</v>
      </c>
      <c r="H441" s="17">
        <v>618.48141625345716</v>
      </c>
      <c r="I441" s="5" t="s">
        <v>440</v>
      </c>
    </row>
    <row r="442" spans="1:9" ht="15.75">
      <c r="A442" s="2">
        <v>530</v>
      </c>
      <c r="B442" s="20" t="s">
        <v>439</v>
      </c>
      <c r="C442" s="13" t="s">
        <v>438</v>
      </c>
      <c r="D442" s="181">
        <v>4.01</v>
      </c>
      <c r="E442" s="194">
        <v>1.0747058823529412</v>
      </c>
      <c r="G442" s="197">
        <v>776.44459062839951</v>
      </c>
      <c r="H442" s="17">
        <v>694.16036110837058</v>
      </c>
      <c r="I442" s="5" t="s">
        <v>440</v>
      </c>
    </row>
    <row r="443" spans="1:9" ht="15.75">
      <c r="A443" s="2">
        <v>530</v>
      </c>
      <c r="B443" s="20" t="s">
        <v>439</v>
      </c>
      <c r="C443" s="13" t="s">
        <v>438</v>
      </c>
      <c r="D443" s="181">
        <v>6.1</v>
      </c>
      <c r="E443" s="194">
        <v>4.8652941176470588</v>
      </c>
      <c r="G443" s="197">
        <v>1193.0874271757527</v>
      </c>
      <c r="H443" s="17">
        <v>820.57901865897179</v>
      </c>
      <c r="I443" s="5" t="s">
        <v>440</v>
      </c>
    </row>
    <row r="444" spans="1:9" ht="15.75">
      <c r="A444" s="2">
        <v>530</v>
      </c>
      <c r="B444" s="20" t="s">
        <v>439</v>
      </c>
      <c r="C444" s="13" t="s">
        <v>438</v>
      </c>
      <c r="D444" s="181">
        <v>9.73</v>
      </c>
      <c r="E444" s="191">
        <v>2.0276470588235296</v>
      </c>
      <c r="G444" s="197">
        <v>800</v>
      </c>
      <c r="H444" s="17">
        <v>644.75438469866469</v>
      </c>
      <c r="I444" s="5" t="s">
        <v>440</v>
      </c>
    </row>
    <row r="445" spans="1:9" ht="15.75">
      <c r="A445" s="2">
        <v>530</v>
      </c>
      <c r="B445" s="20" t="s">
        <v>439</v>
      </c>
      <c r="C445" s="13" t="s">
        <v>438</v>
      </c>
      <c r="D445" s="181">
        <v>7.1</v>
      </c>
      <c r="E445" s="194">
        <v>1.6358823529411763</v>
      </c>
      <c r="G445" s="197">
        <v>562.69172493245537</v>
      </c>
      <c r="H445" s="17">
        <v>437.44134600787942</v>
      </c>
      <c r="I445" s="5" t="s">
        <v>440</v>
      </c>
    </row>
    <row r="446" spans="1:9" ht="15.75">
      <c r="A446" s="2">
        <v>530</v>
      </c>
      <c r="B446" s="20" t="s">
        <v>439</v>
      </c>
      <c r="C446" s="13" t="s">
        <v>438</v>
      </c>
      <c r="D446" s="181">
        <v>7.87</v>
      </c>
      <c r="E446" s="191">
        <v>4.1611764705882353</v>
      </c>
      <c r="G446" s="197">
        <v>1089</v>
      </c>
      <c r="H446" s="17">
        <v>770.40194875496218</v>
      </c>
      <c r="I446" s="5" t="s">
        <v>440</v>
      </c>
    </row>
    <row r="447" spans="1:9" ht="15.75">
      <c r="A447" s="2">
        <v>530</v>
      </c>
      <c r="B447" s="20" t="s">
        <v>439</v>
      </c>
      <c r="C447" s="13" t="s">
        <v>438</v>
      </c>
      <c r="D447" s="181">
        <v>7.21</v>
      </c>
      <c r="E447" s="194">
        <v>3.9335294117647059</v>
      </c>
      <c r="G447" s="197">
        <v>732.09741126298184</v>
      </c>
      <c r="H447" s="17">
        <v>430.92902439903378</v>
      </c>
      <c r="I447" s="5" t="s">
        <v>440</v>
      </c>
    </row>
    <row r="448" spans="1:9" ht="15.75">
      <c r="A448" s="2">
        <v>530</v>
      </c>
      <c r="B448" s="20" t="s">
        <v>439</v>
      </c>
      <c r="C448" s="13" t="s">
        <v>438</v>
      </c>
      <c r="D448" s="181" t="s">
        <v>436</v>
      </c>
      <c r="E448" s="191">
        <v>5.1776470588235295</v>
      </c>
      <c r="G448" s="197">
        <v>1049</v>
      </c>
      <c r="H448" s="17">
        <v>652.57647058823522</v>
      </c>
      <c r="I448" s="5" t="s">
        <v>440</v>
      </c>
    </row>
    <row r="449" spans="1:9" ht="15.75">
      <c r="A449" s="2">
        <v>530</v>
      </c>
      <c r="B449" s="20" t="s">
        <v>439</v>
      </c>
      <c r="C449" s="13" t="s">
        <v>437</v>
      </c>
      <c r="D449" s="181">
        <v>2.1123800515722935</v>
      </c>
      <c r="E449" s="194">
        <v>3.0441176470588234</v>
      </c>
      <c r="G449" s="197">
        <v>330.45103953757359</v>
      </c>
      <c r="H449" s="17">
        <v>97.379946069511533</v>
      </c>
      <c r="I449" s="5" t="s">
        <v>440</v>
      </c>
    </row>
    <row r="450" spans="1:9" ht="15.75">
      <c r="A450" s="2">
        <v>530</v>
      </c>
      <c r="B450" s="20" t="s">
        <v>439</v>
      </c>
      <c r="C450" s="13" t="s">
        <v>437</v>
      </c>
      <c r="D450" s="181">
        <v>0.21977901880579362</v>
      </c>
      <c r="E450" s="194">
        <v>5.5482352941176476</v>
      </c>
      <c r="G450" s="197">
        <v>480.41772171429159</v>
      </c>
      <c r="H450" s="17">
        <v>55.620320054241006</v>
      </c>
      <c r="I450" s="5" t="s">
        <v>440</v>
      </c>
    </row>
    <row r="451" spans="1:9" ht="15.75">
      <c r="A451" s="2">
        <v>530</v>
      </c>
      <c r="B451" s="20" t="s">
        <v>439</v>
      </c>
      <c r="C451" s="13" t="s">
        <v>437</v>
      </c>
      <c r="D451" s="181">
        <v>3.0333401929755919</v>
      </c>
      <c r="E451" s="194">
        <v>0.63529411764705879</v>
      </c>
      <c r="G451" s="197">
        <v>413.99389438566567</v>
      </c>
      <c r="H451" s="17">
        <v>365.35297053146144</v>
      </c>
      <c r="I451" s="5" t="s">
        <v>440</v>
      </c>
    </row>
    <row r="452" spans="1:9" ht="15.75">
      <c r="A452" s="2">
        <v>530</v>
      </c>
      <c r="B452" s="20" t="s">
        <v>439</v>
      </c>
      <c r="C452" s="13" t="s">
        <v>437</v>
      </c>
      <c r="D452" s="181">
        <v>4.2679164699766741</v>
      </c>
      <c r="E452" s="194">
        <v>6.03</v>
      </c>
      <c r="G452" s="197">
        <v>944.44166415958011</v>
      </c>
      <c r="H452" s="17">
        <v>482.75822857675803</v>
      </c>
      <c r="I452" s="5" t="s">
        <v>440</v>
      </c>
    </row>
    <row r="453" spans="1:9" ht="15.75">
      <c r="A453" s="2">
        <v>530</v>
      </c>
      <c r="B453" s="20" t="s">
        <v>439</v>
      </c>
      <c r="C453" s="13" t="s">
        <v>437</v>
      </c>
      <c r="D453" s="181">
        <v>4.7833210531871693</v>
      </c>
      <c r="E453" s="194">
        <v>0.38117647058823528</v>
      </c>
      <c r="G453" s="197">
        <v>109.40947475600535</v>
      </c>
      <c r="H453" s="17">
        <v>80.224920443482802</v>
      </c>
      <c r="I453" s="5" t="s">
        <v>440</v>
      </c>
    </row>
    <row r="454" spans="1:9" ht="15.75">
      <c r="A454" s="2">
        <v>530</v>
      </c>
      <c r="B454" s="20" t="s">
        <v>439</v>
      </c>
      <c r="C454" s="13" t="s">
        <v>437</v>
      </c>
      <c r="D454" s="181">
        <v>4.3450817218271709</v>
      </c>
      <c r="E454" s="194">
        <v>5.26235294117647</v>
      </c>
      <c r="G454" s="197">
        <v>951.51185397187339</v>
      </c>
      <c r="H454" s="17">
        <v>548.60286804621478</v>
      </c>
      <c r="I454" s="5" t="s">
        <v>440</v>
      </c>
    </row>
    <row r="455" spans="1:9" ht="15.75">
      <c r="A455" s="2">
        <v>530</v>
      </c>
      <c r="B455" s="20" t="s">
        <v>439</v>
      </c>
      <c r="C455" s="13" t="s">
        <v>437</v>
      </c>
      <c r="D455" s="181">
        <v>3.8978579306484145</v>
      </c>
      <c r="E455" s="194">
        <v>5.394705882352941</v>
      </c>
      <c r="G455" s="197">
        <v>982.5345000992728</v>
      </c>
      <c r="H455" s="17">
        <v>569.49198837065501</v>
      </c>
      <c r="I455" s="5" t="s">
        <v>440</v>
      </c>
    </row>
    <row r="456" spans="1:9" ht="15.75">
      <c r="A456" s="2">
        <v>530</v>
      </c>
      <c r="B456" s="20" t="s">
        <v>439</v>
      </c>
      <c r="C456" s="13" t="s">
        <v>437</v>
      </c>
      <c r="D456" s="181">
        <v>4.499024556407786</v>
      </c>
      <c r="E456" s="194">
        <v>7.0517647058823529</v>
      </c>
      <c r="G456" s="197">
        <v>1112.0092420515011</v>
      </c>
      <c r="H456" s="17">
        <v>572.09498726983384</v>
      </c>
      <c r="I456" s="5" t="s">
        <v>440</v>
      </c>
    </row>
    <row r="457" spans="1:9" ht="15.75">
      <c r="A457" s="2">
        <v>530</v>
      </c>
      <c r="B457" s="20" t="s">
        <v>439</v>
      </c>
      <c r="C457" s="13" t="s">
        <v>437</v>
      </c>
      <c r="D457" s="181">
        <v>5.5656069651069542</v>
      </c>
      <c r="E457" s="194">
        <v>3.2505882352941176</v>
      </c>
      <c r="G457" s="197">
        <v>574.62079065663693</v>
      </c>
      <c r="H457" s="17">
        <v>325.74139693595851</v>
      </c>
      <c r="I457" s="5" t="s">
        <v>440</v>
      </c>
    </row>
    <row r="458" spans="1:9" ht="15.75">
      <c r="A458" s="2">
        <v>530</v>
      </c>
      <c r="B458" s="20" t="s">
        <v>439</v>
      </c>
      <c r="C458" s="13" t="s">
        <v>437</v>
      </c>
      <c r="D458" s="181">
        <v>4.4127817499720603</v>
      </c>
      <c r="E458" s="195">
        <v>6.1252941176470594</v>
      </c>
      <c r="G458" s="197">
        <v>1067.123627313126</v>
      </c>
      <c r="H458" s="17">
        <v>598.14405315217323</v>
      </c>
      <c r="I458" s="5" t="s">
        <v>440</v>
      </c>
    </row>
    <row r="459" spans="1:9" ht="15.75">
      <c r="A459" s="2">
        <v>530</v>
      </c>
      <c r="B459" s="20" t="s">
        <v>439</v>
      </c>
      <c r="C459" s="13" t="s">
        <v>437</v>
      </c>
      <c r="D459" s="181">
        <v>4.0817852480201324</v>
      </c>
      <c r="E459" s="191">
        <v>3.928235294117647</v>
      </c>
      <c r="G459" s="197">
        <v>772.15067671061524</v>
      </c>
      <c r="H459" s="17">
        <v>471.38763087878556</v>
      </c>
      <c r="I459" s="5" t="s">
        <v>440</v>
      </c>
    </row>
    <row r="460" spans="1:9" ht="15.75">
      <c r="A460" s="2">
        <v>530</v>
      </c>
      <c r="B460" s="20" t="s">
        <v>439</v>
      </c>
      <c r="C460" s="13" t="s">
        <v>437</v>
      </c>
      <c r="D460" s="181">
        <v>3.4278549517370598</v>
      </c>
      <c r="E460" s="191">
        <v>4.1558823529411759</v>
      </c>
      <c r="G460" s="197">
        <v>679.43278866400374</v>
      </c>
      <c r="H460" s="17">
        <v>361.24007845108429</v>
      </c>
      <c r="I460" s="5" t="s">
        <v>440</v>
      </c>
    </row>
    <row r="461" spans="1:9" ht="15.75">
      <c r="A461" s="2">
        <v>530</v>
      </c>
      <c r="B461" s="20" t="s">
        <v>439</v>
      </c>
      <c r="C461" s="13" t="s">
        <v>437</v>
      </c>
      <c r="D461" s="181">
        <v>3.1858493519871289</v>
      </c>
      <c r="E461" s="191">
        <v>4.7064705882352946</v>
      </c>
      <c r="G461" s="197">
        <v>818.03680508925652</v>
      </c>
      <c r="H461" s="17">
        <v>457.68862753602662</v>
      </c>
      <c r="I461" s="5" t="s">
        <v>440</v>
      </c>
    </row>
    <row r="462" spans="1:9" ht="15.75">
      <c r="A462" s="2">
        <v>530</v>
      </c>
      <c r="B462" s="20" t="s">
        <v>439</v>
      </c>
      <c r="C462" s="13" t="s">
        <v>437</v>
      </c>
      <c r="D462" s="181">
        <v>3.747799431847195</v>
      </c>
      <c r="E462" s="191">
        <v>3.6635294117647059</v>
      </c>
      <c r="G462" s="197">
        <v>645.3687481548659</v>
      </c>
      <c r="H462" s="17">
        <v>364.87275392895469</v>
      </c>
      <c r="I462" s="5" t="s">
        <v>440</v>
      </c>
    </row>
    <row r="463" spans="1:9" ht="15.75">
      <c r="A463" s="2">
        <v>530</v>
      </c>
      <c r="B463" s="20" t="s">
        <v>439</v>
      </c>
      <c r="C463" s="13" t="s">
        <v>437</v>
      </c>
      <c r="D463" s="181">
        <v>3.5621922997094959</v>
      </c>
      <c r="E463" s="191">
        <v>5.1194117647058821</v>
      </c>
      <c r="G463" s="197">
        <v>885.01142785220497</v>
      </c>
      <c r="H463" s="17">
        <v>493.04664979374235</v>
      </c>
      <c r="I463" s="5" t="s">
        <v>440</v>
      </c>
    </row>
    <row r="464" spans="1:9" ht="15.75">
      <c r="A464" s="2">
        <v>530</v>
      </c>
      <c r="B464" s="20" t="s">
        <v>439</v>
      </c>
      <c r="C464" s="13" t="s">
        <v>437</v>
      </c>
      <c r="D464" s="181">
        <v>2.9052912783875677</v>
      </c>
      <c r="E464" s="191">
        <v>6.4270588235294124</v>
      </c>
      <c r="G464" s="197">
        <v>991.87983912692141</v>
      </c>
      <c r="H464" s="17">
        <v>499.7958261352216</v>
      </c>
      <c r="I464" s="5" t="s">
        <v>440</v>
      </c>
    </row>
    <row r="465" spans="1:9" ht="15.75">
      <c r="A465" s="2">
        <v>530</v>
      </c>
      <c r="B465" s="20" t="s">
        <v>439</v>
      </c>
      <c r="C465" s="13" t="s">
        <v>437</v>
      </c>
      <c r="D465" s="181">
        <v>3.0957957605575284</v>
      </c>
      <c r="E465" s="191">
        <v>5.4741176470588231</v>
      </c>
      <c r="G465" s="197">
        <v>786.57936451893454</v>
      </c>
      <c r="H465" s="17">
        <v>367.45673730854122</v>
      </c>
      <c r="I465" s="5" t="s">
        <v>440</v>
      </c>
    </row>
    <row r="466" spans="1:9" ht="15.75">
      <c r="A466" s="2">
        <v>530</v>
      </c>
      <c r="B466" s="20" t="s">
        <v>439</v>
      </c>
      <c r="C466" s="13" t="s">
        <v>437</v>
      </c>
      <c r="D466" s="181">
        <v>4.5284029446921892</v>
      </c>
      <c r="E466" s="191">
        <v>0.93176470588235294</v>
      </c>
      <c r="G466" s="197">
        <v>222.54913852302087</v>
      </c>
      <c r="H466" s="17">
        <v>151.20911687018796</v>
      </c>
      <c r="I466" s="5" t="s">
        <v>440</v>
      </c>
    </row>
    <row r="467" spans="1:9" ht="15.75">
      <c r="A467" s="2">
        <v>530</v>
      </c>
      <c r="B467" s="20" t="s">
        <v>439</v>
      </c>
      <c r="C467" s="13" t="s">
        <v>437</v>
      </c>
      <c r="D467" s="181">
        <v>4.2825387123878462</v>
      </c>
      <c r="E467" s="191">
        <v>2.3452941176470588</v>
      </c>
      <c r="G467" s="197">
        <v>332.42969625643252</v>
      </c>
      <c r="H467" s="17">
        <v>152.86361902799516</v>
      </c>
      <c r="I467" s="5" t="s">
        <v>440</v>
      </c>
    </row>
    <row r="468" spans="1:9" ht="15.75">
      <c r="A468" s="2">
        <v>530</v>
      </c>
      <c r="B468" s="20" t="s">
        <v>439</v>
      </c>
      <c r="C468" s="13" t="s">
        <v>437</v>
      </c>
      <c r="D468" s="181">
        <v>3.843367070235701</v>
      </c>
      <c r="E468" s="191">
        <v>0.9052941176470588</v>
      </c>
      <c r="G468" s="197">
        <v>165.51392565056054</v>
      </c>
      <c r="H468" s="17">
        <v>96.200609158319466</v>
      </c>
      <c r="I468" s="5" t="s">
        <v>440</v>
      </c>
    </row>
    <row r="469" spans="1:9" ht="15.75">
      <c r="A469" s="2">
        <v>530</v>
      </c>
      <c r="B469" s="20" t="s">
        <v>439</v>
      </c>
      <c r="C469" s="13" t="s">
        <v>437</v>
      </c>
      <c r="D469" s="181">
        <v>3.7865315030150892</v>
      </c>
      <c r="E469" s="191">
        <v>1.1011764705882354</v>
      </c>
      <c r="G469" s="197">
        <v>192.33241428808805</v>
      </c>
      <c r="H469" s="17">
        <v>108.02147960746733</v>
      </c>
      <c r="I469" s="5" t="s">
        <v>440</v>
      </c>
    </row>
    <row r="470" spans="1:9" ht="15.75">
      <c r="A470" s="2">
        <v>530</v>
      </c>
      <c r="B470" s="20" t="s">
        <v>439</v>
      </c>
      <c r="C470" s="13" t="s">
        <v>437</v>
      </c>
      <c r="D470" s="181">
        <v>3.5515646670028325</v>
      </c>
      <c r="E470" s="191">
        <v>0.72000000000000008</v>
      </c>
      <c r="G470" s="197">
        <v>318.45083322856914</v>
      </c>
      <c r="H470" s="17">
        <v>263.32445286047096</v>
      </c>
      <c r="I470" s="5" t="s">
        <v>440</v>
      </c>
    </row>
    <row r="471" spans="1:9" ht="15.75">
      <c r="A471" s="2">
        <v>530</v>
      </c>
      <c r="B471" s="20" t="s">
        <v>439</v>
      </c>
      <c r="C471" s="13" t="s">
        <v>437</v>
      </c>
      <c r="D471" s="181">
        <v>4.0283858962630905</v>
      </c>
      <c r="E471" s="191">
        <v>1.0747058823529412</v>
      </c>
      <c r="G471" s="197">
        <v>207.44469686467994</v>
      </c>
      <c r="H471" s="17">
        <v>125.16046734465107</v>
      </c>
      <c r="I471" s="5" t="s">
        <v>440</v>
      </c>
    </row>
    <row r="472" spans="1:9" ht="15.75">
      <c r="A472" s="2">
        <v>530</v>
      </c>
      <c r="B472" s="20" t="s">
        <v>439</v>
      </c>
      <c r="C472" s="13" t="s">
        <v>437</v>
      </c>
      <c r="D472" s="181">
        <v>3.5058650826873428</v>
      </c>
      <c r="E472" s="191">
        <v>0.9476470588235294</v>
      </c>
      <c r="G472" s="197">
        <v>196.10014485130023</v>
      </c>
      <c r="H472" s="17">
        <v>123.54410010211221</v>
      </c>
      <c r="I472" s="5" t="s">
        <v>440</v>
      </c>
    </row>
    <row r="473" spans="1:9" ht="15.75">
      <c r="A473" s="2">
        <v>530</v>
      </c>
      <c r="B473" s="20" t="s">
        <v>439</v>
      </c>
      <c r="C473" s="13" t="s">
        <v>437</v>
      </c>
      <c r="D473" s="181">
        <v>3.6762663530873994</v>
      </c>
      <c r="E473" s="191">
        <v>4.5317647058823534</v>
      </c>
      <c r="G473" s="197">
        <v>709.08856580758925</v>
      </c>
      <c r="H473" s="17">
        <v>362.1166423142655</v>
      </c>
      <c r="I473" s="5" t="s">
        <v>440</v>
      </c>
    </row>
    <row r="474" spans="1:9" ht="15.75">
      <c r="A474" s="2">
        <v>530</v>
      </c>
      <c r="B474" s="20" t="s">
        <v>439</v>
      </c>
      <c r="C474" s="13" t="s">
        <v>437</v>
      </c>
      <c r="D474" s="181">
        <v>4.1196304488958306</v>
      </c>
      <c r="E474" s="191">
        <v>0.91588235294117648</v>
      </c>
      <c r="G474" s="197">
        <v>225.8451966547878</v>
      </c>
      <c r="H474" s="17">
        <v>155.72119809831</v>
      </c>
      <c r="I474" s="5" t="s">
        <v>440</v>
      </c>
    </row>
    <row r="475" spans="1:9" ht="15.75">
      <c r="A475" s="2">
        <v>530</v>
      </c>
      <c r="B475" s="20" t="s">
        <v>439</v>
      </c>
      <c r="C475" s="13" t="s">
        <v>437</v>
      </c>
      <c r="D475" s="181">
        <v>4.6168705846090354</v>
      </c>
      <c r="E475" s="191">
        <v>0.79941176470588238</v>
      </c>
      <c r="G475" s="197">
        <v>185.49294031464362</v>
      </c>
      <c r="H475" s="17">
        <v>124.28644446476993</v>
      </c>
      <c r="I475" s="5" t="s">
        <v>440</v>
      </c>
    </row>
    <row r="476" spans="1:9" ht="15.75">
      <c r="A476" s="2">
        <v>530</v>
      </c>
      <c r="B476" s="20" t="s">
        <v>439</v>
      </c>
      <c r="C476" s="13" t="s">
        <v>437</v>
      </c>
      <c r="D476" s="181">
        <v>3.4019378595112078</v>
      </c>
      <c r="E476" s="191">
        <v>5.5588235294117645</v>
      </c>
      <c r="G476" s="197">
        <v>742.19568026039985</v>
      </c>
      <c r="H476" s="17">
        <v>316.58759653611264</v>
      </c>
      <c r="I476" s="5" t="s">
        <v>440</v>
      </c>
    </row>
    <row r="477" spans="1:9" ht="15.75">
      <c r="A477" s="2">
        <v>530</v>
      </c>
      <c r="B477" s="20" t="s">
        <v>439</v>
      </c>
      <c r="C477" s="13" t="s">
        <v>437</v>
      </c>
      <c r="D477" s="181">
        <v>3.0448062300888155</v>
      </c>
      <c r="E477" s="191">
        <v>7.1364705882352943</v>
      </c>
      <c r="G477" s="197">
        <v>972.15099157815928</v>
      </c>
      <c r="H477" s="17">
        <v>425.75128028259815</v>
      </c>
      <c r="I477" s="5" t="s">
        <v>440</v>
      </c>
    </row>
    <row r="478" spans="1:9" ht="15.75">
      <c r="A478" s="2">
        <v>530</v>
      </c>
      <c r="B478" s="20" t="s">
        <v>439</v>
      </c>
      <c r="C478" s="13" t="s">
        <v>437</v>
      </c>
      <c r="D478" s="181">
        <v>4.8084743555541571</v>
      </c>
      <c r="E478" s="191">
        <v>1.0482352941176472</v>
      </c>
      <c r="G478" s="197">
        <v>326.02045900603628</v>
      </c>
      <c r="H478" s="17">
        <v>245.76293464659926</v>
      </c>
      <c r="I478" s="5" t="s">
        <v>440</v>
      </c>
    </row>
    <row r="479" spans="1:9" ht="15.75">
      <c r="A479" s="2">
        <v>530</v>
      </c>
      <c r="B479" s="20" t="s">
        <v>439</v>
      </c>
      <c r="C479" s="13" t="s">
        <v>437</v>
      </c>
      <c r="D479" s="181">
        <v>3.3948935313575217</v>
      </c>
      <c r="E479" s="191">
        <v>3.658235294117647</v>
      </c>
      <c r="G479" s="197">
        <v>677.77953872105218</v>
      </c>
      <c r="H479" s="17">
        <v>397.68888552725934</v>
      </c>
      <c r="I479" s="5" t="s">
        <v>440</v>
      </c>
    </row>
    <row r="480" spans="1:9" ht="15.75">
      <c r="A480" s="2">
        <v>530</v>
      </c>
      <c r="B480" s="20" t="s">
        <v>439</v>
      </c>
      <c r="C480" s="13" t="s">
        <v>437</v>
      </c>
      <c r="D480" s="181">
        <v>5.0979071186988065</v>
      </c>
      <c r="E480" s="191">
        <v>0.9052941176470588</v>
      </c>
      <c r="G480" s="197">
        <v>185.9445470614157</v>
      </c>
      <c r="H480" s="17">
        <v>116.63123056917463</v>
      </c>
      <c r="I480" s="5" t="s">
        <v>440</v>
      </c>
    </row>
    <row r="481" spans="1:9" ht="15.75">
      <c r="A481" s="2">
        <v>530</v>
      </c>
      <c r="B481" s="20" t="s">
        <v>439</v>
      </c>
      <c r="C481" s="13" t="s">
        <v>437</v>
      </c>
      <c r="D481" s="181">
        <v>3.5014999457071307</v>
      </c>
      <c r="E481" s="191">
        <v>3.277058823529412</v>
      </c>
      <c r="G481" s="197">
        <v>511.06315820355144</v>
      </c>
      <c r="H481" s="17">
        <v>260.15705932228116</v>
      </c>
      <c r="I481" s="5" t="s">
        <v>440</v>
      </c>
    </row>
    <row r="482" spans="1:9" ht="15.75">
      <c r="A482" s="2">
        <v>530</v>
      </c>
      <c r="B482" s="20" t="s">
        <v>439</v>
      </c>
      <c r="C482" s="13" t="s">
        <v>437</v>
      </c>
      <c r="D482" s="181">
        <v>4.8587124672413946</v>
      </c>
      <c r="E482" s="191">
        <v>1.0058823529411764</v>
      </c>
      <c r="G482" s="197">
        <v>215.64544723877222</v>
      </c>
      <c r="H482" s="17">
        <v>138.63065113628215</v>
      </c>
      <c r="I482" s="5" t="s">
        <v>440</v>
      </c>
    </row>
    <row r="483" spans="1:9" ht="15.75">
      <c r="A483" s="2">
        <v>530</v>
      </c>
      <c r="B483" s="20" t="s">
        <v>439</v>
      </c>
      <c r="C483" s="13" t="s">
        <v>437</v>
      </c>
      <c r="D483" s="181">
        <v>5.0513841325047926</v>
      </c>
      <c r="E483" s="191">
        <v>3.6529411764705886</v>
      </c>
      <c r="G483" s="197">
        <v>352.71568539459076</v>
      </c>
      <c r="H483" s="17">
        <v>73.030373232916247</v>
      </c>
      <c r="I483" s="5" t="s">
        <v>440</v>
      </c>
    </row>
    <row r="484" spans="1:9" ht="15.75">
      <c r="A484" s="2">
        <v>530</v>
      </c>
      <c r="B484" s="20" t="s">
        <v>439</v>
      </c>
      <c r="C484" s="13" t="s">
        <v>437</v>
      </c>
      <c r="D484" s="181">
        <v>10.050812508947253</v>
      </c>
      <c r="E484" s="191">
        <v>0.86823529411764699</v>
      </c>
      <c r="G484" s="197">
        <v>580.45274554505067</v>
      </c>
      <c r="H484" s="17">
        <v>513.97681627763814</v>
      </c>
      <c r="I484" s="5" t="s">
        <v>440</v>
      </c>
    </row>
    <row r="485" spans="1:9" ht="15.75">
      <c r="A485" s="2">
        <v>530</v>
      </c>
      <c r="B485" s="20" t="s">
        <v>439</v>
      </c>
      <c r="C485" s="13" t="s">
        <v>437</v>
      </c>
      <c r="D485" s="181">
        <v>6.8407390386535116</v>
      </c>
      <c r="E485" s="191">
        <v>0.73588235294117643</v>
      </c>
      <c r="G485" s="197">
        <v>329.8095244750121</v>
      </c>
      <c r="H485" s="17">
        <v>273.46712101055886</v>
      </c>
      <c r="I485" s="5" t="s">
        <v>440</v>
      </c>
    </row>
    <row r="486" spans="1:9" ht="15.75">
      <c r="A486" s="2">
        <v>530</v>
      </c>
      <c r="B486" s="20" t="s">
        <v>439</v>
      </c>
      <c r="C486" s="13" t="s">
        <v>437</v>
      </c>
      <c r="D486" s="181">
        <v>5.0204920497986825</v>
      </c>
      <c r="E486" s="191">
        <v>1.2705882352941176</v>
      </c>
      <c r="G486" s="197">
        <v>437.94718778029096</v>
      </c>
      <c r="H486" s="17">
        <v>340.66534007188244</v>
      </c>
      <c r="I486" s="5" t="s">
        <v>440</v>
      </c>
    </row>
    <row r="487" spans="1:9" ht="15.75">
      <c r="A487" s="2">
        <v>530</v>
      </c>
      <c r="B487" s="20" t="s">
        <v>439</v>
      </c>
      <c r="C487" s="13" t="s">
        <v>437</v>
      </c>
      <c r="D487" s="181">
        <v>0.84796284285664869</v>
      </c>
      <c r="E487" s="191">
        <v>0.67764705882352938</v>
      </c>
      <c r="G487" s="197">
        <v>307.68185025866165</v>
      </c>
      <c r="H487" s="17">
        <v>255.79819814751045</v>
      </c>
      <c r="I487" s="5" t="s">
        <v>440</v>
      </c>
    </row>
    <row r="488" spans="1:9" ht="15.75">
      <c r="A488" s="2">
        <v>530</v>
      </c>
      <c r="B488" s="20" t="s">
        <v>439</v>
      </c>
      <c r="C488" s="13" t="s">
        <v>437</v>
      </c>
      <c r="D488" s="181">
        <v>0.52416646176259363</v>
      </c>
      <c r="E488" s="191">
        <v>0.68823529411764706</v>
      </c>
      <c r="G488" s="197">
        <v>93.594230979431529</v>
      </c>
      <c r="H488" s="17">
        <v>40.899896804043586</v>
      </c>
      <c r="I488" s="5" t="s">
        <v>440</v>
      </c>
    </row>
    <row r="489" spans="1:9" ht="15.75">
      <c r="A489" s="2">
        <v>530</v>
      </c>
      <c r="B489" s="20" t="s">
        <v>439</v>
      </c>
      <c r="C489" s="13" t="s">
        <v>437</v>
      </c>
      <c r="D489" s="181">
        <v>0.16910058830309274</v>
      </c>
      <c r="E489" s="191">
        <v>3.5152941176470587</v>
      </c>
      <c r="G489" s="197">
        <v>254.48901670462317</v>
      </c>
      <c r="H489" s="17">
        <v>0</v>
      </c>
      <c r="I489" s="5" t="s">
        <v>440</v>
      </c>
    </row>
    <row r="490" spans="1:9" ht="15.75">
      <c r="A490" s="2">
        <v>520</v>
      </c>
      <c r="B490" s="20" t="s">
        <v>330</v>
      </c>
      <c r="C490" s="21" t="s">
        <v>41</v>
      </c>
      <c r="D490" s="17">
        <v>7.0000000000000007E-2</v>
      </c>
      <c r="H490" s="4">
        <v>78.665000000000006</v>
      </c>
      <c r="I490" s="5" t="s">
        <v>47</v>
      </c>
    </row>
    <row r="491" spans="1:9" ht="15.75">
      <c r="A491" s="2">
        <v>520</v>
      </c>
      <c r="B491" s="20" t="s">
        <v>330</v>
      </c>
      <c r="C491" s="21" t="s">
        <v>41</v>
      </c>
      <c r="H491" s="4">
        <v>19.965</v>
      </c>
      <c r="I491" s="5" t="s">
        <v>47</v>
      </c>
    </row>
    <row r="492" spans="1:9" ht="15.75">
      <c r="A492" s="2">
        <v>520</v>
      </c>
      <c r="B492" s="20" t="s">
        <v>330</v>
      </c>
      <c r="C492" s="6" t="s">
        <v>42</v>
      </c>
      <c r="D492" s="17">
        <v>4.32</v>
      </c>
      <c r="H492" s="4">
        <v>228.57500000000005</v>
      </c>
      <c r="I492" s="5" t="s">
        <v>46</v>
      </c>
    </row>
    <row r="493" spans="1:9" ht="15.75">
      <c r="A493" s="2">
        <v>520</v>
      </c>
      <c r="B493" s="20" t="s">
        <v>330</v>
      </c>
      <c r="C493" s="6" t="s">
        <v>43</v>
      </c>
      <c r="D493" s="17">
        <v>3.83</v>
      </c>
      <c r="H493" s="4">
        <v>430.02499999999998</v>
      </c>
      <c r="I493" s="5" t="s">
        <v>46</v>
      </c>
    </row>
    <row r="494" spans="1:9" ht="15.75">
      <c r="A494" s="2">
        <v>520</v>
      </c>
      <c r="B494" s="20" t="s">
        <v>330</v>
      </c>
      <c r="C494" s="6" t="s">
        <v>43</v>
      </c>
      <c r="D494" s="17">
        <v>5.41</v>
      </c>
      <c r="H494" s="4">
        <v>196.17500000000001</v>
      </c>
      <c r="I494" s="5" t="s">
        <v>46</v>
      </c>
    </row>
    <row r="495" spans="1:9" ht="15.75">
      <c r="A495" s="2">
        <v>520</v>
      </c>
      <c r="B495" s="20" t="s">
        <v>330</v>
      </c>
      <c r="C495" s="6" t="s">
        <v>43</v>
      </c>
      <c r="D495" s="17">
        <v>9.3800000000000008</v>
      </c>
      <c r="H495" s="4">
        <v>245.70000000000005</v>
      </c>
      <c r="I495" s="5" t="s">
        <v>46</v>
      </c>
    </row>
    <row r="496" spans="1:9" ht="15.75">
      <c r="A496" s="2">
        <v>520</v>
      </c>
      <c r="B496" s="20" t="s">
        <v>330</v>
      </c>
      <c r="C496" s="6" t="s">
        <v>42</v>
      </c>
      <c r="D496" s="17">
        <v>0.87</v>
      </c>
      <c r="H496" s="4">
        <v>74.550000000000011</v>
      </c>
      <c r="I496" s="5" t="s">
        <v>46</v>
      </c>
    </row>
    <row r="497" spans="1:9" ht="15.75">
      <c r="A497" s="2">
        <v>520</v>
      </c>
      <c r="B497" s="20" t="s">
        <v>330</v>
      </c>
      <c r="C497" s="6" t="s">
        <v>43</v>
      </c>
      <c r="D497" s="17">
        <v>3.93</v>
      </c>
      <c r="H497" s="4">
        <v>162.97500000000002</v>
      </c>
      <c r="I497" s="5" t="s">
        <v>46</v>
      </c>
    </row>
    <row r="498" spans="1:9" ht="15.75">
      <c r="A498" s="2">
        <v>520</v>
      </c>
      <c r="B498" s="20" t="s">
        <v>330</v>
      </c>
      <c r="C498" s="6" t="s">
        <v>42</v>
      </c>
      <c r="D498" s="17">
        <v>0.12</v>
      </c>
      <c r="H498" s="4">
        <v>156.00000000000006</v>
      </c>
      <c r="I498" s="5" t="s">
        <v>46</v>
      </c>
    </row>
    <row r="499" spans="1:9" ht="15.75">
      <c r="A499" s="2">
        <v>520</v>
      </c>
      <c r="B499" s="20" t="s">
        <v>330</v>
      </c>
      <c r="C499" s="6" t="s">
        <v>42</v>
      </c>
      <c r="D499" s="17">
        <v>0.15</v>
      </c>
      <c r="H499" s="4">
        <v>190.85000000000002</v>
      </c>
      <c r="I499" s="5" t="s">
        <v>46</v>
      </c>
    </row>
    <row r="500" spans="1:9" ht="15.75">
      <c r="A500" s="2">
        <v>520</v>
      </c>
      <c r="B500" s="20" t="s">
        <v>330</v>
      </c>
      <c r="C500" s="6" t="s">
        <v>42</v>
      </c>
      <c r="D500" s="17">
        <v>0.18</v>
      </c>
      <c r="H500" s="4">
        <v>166.52500000000003</v>
      </c>
      <c r="I500" s="5" t="s">
        <v>46</v>
      </c>
    </row>
    <row r="501" spans="1:9" ht="15.75">
      <c r="A501" s="2">
        <v>520</v>
      </c>
      <c r="B501" s="20" t="s">
        <v>330</v>
      </c>
      <c r="C501" s="6" t="s">
        <v>43</v>
      </c>
      <c r="D501" s="17">
        <v>5.05</v>
      </c>
      <c r="H501" s="4">
        <v>431.875</v>
      </c>
      <c r="I501" s="5" t="s">
        <v>46</v>
      </c>
    </row>
    <row r="502" spans="1:9" ht="15.75">
      <c r="A502" s="2">
        <v>520</v>
      </c>
      <c r="B502" s="20" t="s">
        <v>330</v>
      </c>
      <c r="C502" s="6" t="s">
        <v>43</v>
      </c>
      <c r="D502" s="17">
        <v>5.07</v>
      </c>
      <c r="H502" s="4">
        <v>0</v>
      </c>
      <c r="I502" s="5" t="s">
        <v>46</v>
      </c>
    </row>
    <row r="503" spans="1:9" ht="15.75">
      <c r="A503" s="2">
        <v>520</v>
      </c>
      <c r="B503" s="20" t="s">
        <v>330</v>
      </c>
      <c r="C503" s="6" t="s">
        <v>42</v>
      </c>
      <c r="D503" s="17">
        <v>7.04</v>
      </c>
      <c r="H503" s="4">
        <v>312.02499999999998</v>
      </c>
      <c r="I503" s="5" t="s">
        <v>46</v>
      </c>
    </row>
    <row r="504" spans="1:9" ht="15.75">
      <c r="A504" s="2">
        <v>520</v>
      </c>
      <c r="B504" s="20" t="s">
        <v>330</v>
      </c>
      <c r="C504" s="6" t="s">
        <v>42</v>
      </c>
      <c r="D504" s="17">
        <v>4.76</v>
      </c>
      <c r="H504" s="4">
        <v>57.550000000000011</v>
      </c>
      <c r="I504" s="5" t="s">
        <v>46</v>
      </c>
    </row>
    <row r="505" spans="1:9" ht="15.75">
      <c r="A505" s="2">
        <v>520</v>
      </c>
      <c r="B505" s="20" t="s">
        <v>330</v>
      </c>
      <c r="C505" s="6" t="s">
        <v>43</v>
      </c>
      <c r="D505" s="17">
        <v>6.41</v>
      </c>
      <c r="H505" s="4">
        <v>210.14999999999998</v>
      </c>
      <c r="I505" s="5" t="s">
        <v>46</v>
      </c>
    </row>
    <row r="506" spans="1:9" ht="15.75">
      <c r="A506" s="2">
        <v>520</v>
      </c>
      <c r="B506" s="20" t="s">
        <v>330</v>
      </c>
      <c r="C506" s="6" t="s">
        <v>42</v>
      </c>
      <c r="D506" s="17">
        <v>5.91</v>
      </c>
      <c r="H506" s="4">
        <v>0</v>
      </c>
      <c r="I506" s="5" t="s">
        <v>46</v>
      </c>
    </row>
    <row r="507" spans="1:9" ht="15.75">
      <c r="A507" s="2">
        <v>520</v>
      </c>
      <c r="B507" s="20" t="s">
        <v>330</v>
      </c>
      <c r="C507" s="6" t="s">
        <v>42</v>
      </c>
      <c r="D507" s="17">
        <v>2.6</v>
      </c>
      <c r="H507" s="4">
        <v>5045.95</v>
      </c>
      <c r="I507" s="5" t="s">
        <v>46</v>
      </c>
    </row>
    <row r="508" spans="1:9" ht="15.75">
      <c r="A508" s="2">
        <v>535</v>
      </c>
      <c r="B508" s="20" t="s">
        <v>330</v>
      </c>
      <c r="C508" s="6" t="s">
        <v>44</v>
      </c>
      <c r="D508" s="17">
        <v>1.69</v>
      </c>
      <c r="H508" s="4">
        <v>825.125</v>
      </c>
      <c r="I508" s="5" t="s">
        <v>46</v>
      </c>
    </row>
    <row r="509" spans="1:9" ht="15.75">
      <c r="A509" s="2">
        <v>535</v>
      </c>
      <c r="B509" s="20" t="s">
        <v>330</v>
      </c>
      <c r="C509" s="6" t="s">
        <v>45</v>
      </c>
      <c r="D509" s="17">
        <v>0.2</v>
      </c>
      <c r="H509" s="4">
        <v>74.074999999999989</v>
      </c>
      <c r="I509" s="5" t="s">
        <v>46</v>
      </c>
    </row>
    <row r="510" spans="1:9" ht="15.75">
      <c r="A510" s="2">
        <v>535</v>
      </c>
      <c r="B510" s="20" t="s">
        <v>330</v>
      </c>
      <c r="C510" s="6" t="s">
        <v>44</v>
      </c>
      <c r="D510" s="17">
        <v>0.08</v>
      </c>
      <c r="H510" s="4">
        <v>97.025000000000006</v>
      </c>
      <c r="I510" s="5" t="s">
        <v>46</v>
      </c>
    </row>
    <row r="511" spans="1:9" ht="15.75">
      <c r="A511" s="2">
        <v>535</v>
      </c>
      <c r="B511" s="20" t="s">
        <v>330</v>
      </c>
      <c r="C511" s="6" t="s">
        <v>45</v>
      </c>
      <c r="D511" s="17">
        <v>0.04</v>
      </c>
      <c r="H511" s="4">
        <v>145.17500000000001</v>
      </c>
      <c r="I511" s="5" t="s">
        <v>46</v>
      </c>
    </row>
    <row r="512" spans="1:9" ht="15.75">
      <c r="A512" s="2">
        <v>535</v>
      </c>
      <c r="B512" s="20" t="s">
        <v>330</v>
      </c>
      <c r="C512" s="6" t="s">
        <v>44</v>
      </c>
      <c r="H512" s="4">
        <v>287.75</v>
      </c>
      <c r="I512" s="5" t="s">
        <v>46</v>
      </c>
    </row>
    <row r="513" spans="1:9" ht="15.75">
      <c r="A513" s="2">
        <v>535</v>
      </c>
      <c r="B513" s="20" t="s">
        <v>330</v>
      </c>
      <c r="C513" s="6" t="s">
        <v>44</v>
      </c>
      <c r="D513" s="17">
        <v>3.46</v>
      </c>
      <c r="H513" s="4">
        <v>463.87500000000006</v>
      </c>
      <c r="I513" s="5" t="s">
        <v>46</v>
      </c>
    </row>
    <row r="514" spans="1:9" ht="15.75">
      <c r="A514" s="2">
        <v>535</v>
      </c>
      <c r="B514" s="20" t="s">
        <v>330</v>
      </c>
      <c r="C514" s="6" t="s">
        <v>44</v>
      </c>
      <c r="D514" s="17">
        <v>0.34</v>
      </c>
      <c r="H514" s="4">
        <v>29.170000000000005</v>
      </c>
      <c r="I514" s="5" t="s">
        <v>46</v>
      </c>
    </row>
    <row r="515" spans="1:9" ht="15.75">
      <c r="A515" s="2">
        <v>535</v>
      </c>
      <c r="B515" s="20" t="s">
        <v>330</v>
      </c>
      <c r="C515" s="6" t="s">
        <v>45</v>
      </c>
      <c r="D515" s="17">
        <v>0.57999999999999996</v>
      </c>
      <c r="H515" s="4">
        <v>38.27000000000001</v>
      </c>
      <c r="I515" s="5" t="s">
        <v>46</v>
      </c>
    </row>
    <row r="516" spans="1:9" ht="15.75">
      <c r="A516" s="2">
        <v>535</v>
      </c>
      <c r="B516" s="20" t="s">
        <v>330</v>
      </c>
      <c r="C516" s="6" t="s">
        <v>44</v>
      </c>
      <c r="D516" s="17">
        <v>0.33</v>
      </c>
      <c r="H516" s="4">
        <v>46.925000000000011</v>
      </c>
      <c r="I516" s="5" t="s">
        <v>46</v>
      </c>
    </row>
    <row r="517" spans="1:9" ht="15.75">
      <c r="A517" s="2">
        <v>535</v>
      </c>
      <c r="B517" s="20" t="s">
        <v>330</v>
      </c>
      <c r="C517" s="6" t="s">
        <v>45</v>
      </c>
      <c r="D517" s="17">
        <v>0.3</v>
      </c>
      <c r="H517" s="4">
        <v>107.9</v>
      </c>
      <c r="I517" s="5" t="s">
        <v>46</v>
      </c>
    </row>
    <row r="518" spans="1:9" ht="15.75">
      <c r="A518" s="2">
        <v>535</v>
      </c>
      <c r="B518" s="20" t="s">
        <v>330</v>
      </c>
      <c r="C518" s="6" t="s">
        <v>44</v>
      </c>
      <c r="D518" s="17">
        <v>0.46</v>
      </c>
      <c r="H518" s="4">
        <v>367.07499999999999</v>
      </c>
      <c r="I518" s="5" t="s">
        <v>46</v>
      </c>
    </row>
    <row r="519" spans="1:9" ht="15.75">
      <c r="A519" s="2">
        <v>535</v>
      </c>
      <c r="B519" s="20" t="s">
        <v>330</v>
      </c>
      <c r="C519" s="6" t="s">
        <v>44</v>
      </c>
      <c r="D519" s="17">
        <v>1.22</v>
      </c>
      <c r="H519" s="4">
        <v>314.72500000000002</v>
      </c>
      <c r="I519" s="5" t="s">
        <v>46</v>
      </c>
    </row>
    <row r="520" spans="1:9" ht="15.75">
      <c r="A520" s="2">
        <v>535</v>
      </c>
      <c r="B520" s="20" t="s">
        <v>330</v>
      </c>
      <c r="C520" s="6" t="s">
        <v>44</v>
      </c>
      <c r="D520" s="17">
        <v>3.01</v>
      </c>
      <c r="H520" s="4">
        <v>16.75</v>
      </c>
      <c r="I520" s="5" t="s">
        <v>46</v>
      </c>
    </row>
    <row r="521" spans="1:9" ht="15.75">
      <c r="A521" s="2">
        <v>535</v>
      </c>
      <c r="B521" s="20" t="s">
        <v>330</v>
      </c>
      <c r="C521" s="6" t="s">
        <v>45</v>
      </c>
      <c r="D521" s="17">
        <v>0.28000000000000003</v>
      </c>
      <c r="H521" s="4">
        <v>20.435000000000002</v>
      </c>
      <c r="I521" s="5" t="s">
        <v>46</v>
      </c>
    </row>
    <row r="522" spans="1:9" ht="15.75">
      <c r="A522" s="2">
        <v>535</v>
      </c>
      <c r="B522" s="20" t="s">
        <v>330</v>
      </c>
      <c r="C522" s="6" t="s">
        <v>44</v>
      </c>
      <c r="D522" s="17">
        <v>1.39</v>
      </c>
      <c r="H522" s="4">
        <v>35.025000000000006</v>
      </c>
      <c r="I522" s="5" t="s">
        <v>46</v>
      </c>
    </row>
    <row r="523" spans="1:9" ht="15.75">
      <c r="A523" s="2">
        <v>535</v>
      </c>
      <c r="B523" s="20" t="s">
        <v>330</v>
      </c>
      <c r="C523" s="6" t="s">
        <v>45</v>
      </c>
      <c r="D523" s="17">
        <v>1.38</v>
      </c>
      <c r="H523" s="4">
        <v>14.149999999999977</v>
      </c>
      <c r="I523" s="5" t="s">
        <v>46</v>
      </c>
    </row>
    <row r="524" spans="1:9" ht="15.75">
      <c r="A524" s="2">
        <v>535</v>
      </c>
      <c r="B524" s="20" t="s">
        <v>330</v>
      </c>
      <c r="C524" s="6" t="s">
        <v>45</v>
      </c>
      <c r="D524" s="17">
        <v>0.34</v>
      </c>
      <c r="H524" s="4">
        <v>149.29999999999998</v>
      </c>
      <c r="I524" s="5" t="s">
        <v>46</v>
      </c>
    </row>
    <row r="525" spans="1:9" ht="15.75">
      <c r="A525" s="2">
        <v>535</v>
      </c>
      <c r="B525" s="20" t="s">
        <v>330</v>
      </c>
      <c r="C525" s="6" t="s">
        <v>45</v>
      </c>
      <c r="D525" s="17">
        <v>0.37</v>
      </c>
      <c r="H525" s="4">
        <v>0</v>
      </c>
      <c r="I525" s="5" t="s">
        <v>46</v>
      </c>
    </row>
    <row r="526" spans="1:9" ht="15.75">
      <c r="A526" s="2">
        <v>535</v>
      </c>
      <c r="B526" s="20" t="s">
        <v>330</v>
      </c>
      <c r="C526" s="6" t="s">
        <v>44</v>
      </c>
      <c r="D526" s="17">
        <v>0.16</v>
      </c>
      <c r="H526" s="4">
        <v>32.625</v>
      </c>
      <c r="I526" s="5" t="s">
        <v>46</v>
      </c>
    </row>
    <row r="527" spans="1:9" ht="15.75">
      <c r="A527" s="2">
        <v>535</v>
      </c>
      <c r="B527" s="20" t="s">
        <v>330</v>
      </c>
      <c r="C527" s="6" t="s">
        <v>44</v>
      </c>
      <c r="D527" s="17">
        <v>0.28000000000000003</v>
      </c>
      <c r="H527" s="4">
        <v>0</v>
      </c>
      <c r="I527" s="5" t="s">
        <v>46</v>
      </c>
    </row>
    <row r="528" spans="1:9" ht="15.75">
      <c r="A528" s="2">
        <v>535</v>
      </c>
      <c r="B528" s="20" t="s">
        <v>330</v>
      </c>
      <c r="C528" s="6" t="s">
        <v>45</v>
      </c>
      <c r="D528" s="17">
        <v>0.18</v>
      </c>
      <c r="H528" s="4">
        <v>0</v>
      </c>
      <c r="I528" s="5" t="s">
        <v>46</v>
      </c>
    </row>
    <row r="529" spans="1:9" ht="15.75">
      <c r="A529" s="2">
        <v>535</v>
      </c>
      <c r="B529" s="20" t="s">
        <v>330</v>
      </c>
      <c r="C529" s="6" t="s">
        <v>44</v>
      </c>
      <c r="D529" s="17">
        <v>0.13</v>
      </c>
      <c r="H529" s="4">
        <v>44.225000000000023</v>
      </c>
      <c r="I529" s="5" t="s">
        <v>46</v>
      </c>
    </row>
    <row r="530" spans="1:9" ht="15.75">
      <c r="A530" s="2">
        <v>535</v>
      </c>
      <c r="B530" s="20" t="s">
        <v>330</v>
      </c>
      <c r="C530" s="6" t="s">
        <v>44</v>
      </c>
      <c r="D530" s="17">
        <v>0.08</v>
      </c>
      <c r="H530" s="4">
        <v>0</v>
      </c>
      <c r="I530" s="5" t="s">
        <v>46</v>
      </c>
    </row>
    <row r="531" spans="1:9" ht="15.75">
      <c r="A531" s="2">
        <v>535</v>
      </c>
      <c r="B531" s="20" t="s">
        <v>330</v>
      </c>
      <c r="C531" s="6" t="s">
        <v>45</v>
      </c>
      <c r="D531" s="17">
        <v>0.19</v>
      </c>
      <c r="H531" s="4">
        <v>31.955000000000002</v>
      </c>
      <c r="I531" s="5" t="s">
        <v>46</v>
      </c>
    </row>
    <row r="532" spans="1:9" ht="15.75">
      <c r="A532" s="2">
        <v>535</v>
      </c>
      <c r="B532" s="20" t="s">
        <v>330</v>
      </c>
      <c r="C532" s="6" t="s">
        <v>44</v>
      </c>
      <c r="D532" s="17">
        <v>2.66</v>
      </c>
      <c r="H532" s="4">
        <v>0</v>
      </c>
      <c r="I532" s="5" t="s">
        <v>46</v>
      </c>
    </row>
    <row r="533" spans="1:9" ht="15.75">
      <c r="A533" s="2">
        <v>535</v>
      </c>
      <c r="B533" s="20" t="s">
        <v>330</v>
      </c>
      <c r="C533" s="6" t="s">
        <v>45</v>
      </c>
      <c r="D533" s="17">
        <v>0.16</v>
      </c>
      <c r="H533" s="4">
        <v>221.32500000000002</v>
      </c>
      <c r="I533" s="5" t="s">
        <v>46</v>
      </c>
    </row>
    <row r="534" spans="1:9" ht="15.75">
      <c r="A534" s="2">
        <v>535</v>
      </c>
      <c r="B534" s="20" t="s">
        <v>330</v>
      </c>
      <c r="C534" s="6" t="s">
        <v>44</v>
      </c>
      <c r="D534" s="17">
        <v>0.28999999999999998</v>
      </c>
      <c r="H534" s="4">
        <v>1130.2</v>
      </c>
      <c r="I534" s="5" t="s">
        <v>46</v>
      </c>
    </row>
    <row r="535" spans="1:9" ht="15.75">
      <c r="A535" s="2">
        <v>535</v>
      </c>
      <c r="B535" s="20" t="s">
        <v>330</v>
      </c>
      <c r="C535" s="6" t="s">
        <v>44</v>
      </c>
      <c r="D535" s="17">
        <v>0.17</v>
      </c>
      <c r="H535" s="4">
        <v>123.27499999999999</v>
      </c>
      <c r="I535" s="5" t="s">
        <v>46</v>
      </c>
    </row>
    <row r="536" spans="1:9" ht="15.75">
      <c r="A536" s="2">
        <v>535</v>
      </c>
      <c r="B536" s="20" t="s">
        <v>330</v>
      </c>
      <c r="C536" s="6" t="s">
        <v>45</v>
      </c>
      <c r="D536" s="17">
        <v>2.16</v>
      </c>
      <c r="H536" s="4">
        <v>12.035000000000011</v>
      </c>
      <c r="I536" s="5" t="s">
        <v>46</v>
      </c>
    </row>
    <row r="537" spans="1:9" ht="15.75">
      <c r="A537" s="2">
        <v>535</v>
      </c>
      <c r="B537" s="20" t="s">
        <v>330</v>
      </c>
      <c r="C537" s="6" t="s">
        <v>44</v>
      </c>
      <c r="D537" s="17">
        <v>0.12</v>
      </c>
      <c r="H537" s="4">
        <v>84.724999999999994</v>
      </c>
      <c r="I537" s="5" t="s">
        <v>46</v>
      </c>
    </row>
    <row r="538" spans="1:9" ht="15.75">
      <c r="A538" s="2">
        <v>535</v>
      </c>
      <c r="B538" s="20" t="s">
        <v>330</v>
      </c>
      <c r="C538" s="6" t="s">
        <v>45</v>
      </c>
      <c r="D538" s="17">
        <v>0.11</v>
      </c>
      <c r="H538" s="4">
        <v>54.275000000000006</v>
      </c>
      <c r="I538" s="5" t="s">
        <v>46</v>
      </c>
    </row>
    <row r="539" spans="1:9" ht="15.75">
      <c r="A539" s="2">
        <v>535</v>
      </c>
      <c r="B539" s="20" t="s">
        <v>330</v>
      </c>
      <c r="C539" s="6" t="s">
        <v>44</v>
      </c>
      <c r="D539" s="17">
        <v>0.17</v>
      </c>
      <c r="H539" s="4">
        <v>101.32500000000002</v>
      </c>
      <c r="I539" s="5" t="s">
        <v>46</v>
      </c>
    </row>
    <row r="540" spans="1:9" ht="15.75">
      <c r="A540" s="2">
        <v>535</v>
      </c>
      <c r="B540" s="20" t="s">
        <v>330</v>
      </c>
      <c r="C540" s="6" t="s">
        <v>44</v>
      </c>
      <c r="D540" s="17">
        <v>0.04</v>
      </c>
      <c r="H540" s="4">
        <v>28.029999999999998</v>
      </c>
      <c r="I540" s="5" t="s">
        <v>46</v>
      </c>
    </row>
    <row r="541" spans="1:9" ht="15.75">
      <c r="A541" s="2">
        <v>535</v>
      </c>
      <c r="B541" s="20" t="s">
        <v>330</v>
      </c>
      <c r="C541" s="6" t="s">
        <v>44</v>
      </c>
      <c r="D541" s="17">
        <v>0.57999999999999996</v>
      </c>
      <c r="H541" s="4">
        <v>2522.875</v>
      </c>
      <c r="I541" s="5" t="s">
        <v>46</v>
      </c>
    </row>
    <row r="542" spans="1:9" ht="15.75">
      <c r="A542" s="2">
        <v>555</v>
      </c>
      <c r="B542" s="20" t="s">
        <v>330</v>
      </c>
      <c r="C542" s="22" t="s">
        <v>71</v>
      </c>
      <c r="D542" s="17">
        <v>1.07</v>
      </c>
      <c r="H542" s="4">
        <v>4572.45</v>
      </c>
      <c r="I542" s="5" t="s">
        <v>46</v>
      </c>
    </row>
    <row r="543" spans="1:9" ht="15.75">
      <c r="A543" s="2">
        <v>555</v>
      </c>
      <c r="B543" s="20" t="s">
        <v>330</v>
      </c>
      <c r="C543" s="22" t="s">
        <v>71</v>
      </c>
      <c r="D543" s="17">
        <v>1.8</v>
      </c>
      <c r="H543" s="4">
        <v>383.625</v>
      </c>
      <c r="I543" s="5" t="s">
        <v>46</v>
      </c>
    </row>
    <row r="544" spans="1:9" ht="15.75">
      <c r="A544" s="2">
        <v>555</v>
      </c>
      <c r="B544" s="20" t="s">
        <v>330</v>
      </c>
      <c r="C544" s="22" t="s">
        <v>71</v>
      </c>
      <c r="D544" s="17">
        <v>2.2200000000000002</v>
      </c>
      <c r="H544" s="4">
        <v>896.65000000000009</v>
      </c>
      <c r="I544" s="5" t="s">
        <v>46</v>
      </c>
    </row>
    <row r="545" spans="1:9" ht="15.75">
      <c r="A545" s="2">
        <v>555</v>
      </c>
      <c r="B545" s="20" t="s">
        <v>330</v>
      </c>
      <c r="C545" s="22" t="s">
        <v>71</v>
      </c>
      <c r="D545" s="17">
        <v>17.93</v>
      </c>
      <c r="H545" s="4">
        <v>1239.75</v>
      </c>
      <c r="I545" s="5" t="s">
        <v>46</v>
      </c>
    </row>
    <row r="546" spans="1:9" ht="15.75">
      <c r="A546" s="2">
        <v>555</v>
      </c>
      <c r="B546" s="20" t="s">
        <v>330</v>
      </c>
      <c r="C546" s="22" t="s">
        <v>71</v>
      </c>
      <c r="D546" s="17">
        <v>13.47</v>
      </c>
      <c r="H546" s="4">
        <v>345.47500000000002</v>
      </c>
      <c r="I546" s="5" t="s">
        <v>46</v>
      </c>
    </row>
    <row r="547" spans="1:9" ht="15.75">
      <c r="A547" s="2">
        <v>555</v>
      </c>
      <c r="B547" s="20" t="s">
        <v>330</v>
      </c>
      <c r="C547" s="22" t="s">
        <v>71</v>
      </c>
      <c r="D547" s="17">
        <v>14.23</v>
      </c>
      <c r="H547" s="4">
        <v>469.32499999999999</v>
      </c>
      <c r="I547" s="5" t="s">
        <v>46</v>
      </c>
    </row>
    <row r="548" spans="1:9" ht="15.75">
      <c r="A548" s="2">
        <v>555</v>
      </c>
      <c r="B548" s="20" t="s">
        <v>330</v>
      </c>
      <c r="C548" s="22" t="s">
        <v>71</v>
      </c>
      <c r="D548" s="17">
        <v>9.6199999999999992</v>
      </c>
      <c r="H548" s="4">
        <v>491.17500000000001</v>
      </c>
      <c r="I548" s="5" t="s">
        <v>46</v>
      </c>
    </row>
    <row r="549" spans="1:9" ht="15.75">
      <c r="A549" s="2">
        <v>555</v>
      </c>
      <c r="B549" s="20" t="s">
        <v>330</v>
      </c>
      <c r="C549" s="22" t="s">
        <v>71</v>
      </c>
      <c r="D549" s="17">
        <v>6.16</v>
      </c>
      <c r="H549" s="4">
        <v>1748.9749999999999</v>
      </c>
      <c r="I549" s="5" t="s">
        <v>46</v>
      </c>
    </row>
    <row r="550" spans="1:9" ht="15.75">
      <c r="A550" s="2">
        <v>555</v>
      </c>
      <c r="B550" s="20" t="s">
        <v>330</v>
      </c>
      <c r="C550" s="22" t="s">
        <v>71</v>
      </c>
      <c r="D550" s="17">
        <v>6.39</v>
      </c>
      <c r="H550" s="4">
        <v>2736.9250000000002</v>
      </c>
      <c r="I550" s="5" t="s">
        <v>46</v>
      </c>
    </row>
    <row r="551" spans="1:9" ht="15.75">
      <c r="A551" s="2">
        <v>555</v>
      </c>
      <c r="B551" s="20" t="s">
        <v>330</v>
      </c>
      <c r="C551" s="22" t="s">
        <v>71</v>
      </c>
      <c r="D551" s="17">
        <v>3.14</v>
      </c>
      <c r="H551" s="4">
        <v>1113.45</v>
      </c>
      <c r="I551" s="5" t="s">
        <v>46</v>
      </c>
    </row>
    <row r="552" spans="1:9" ht="15.75">
      <c r="A552" s="2">
        <v>555</v>
      </c>
      <c r="B552" s="20" t="s">
        <v>330</v>
      </c>
      <c r="C552" s="22" t="s">
        <v>71</v>
      </c>
      <c r="D552" s="17">
        <v>3.03</v>
      </c>
      <c r="H552" s="4">
        <v>2983.5</v>
      </c>
      <c r="I552" s="5" t="s">
        <v>46</v>
      </c>
    </row>
    <row r="553" spans="1:9" ht="15.75">
      <c r="A553" s="2">
        <v>555</v>
      </c>
      <c r="B553" s="20" t="s">
        <v>330</v>
      </c>
      <c r="C553" s="22" t="s">
        <v>71</v>
      </c>
      <c r="D553" s="17">
        <v>1.49</v>
      </c>
      <c r="H553" s="4">
        <v>1117.675</v>
      </c>
      <c r="I553" s="5" t="s">
        <v>46</v>
      </c>
    </row>
    <row r="554" spans="1:9" ht="15.75">
      <c r="A554" s="2">
        <v>600</v>
      </c>
      <c r="B554" s="20" t="s">
        <v>330</v>
      </c>
      <c r="C554" s="22" t="s">
        <v>142</v>
      </c>
      <c r="D554" s="17">
        <v>1.41</v>
      </c>
      <c r="H554" s="4">
        <v>716.02499999999998</v>
      </c>
      <c r="I554" s="5" t="s">
        <v>46</v>
      </c>
    </row>
    <row r="555" spans="1:9" ht="15.75">
      <c r="A555" s="2">
        <v>600</v>
      </c>
      <c r="B555" s="20" t="s">
        <v>330</v>
      </c>
      <c r="C555" s="22" t="s">
        <v>142</v>
      </c>
      <c r="H555" s="4">
        <v>130.85000000000002</v>
      </c>
      <c r="I555" s="5" t="s">
        <v>46</v>
      </c>
    </row>
    <row r="556" spans="1:9" ht="15.75">
      <c r="A556" s="2">
        <v>600</v>
      </c>
      <c r="B556" s="20" t="s">
        <v>330</v>
      </c>
      <c r="C556" s="22" t="s">
        <v>142</v>
      </c>
      <c r="H556" s="4">
        <v>0</v>
      </c>
      <c r="I556" s="5" t="s">
        <v>46</v>
      </c>
    </row>
    <row r="557" spans="1:9" ht="15.75">
      <c r="A557" s="2">
        <v>600</v>
      </c>
      <c r="B557" s="20" t="s">
        <v>330</v>
      </c>
      <c r="C557" s="22" t="s">
        <v>142</v>
      </c>
      <c r="H557" s="4">
        <v>0</v>
      </c>
      <c r="I557" s="5" t="s">
        <v>46</v>
      </c>
    </row>
    <row r="558" spans="1:9" ht="15.75">
      <c r="A558" s="2">
        <v>600</v>
      </c>
      <c r="B558" s="20" t="s">
        <v>330</v>
      </c>
      <c r="C558" s="22" t="s">
        <v>142</v>
      </c>
      <c r="H558" s="4">
        <v>0</v>
      </c>
      <c r="I558" s="5" t="s">
        <v>46</v>
      </c>
    </row>
    <row r="559" spans="1:9" ht="15.75">
      <c r="A559" s="2">
        <v>600</v>
      </c>
      <c r="B559" s="20" t="s">
        <v>330</v>
      </c>
      <c r="C559" s="22" t="s">
        <v>142</v>
      </c>
      <c r="H559" s="4">
        <v>0</v>
      </c>
      <c r="I559" s="5" t="s">
        <v>46</v>
      </c>
    </row>
    <row r="560" spans="1:9" ht="15.75">
      <c r="A560" s="2">
        <v>600</v>
      </c>
      <c r="B560" s="20" t="s">
        <v>330</v>
      </c>
      <c r="C560" s="22" t="s">
        <v>142</v>
      </c>
      <c r="H560" s="4">
        <v>61.925000000000011</v>
      </c>
      <c r="I560" s="5" t="s">
        <v>46</v>
      </c>
    </row>
    <row r="561" spans="1:9" ht="15.75">
      <c r="A561" s="2">
        <v>600</v>
      </c>
      <c r="B561" s="20" t="s">
        <v>330</v>
      </c>
      <c r="C561" s="22" t="s">
        <v>142</v>
      </c>
      <c r="H561" s="4">
        <v>0</v>
      </c>
      <c r="I561" s="5" t="s">
        <v>46</v>
      </c>
    </row>
    <row r="562" spans="1:9" ht="15.75">
      <c r="A562" s="2">
        <v>600</v>
      </c>
      <c r="B562" s="20" t="s">
        <v>330</v>
      </c>
      <c r="C562" s="22" t="s">
        <v>142</v>
      </c>
      <c r="H562" s="4">
        <v>0</v>
      </c>
      <c r="I562" s="5" t="s">
        <v>46</v>
      </c>
    </row>
    <row r="563" spans="1:9" ht="15.75">
      <c r="A563" s="2">
        <v>600</v>
      </c>
      <c r="B563" s="20" t="s">
        <v>330</v>
      </c>
      <c r="C563" s="22" t="s">
        <v>142</v>
      </c>
      <c r="H563" s="4">
        <v>0</v>
      </c>
      <c r="I563" s="5" t="s">
        <v>46</v>
      </c>
    </row>
    <row r="564" spans="1:9" ht="15.75">
      <c r="A564" s="2">
        <v>600</v>
      </c>
      <c r="B564" s="20" t="s">
        <v>330</v>
      </c>
      <c r="C564" s="22" t="s">
        <v>142</v>
      </c>
      <c r="H564" s="4">
        <v>0</v>
      </c>
      <c r="I564" s="5" t="s">
        <v>46</v>
      </c>
    </row>
    <row r="565" spans="1:9" ht="15.75">
      <c r="A565" s="2">
        <v>600</v>
      </c>
      <c r="B565" s="20" t="s">
        <v>330</v>
      </c>
      <c r="C565" s="22" t="s">
        <v>142</v>
      </c>
      <c r="H565" s="4">
        <v>0</v>
      </c>
      <c r="I565" s="5" t="s">
        <v>46</v>
      </c>
    </row>
    <row r="566" spans="1:9" ht="15.75">
      <c r="A566" s="2">
        <v>600</v>
      </c>
      <c r="B566" s="20" t="s">
        <v>330</v>
      </c>
      <c r="C566" s="22" t="s">
        <v>142</v>
      </c>
      <c r="H566" s="4">
        <v>0</v>
      </c>
      <c r="I566" s="5" t="s">
        <v>46</v>
      </c>
    </row>
    <row r="567" spans="1:9" ht="15.75">
      <c r="A567" s="2">
        <v>600</v>
      </c>
      <c r="B567" s="20" t="s">
        <v>330</v>
      </c>
      <c r="C567" s="22" t="s">
        <v>142</v>
      </c>
      <c r="H567" s="4">
        <v>15.150000000000006</v>
      </c>
      <c r="I567" s="5" t="s">
        <v>46</v>
      </c>
    </row>
    <row r="568" spans="1:9" ht="15.75">
      <c r="A568" s="2">
        <v>600</v>
      </c>
      <c r="B568" s="20" t="s">
        <v>330</v>
      </c>
      <c r="C568" s="22" t="s">
        <v>142</v>
      </c>
      <c r="H568" s="4">
        <v>39.325000000000003</v>
      </c>
      <c r="I568" s="5" t="s">
        <v>46</v>
      </c>
    </row>
    <row r="569" spans="1:9" ht="15.75">
      <c r="A569" s="2">
        <v>600</v>
      </c>
      <c r="B569" s="20" t="s">
        <v>330</v>
      </c>
      <c r="C569" s="22" t="s">
        <v>142</v>
      </c>
      <c r="H569" s="4">
        <v>6.1749999999999972</v>
      </c>
      <c r="I569" s="5" t="s">
        <v>46</v>
      </c>
    </row>
    <row r="570" spans="1:9" ht="15.75">
      <c r="A570" s="2">
        <v>600</v>
      </c>
      <c r="B570" s="20" t="s">
        <v>330</v>
      </c>
      <c r="C570" s="22" t="s">
        <v>142</v>
      </c>
      <c r="H570" s="4">
        <v>86.65</v>
      </c>
      <c r="I570" s="5" t="s">
        <v>46</v>
      </c>
    </row>
    <row r="571" spans="1:9" ht="15.75">
      <c r="A571" s="2">
        <v>600</v>
      </c>
      <c r="B571" s="20" t="s">
        <v>330</v>
      </c>
      <c r="C571" s="22" t="s">
        <v>142</v>
      </c>
      <c r="H571" s="4">
        <v>0</v>
      </c>
      <c r="I571" s="5" t="s">
        <v>46</v>
      </c>
    </row>
    <row r="572" spans="1:9" ht="15.75">
      <c r="A572" s="2">
        <v>600</v>
      </c>
      <c r="B572" s="20" t="s">
        <v>330</v>
      </c>
      <c r="C572" s="22" t="s">
        <v>142</v>
      </c>
      <c r="H572" s="4">
        <v>20.049999999999997</v>
      </c>
      <c r="I572" s="5" t="s">
        <v>46</v>
      </c>
    </row>
    <row r="573" spans="1:9" ht="15.75">
      <c r="A573" s="2">
        <v>600</v>
      </c>
      <c r="B573" s="20" t="s">
        <v>330</v>
      </c>
      <c r="C573" s="22" t="s">
        <v>142</v>
      </c>
      <c r="H573" s="4">
        <v>2.5150000000000006</v>
      </c>
      <c r="I573" s="5" t="s">
        <v>46</v>
      </c>
    </row>
    <row r="574" spans="1:9" ht="15.75">
      <c r="A574" s="2">
        <v>600</v>
      </c>
      <c r="B574" s="20" t="s">
        <v>330</v>
      </c>
      <c r="C574" s="22" t="s">
        <v>142</v>
      </c>
      <c r="H574" s="4">
        <v>82.950000000000017</v>
      </c>
      <c r="I574" s="5" t="s">
        <v>46</v>
      </c>
    </row>
    <row r="575" spans="1:9" ht="15.75">
      <c r="A575" s="2">
        <v>600</v>
      </c>
      <c r="B575" s="20" t="s">
        <v>330</v>
      </c>
      <c r="C575" s="22" t="s">
        <v>142</v>
      </c>
      <c r="H575" s="4">
        <v>491.95000000000005</v>
      </c>
      <c r="I575" s="5" t="s">
        <v>46</v>
      </c>
    </row>
    <row r="576" spans="1:9" ht="15.75">
      <c r="A576" s="2">
        <v>600</v>
      </c>
      <c r="B576" s="20" t="s">
        <v>330</v>
      </c>
      <c r="C576" s="22" t="s">
        <v>142</v>
      </c>
      <c r="H576" s="4">
        <v>187.17500000000001</v>
      </c>
      <c r="I576" s="5" t="s">
        <v>46</v>
      </c>
    </row>
    <row r="577" spans="1:9" ht="15.75">
      <c r="A577" s="2">
        <v>600</v>
      </c>
      <c r="B577" s="20" t="s">
        <v>330</v>
      </c>
      <c r="C577" s="22" t="s">
        <v>142</v>
      </c>
      <c r="H577" s="4">
        <v>97.850000000000023</v>
      </c>
      <c r="I577" s="5" t="s">
        <v>46</v>
      </c>
    </row>
    <row r="578" spans="1:9" ht="15.75">
      <c r="A578" s="2">
        <v>600</v>
      </c>
      <c r="B578" s="20" t="s">
        <v>330</v>
      </c>
      <c r="C578" s="22" t="s">
        <v>142</v>
      </c>
      <c r="H578" s="4">
        <v>6.5399999999999991</v>
      </c>
      <c r="I578" s="5" t="s">
        <v>46</v>
      </c>
    </row>
    <row r="579" spans="1:9" ht="15.75">
      <c r="A579" s="2">
        <v>600</v>
      </c>
      <c r="B579" s="20" t="s">
        <v>330</v>
      </c>
      <c r="C579" s="22" t="s">
        <v>142</v>
      </c>
      <c r="H579" s="4">
        <v>41.499999999999986</v>
      </c>
      <c r="I579" s="5" t="s">
        <v>46</v>
      </c>
    </row>
    <row r="580" spans="1:9" ht="15.75">
      <c r="A580" s="2">
        <v>600</v>
      </c>
      <c r="B580" s="20" t="s">
        <v>330</v>
      </c>
      <c r="C580" s="22" t="s">
        <v>142</v>
      </c>
      <c r="H580" s="4">
        <v>412.72500000000002</v>
      </c>
      <c r="I580" s="5" t="s">
        <v>46</v>
      </c>
    </row>
    <row r="581" spans="1:9" ht="15.75">
      <c r="A581" s="2">
        <v>600</v>
      </c>
      <c r="B581" s="20" t="s">
        <v>330</v>
      </c>
      <c r="C581" s="22" t="s">
        <v>142</v>
      </c>
      <c r="H581" s="4">
        <v>0</v>
      </c>
      <c r="I581" s="5" t="s">
        <v>46</v>
      </c>
    </row>
    <row r="582" spans="1:9" ht="15.75">
      <c r="A582" s="2">
        <v>600</v>
      </c>
      <c r="B582" s="20" t="s">
        <v>330</v>
      </c>
      <c r="C582" s="22" t="s">
        <v>142</v>
      </c>
      <c r="H582" s="4">
        <v>0</v>
      </c>
      <c r="I582" s="5" t="s">
        <v>46</v>
      </c>
    </row>
    <row r="583" spans="1:9" ht="15.75">
      <c r="A583" s="2">
        <v>600</v>
      </c>
      <c r="B583" s="20" t="s">
        <v>330</v>
      </c>
      <c r="C583" s="22" t="s">
        <v>142</v>
      </c>
      <c r="H583" s="4">
        <v>0</v>
      </c>
      <c r="I583" s="5" t="s">
        <v>46</v>
      </c>
    </row>
    <row r="584" spans="1:9" ht="15.75">
      <c r="A584" s="2">
        <v>600</v>
      </c>
      <c r="B584" s="20" t="s">
        <v>330</v>
      </c>
      <c r="C584" s="22" t="s">
        <v>142</v>
      </c>
      <c r="H584" s="4">
        <v>0</v>
      </c>
      <c r="I584" s="5" t="s">
        <v>46</v>
      </c>
    </row>
    <row r="585" spans="1:9" ht="15.75">
      <c r="A585" s="2">
        <v>600</v>
      </c>
      <c r="B585" s="20" t="s">
        <v>330</v>
      </c>
      <c r="C585" s="22" t="s">
        <v>142</v>
      </c>
      <c r="H585" s="4">
        <v>0</v>
      </c>
      <c r="I585" s="5" t="s">
        <v>46</v>
      </c>
    </row>
    <row r="586" spans="1:9" ht="15.75">
      <c r="A586" s="2">
        <v>600</v>
      </c>
      <c r="B586" s="20" t="s">
        <v>330</v>
      </c>
      <c r="C586" s="22" t="s">
        <v>142</v>
      </c>
      <c r="H586" s="4">
        <v>0</v>
      </c>
      <c r="I586" s="5" t="s">
        <v>46</v>
      </c>
    </row>
    <row r="587" spans="1:9" ht="15.75">
      <c r="A587" s="2">
        <v>600</v>
      </c>
      <c r="B587" s="20" t="s">
        <v>330</v>
      </c>
      <c r="C587" s="22" t="s">
        <v>142</v>
      </c>
      <c r="H587" s="4">
        <v>0</v>
      </c>
      <c r="I587" s="5" t="s">
        <v>46</v>
      </c>
    </row>
    <row r="588" spans="1:9" ht="15.75">
      <c r="A588" s="2">
        <v>600</v>
      </c>
      <c r="B588" s="20" t="s">
        <v>330</v>
      </c>
      <c r="C588" s="22" t="s">
        <v>142</v>
      </c>
      <c r="H588" s="4">
        <v>0</v>
      </c>
      <c r="I588" s="5" t="s">
        <v>46</v>
      </c>
    </row>
    <row r="589" spans="1:9" ht="15.75">
      <c r="A589" s="2">
        <v>600</v>
      </c>
      <c r="B589" s="20" t="s">
        <v>330</v>
      </c>
      <c r="C589" s="22" t="s">
        <v>142</v>
      </c>
      <c r="H589" s="4">
        <v>0</v>
      </c>
      <c r="I589" s="5" t="s">
        <v>46</v>
      </c>
    </row>
    <row r="590" spans="1:9" ht="15.75">
      <c r="A590" s="2">
        <v>600</v>
      </c>
      <c r="B590" s="20" t="s">
        <v>330</v>
      </c>
      <c r="C590" s="22" t="s">
        <v>142</v>
      </c>
      <c r="H590" s="4">
        <v>0</v>
      </c>
      <c r="I590" s="5" t="s">
        <v>46</v>
      </c>
    </row>
    <row r="591" spans="1:9" ht="15.75">
      <c r="A591" s="2">
        <v>600</v>
      </c>
      <c r="B591" s="20" t="s">
        <v>330</v>
      </c>
      <c r="C591" s="22" t="s">
        <v>142</v>
      </c>
      <c r="H591" s="4">
        <v>0</v>
      </c>
      <c r="I591" s="5" t="s">
        <v>46</v>
      </c>
    </row>
    <row r="592" spans="1:9" ht="15.75">
      <c r="A592" s="2">
        <v>600</v>
      </c>
      <c r="B592" s="20" t="s">
        <v>330</v>
      </c>
      <c r="C592" s="22" t="s">
        <v>142</v>
      </c>
      <c r="H592" s="4">
        <v>0</v>
      </c>
      <c r="I592" s="5" t="s">
        <v>46</v>
      </c>
    </row>
    <row r="593" spans="1:9" ht="15.75">
      <c r="A593" s="2">
        <v>600</v>
      </c>
      <c r="B593" s="20" t="s">
        <v>330</v>
      </c>
      <c r="C593" s="22" t="s">
        <v>142</v>
      </c>
      <c r="H593" s="4">
        <v>0</v>
      </c>
      <c r="I593" s="5" t="s">
        <v>46</v>
      </c>
    </row>
    <row r="594" spans="1:9" ht="15.75">
      <c r="A594" s="2">
        <v>600</v>
      </c>
      <c r="B594" s="20" t="s">
        <v>330</v>
      </c>
      <c r="C594" s="22" t="s">
        <v>142</v>
      </c>
      <c r="H594" s="4">
        <v>0</v>
      </c>
      <c r="I594" s="5" t="s">
        <v>46</v>
      </c>
    </row>
    <row r="595" spans="1:9" ht="15.75">
      <c r="A595" s="2">
        <v>600</v>
      </c>
      <c r="B595" s="20" t="s">
        <v>330</v>
      </c>
      <c r="C595" s="22" t="s">
        <v>142</v>
      </c>
      <c r="H595" s="4">
        <v>0</v>
      </c>
      <c r="I595" s="5" t="s">
        <v>46</v>
      </c>
    </row>
    <row r="596" spans="1:9" ht="15.75">
      <c r="A596" s="2">
        <v>600</v>
      </c>
      <c r="B596" s="20" t="s">
        <v>330</v>
      </c>
      <c r="C596" s="22" t="s">
        <v>142</v>
      </c>
      <c r="H596" s="4">
        <v>0</v>
      </c>
      <c r="I596" s="5" t="s">
        <v>46</v>
      </c>
    </row>
    <row r="597" spans="1:9" ht="15.75">
      <c r="A597" s="2">
        <v>600</v>
      </c>
      <c r="B597" s="20" t="s">
        <v>330</v>
      </c>
      <c r="C597" s="22" t="s">
        <v>142</v>
      </c>
      <c r="H597" s="4">
        <v>0</v>
      </c>
      <c r="I597" s="5" t="s">
        <v>46</v>
      </c>
    </row>
    <row r="598" spans="1:9" ht="15.75">
      <c r="A598" s="2">
        <v>600</v>
      </c>
      <c r="B598" s="20" t="s">
        <v>330</v>
      </c>
      <c r="C598" s="22" t="s">
        <v>142</v>
      </c>
      <c r="H598" s="4">
        <v>0</v>
      </c>
      <c r="I598" s="5" t="s">
        <v>46</v>
      </c>
    </row>
    <row r="599" spans="1:9" ht="15.75">
      <c r="A599" s="2">
        <v>600</v>
      </c>
      <c r="B599" s="20" t="s">
        <v>330</v>
      </c>
      <c r="C599" s="22" t="s">
        <v>142</v>
      </c>
      <c r="H599" s="4">
        <v>0</v>
      </c>
      <c r="I599" s="5" t="s">
        <v>46</v>
      </c>
    </row>
    <row r="600" spans="1:9" ht="15.75">
      <c r="A600" s="2">
        <v>600</v>
      </c>
      <c r="B600" s="20" t="s">
        <v>330</v>
      </c>
      <c r="C600" s="22" t="s">
        <v>142</v>
      </c>
      <c r="H600" s="4">
        <v>0</v>
      </c>
      <c r="I600" s="5" t="s">
        <v>46</v>
      </c>
    </row>
    <row r="601" spans="1:9" ht="15.75">
      <c r="A601" s="2">
        <v>600</v>
      </c>
      <c r="B601" s="20" t="s">
        <v>330</v>
      </c>
      <c r="C601" s="22" t="s">
        <v>142</v>
      </c>
      <c r="H601" s="4">
        <v>151.45000000000002</v>
      </c>
      <c r="I601" s="5" t="s">
        <v>46</v>
      </c>
    </row>
    <row r="602" spans="1:9" ht="15.75">
      <c r="A602" s="2">
        <v>600</v>
      </c>
      <c r="B602" s="20" t="s">
        <v>330</v>
      </c>
      <c r="C602" s="22" t="s">
        <v>142</v>
      </c>
      <c r="H602" s="4">
        <v>0</v>
      </c>
      <c r="I602" s="5" t="s">
        <v>46</v>
      </c>
    </row>
    <row r="603" spans="1:9" ht="15.75">
      <c r="A603" s="2">
        <v>600</v>
      </c>
      <c r="B603" s="20" t="s">
        <v>330</v>
      </c>
      <c r="C603" s="22" t="s">
        <v>142</v>
      </c>
      <c r="H603" s="4">
        <v>0</v>
      </c>
      <c r="I603" s="5" t="s">
        <v>46</v>
      </c>
    </row>
    <row r="604" spans="1:9" ht="15.75">
      <c r="A604" s="2">
        <v>600</v>
      </c>
      <c r="B604" s="20" t="s">
        <v>330</v>
      </c>
      <c r="C604" s="22" t="s">
        <v>142</v>
      </c>
      <c r="H604" s="4">
        <v>0</v>
      </c>
      <c r="I604" s="5" t="s">
        <v>46</v>
      </c>
    </row>
    <row r="605" spans="1:9" ht="15.75">
      <c r="A605" s="2">
        <v>600</v>
      </c>
      <c r="B605" s="20" t="s">
        <v>330</v>
      </c>
      <c r="C605" s="22" t="s">
        <v>142</v>
      </c>
      <c r="H605" s="4">
        <v>0</v>
      </c>
      <c r="I605" s="5" t="s">
        <v>46</v>
      </c>
    </row>
    <row r="606" spans="1:9" ht="15.75">
      <c r="A606" s="2">
        <v>600</v>
      </c>
      <c r="B606" s="20" t="s">
        <v>330</v>
      </c>
      <c r="C606" s="22" t="s">
        <v>142</v>
      </c>
      <c r="H606" s="4">
        <v>0</v>
      </c>
      <c r="I606" s="5" t="s">
        <v>46</v>
      </c>
    </row>
    <row r="607" spans="1:9" ht="15.75">
      <c r="A607" s="2">
        <v>600</v>
      </c>
      <c r="B607" s="20" t="s">
        <v>330</v>
      </c>
      <c r="C607" s="22" t="s">
        <v>142</v>
      </c>
      <c r="H607" s="4">
        <v>0</v>
      </c>
      <c r="I607" s="5" t="s">
        <v>46</v>
      </c>
    </row>
    <row r="608" spans="1:9" ht="15.75">
      <c r="A608" s="2">
        <v>600</v>
      </c>
      <c r="B608" s="20" t="s">
        <v>330</v>
      </c>
      <c r="C608" s="22" t="s">
        <v>142</v>
      </c>
      <c r="H608" s="4">
        <v>0</v>
      </c>
      <c r="I608" s="5" t="s">
        <v>46</v>
      </c>
    </row>
    <row r="609" spans="1:9" ht="15.75">
      <c r="A609" s="2">
        <v>600</v>
      </c>
      <c r="B609" s="20" t="s">
        <v>330</v>
      </c>
      <c r="C609" s="22" t="s">
        <v>142</v>
      </c>
      <c r="H609" s="4">
        <v>8.9500000000000028</v>
      </c>
      <c r="I609" s="5" t="s">
        <v>46</v>
      </c>
    </row>
    <row r="610" spans="1:9" ht="15.75">
      <c r="A610" s="2">
        <v>600</v>
      </c>
      <c r="B610" s="20" t="s">
        <v>330</v>
      </c>
      <c r="C610" s="22" t="s">
        <v>142</v>
      </c>
      <c r="H610" s="4">
        <v>0</v>
      </c>
      <c r="I610" s="5" t="s">
        <v>46</v>
      </c>
    </row>
    <row r="611" spans="1:9" ht="15.75">
      <c r="A611" s="2">
        <v>600</v>
      </c>
      <c r="B611" s="20" t="s">
        <v>330</v>
      </c>
      <c r="C611" s="22" t="s">
        <v>142</v>
      </c>
      <c r="H611" s="4">
        <v>0</v>
      </c>
      <c r="I611" s="5" t="s">
        <v>46</v>
      </c>
    </row>
    <row r="612" spans="1:9" ht="15.75">
      <c r="A612" s="2">
        <v>600</v>
      </c>
      <c r="B612" s="20" t="s">
        <v>330</v>
      </c>
      <c r="C612" s="22" t="s">
        <v>142</v>
      </c>
      <c r="H612" s="4">
        <v>0</v>
      </c>
      <c r="I612" s="5" t="s">
        <v>46</v>
      </c>
    </row>
    <row r="613" spans="1:9" ht="15.75">
      <c r="A613" s="2">
        <v>600</v>
      </c>
      <c r="B613" s="20" t="s">
        <v>330</v>
      </c>
      <c r="C613" s="22" t="s">
        <v>142</v>
      </c>
      <c r="H613" s="4">
        <v>0</v>
      </c>
      <c r="I613" s="5" t="s">
        <v>46</v>
      </c>
    </row>
    <row r="614" spans="1:9" ht="15.75">
      <c r="A614" s="2">
        <v>600</v>
      </c>
      <c r="B614" s="20" t="s">
        <v>330</v>
      </c>
      <c r="C614" s="22" t="s">
        <v>142</v>
      </c>
      <c r="H614" s="4">
        <v>0</v>
      </c>
      <c r="I614" s="5" t="s">
        <v>46</v>
      </c>
    </row>
    <row r="615" spans="1:9" ht="15.75">
      <c r="A615" s="2">
        <v>600</v>
      </c>
      <c r="B615" s="20" t="s">
        <v>330</v>
      </c>
      <c r="C615" s="22" t="s">
        <v>142</v>
      </c>
      <c r="H615" s="4">
        <v>0</v>
      </c>
      <c r="I615" s="5" t="s">
        <v>46</v>
      </c>
    </row>
    <row r="616" spans="1:9" ht="15.75">
      <c r="A616" s="2">
        <v>600</v>
      </c>
      <c r="B616" s="20" t="s">
        <v>330</v>
      </c>
      <c r="C616" s="22" t="s">
        <v>142</v>
      </c>
      <c r="H616" s="4">
        <v>0</v>
      </c>
      <c r="I616" s="5" t="s">
        <v>46</v>
      </c>
    </row>
    <row r="617" spans="1:9" ht="15.75">
      <c r="A617" s="2">
        <v>600</v>
      </c>
      <c r="B617" s="20" t="s">
        <v>330</v>
      </c>
      <c r="C617" s="22" t="s">
        <v>142</v>
      </c>
      <c r="H617" s="4">
        <v>0</v>
      </c>
      <c r="I617" s="5" t="s">
        <v>46</v>
      </c>
    </row>
    <row r="618" spans="1:9" ht="15.75">
      <c r="A618" s="2">
        <v>600</v>
      </c>
      <c r="B618" s="20" t="s">
        <v>330</v>
      </c>
      <c r="C618" s="22" t="s">
        <v>142</v>
      </c>
      <c r="H618" s="4">
        <v>0</v>
      </c>
      <c r="I618" s="5" t="s">
        <v>46</v>
      </c>
    </row>
    <row r="619" spans="1:9" ht="15.75">
      <c r="A619" s="2">
        <v>600</v>
      </c>
      <c r="B619" s="20" t="s">
        <v>330</v>
      </c>
      <c r="C619" s="22" t="s">
        <v>142</v>
      </c>
      <c r="H619" s="4">
        <v>0</v>
      </c>
      <c r="I619" s="5" t="s">
        <v>46</v>
      </c>
    </row>
    <row r="620" spans="1:9" ht="15.75">
      <c r="A620" s="2">
        <v>600</v>
      </c>
      <c r="B620" s="20" t="s">
        <v>330</v>
      </c>
      <c r="C620" s="22" t="s">
        <v>142</v>
      </c>
      <c r="H620" s="4">
        <v>0</v>
      </c>
      <c r="I620" s="5" t="s">
        <v>46</v>
      </c>
    </row>
    <row r="621" spans="1:9" ht="15.75">
      <c r="A621" s="2">
        <v>600</v>
      </c>
      <c r="B621" s="20" t="s">
        <v>330</v>
      </c>
      <c r="C621" s="22" t="s">
        <v>142</v>
      </c>
      <c r="H621" s="4">
        <v>0</v>
      </c>
      <c r="I621" s="5" t="s">
        <v>46</v>
      </c>
    </row>
    <row r="622" spans="1:9" ht="15.75">
      <c r="A622" s="2">
        <v>600</v>
      </c>
      <c r="B622" s="20" t="s">
        <v>330</v>
      </c>
      <c r="C622" s="22" t="s">
        <v>142</v>
      </c>
      <c r="H622" s="4">
        <v>0</v>
      </c>
      <c r="I622" s="5" t="s">
        <v>46</v>
      </c>
    </row>
    <row r="623" spans="1:9" ht="15.75">
      <c r="A623" s="2">
        <v>600</v>
      </c>
      <c r="B623" s="20" t="s">
        <v>330</v>
      </c>
      <c r="C623" s="22" t="s">
        <v>142</v>
      </c>
      <c r="H623" s="4">
        <v>0</v>
      </c>
      <c r="I623" s="5" t="s">
        <v>46</v>
      </c>
    </row>
    <row r="624" spans="1:9" ht="15.75">
      <c r="A624" s="2">
        <v>600</v>
      </c>
      <c r="B624" s="20" t="s">
        <v>330</v>
      </c>
      <c r="C624" s="22" t="s">
        <v>142</v>
      </c>
      <c r="H624" s="4">
        <v>0</v>
      </c>
      <c r="I624" s="5" t="s">
        <v>46</v>
      </c>
    </row>
    <row r="625" spans="1:9" ht="15.75">
      <c r="A625" s="2">
        <v>600</v>
      </c>
      <c r="B625" s="20" t="s">
        <v>330</v>
      </c>
      <c r="C625" s="22" t="s">
        <v>142</v>
      </c>
      <c r="H625" s="4">
        <v>0</v>
      </c>
      <c r="I625" s="5" t="s">
        <v>46</v>
      </c>
    </row>
    <row r="626" spans="1:9" ht="15.75">
      <c r="A626" s="2">
        <v>600</v>
      </c>
      <c r="B626" s="20" t="s">
        <v>330</v>
      </c>
      <c r="C626" s="22" t="s">
        <v>142</v>
      </c>
      <c r="H626" s="4">
        <v>4.7749999999999986</v>
      </c>
      <c r="I626" s="5" t="s">
        <v>46</v>
      </c>
    </row>
    <row r="627" spans="1:9" ht="15.75">
      <c r="A627" s="2">
        <v>600</v>
      </c>
      <c r="B627" s="20" t="s">
        <v>330</v>
      </c>
      <c r="C627" s="22" t="s">
        <v>142</v>
      </c>
      <c r="H627" s="4">
        <v>0</v>
      </c>
      <c r="I627" s="5" t="s">
        <v>46</v>
      </c>
    </row>
    <row r="628" spans="1:9" ht="15.75">
      <c r="A628" s="2">
        <v>600</v>
      </c>
      <c r="B628" s="20" t="s">
        <v>330</v>
      </c>
      <c r="C628" s="22" t="s">
        <v>142</v>
      </c>
      <c r="H628" s="4">
        <v>0</v>
      </c>
      <c r="I628" s="5" t="s">
        <v>46</v>
      </c>
    </row>
    <row r="629" spans="1:9" ht="15.75">
      <c r="A629" s="2">
        <v>600</v>
      </c>
      <c r="B629" s="20" t="s">
        <v>330</v>
      </c>
      <c r="C629" s="22" t="s">
        <v>142</v>
      </c>
      <c r="H629" s="4">
        <v>0</v>
      </c>
      <c r="I629" s="5" t="s">
        <v>46</v>
      </c>
    </row>
    <row r="630" spans="1:9" ht="15.75">
      <c r="A630" s="2">
        <v>600</v>
      </c>
      <c r="B630" s="20" t="s">
        <v>330</v>
      </c>
      <c r="C630" s="22" t="s">
        <v>142</v>
      </c>
      <c r="H630" s="4">
        <v>0</v>
      </c>
      <c r="I630" s="5" t="s">
        <v>46</v>
      </c>
    </row>
    <row r="631" spans="1:9" ht="15.75">
      <c r="A631" s="2">
        <v>600</v>
      </c>
      <c r="B631" s="20" t="s">
        <v>330</v>
      </c>
      <c r="C631" s="22" t="s">
        <v>142</v>
      </c>
      <c r="H631" s="4">
        <v>0</v>
      </c>
      <c r="I631" s="5" t="s">
        <v>46</v>
      </c>
    </row>
    <row r="632" spans="1:9" ht="15.75">
      <c r="A632" s="2">
        <v>600</v>
      </c>
      <c r="B632" s="20" t="s">
        <v>330</v>
      </c>
      <c r="C632" s="22" t="s">
        <v>142</v>
      </c>
      <c r="H632" s="4">
        <v>0</v>
      </c>
      <c r="I632" s="5" t="s">
        <v>46</v>
      </c>
    </row>
    <row r="633" spans="1:9" ht="15.75">
      <c r="A633" s="2">
        <v>600</v>
      </c>
      <c r="B633" s="20" t="s">
        <v>330</v>
      </c>
      <c r="C633" s="22" t="s">
        <v>142</v>
      </c>
      <c r="H633" s="4">
        <v>0</v>
      </c>
      <c r="I633" s="5" t="s">
        <v>46</v>
      </c>
    </row>
    <row r="634" spans="1:9" ht="15.75">
      <c r="A634" s="2">
        <v>600</v>
      </c>
      <c r="B634" s="20" t="s">
        <v>330</v>
      </c>
      <c r="C634" s="22" t="s">
        <v>142</v>
      </c>
      <c r="H634" s="4">
        <v>0</v>
      </c>
      <c r="I634" s="5" t="s">
        <v>46</v>
      </c>
    </row>
    <row r="635" spans="1:9" ht="15.75">
      <c r="A635" s="2">
        <v>600</v>
      </c>
      <c r="B635" s="20" t="s">
        <v>330</v>
      </c>
      <c r="C635" s="22" t="s">
        <v>142</v>
      </c>
      <c r="H635" s="4">
        <v>0</v>
      </c>
      <c r="I635" s="5" t="s">
        <v>46</v>
      </c>
    </row>
    <row r="636" spans="1:9" ht="15.75">
      <c r="A636" s="2">
        <v>600</v>
      </c>
      <c r="B636" s="20" t="s">
        <v>330</v>
      </c>
      <c r="C636" s="22" t="s">
        <v>142</v>
      </c>
      <c r="H636" s="4">
        <v>0</v>
      </c>
      <c r="I636" s="5" t="s">
        <v>46</v>
      </c>
    </row>
    <row r="637" spans="1:9" ht="15.75">
      <c r="A637" s="2">
        <v>600</v>
      </c>
      <c r="B637" s="20" t="s">
        <v>330</v>
      </c>
      <c r="C637" s="22" t="s">
        <v>142</v>
      </c>
      <c r="H637" s="4">
        <v>0</v>
      </c>
      <c r="I637" s="5" t="s">
        <v>46</v>
      </c>
    </row>
    <row r="638" spans="1:9" ht="15.75">
      <c r="A638" s="2">
        <v>600</v>
      </c>
      <c r="B638" s="20" t="s">
        <v>330</v>
      </c>
      <c r="C638" s="22" t="s">
        <v>142</v>
      </c>
      <c r="H638" s="4">
        <v>0</v>
      </c>
      <c r="I638" s="5" t="s">
        <v>46</v>
      </c>
    </row>
    <row r="639" spans="1:9" ht="15.75">
      <c r="A639" s="2">
        <v>600</v>
      </c>
      <c r="B639" s="20" t="s">
        <v>330</v>
      </c>
      <c r="C639" s="22" t="s">
        <v>142</v>
      </c>
      <c r="H639" s="4">
        <v>0</v>
      </c>
      <c r="I639" s="5" t="s">
        <v>46</v>
      </c>
    </row>
    <row r="640" spans="1:9" ht="15.75">
      <c r="A640" s="2">
        <v>600</v>
      </c>
      <c r="B640" s="20" t="s">
        <v>330</v>
      </c>
      <c r="C640" s="22" t="s">
        <v>142</v>
      </c>
      <c r="H640" s="4">
        <v>0</v>
      </c>
      <c r="I640" s="5" t="s">
        <v>46</v>
      </c>
    </row>
    <row r="641" spans="1:9" ht="15.75">
      <c r="A641" s="2">
        <v>600</v>
      </c>
      <c r="B641" s="20" t="s">
        <v>330</v>
      </c>
      <c r="C641" s="22" t="s">
        <v>142</v>
      </c>
      <c r="H641" s="4">
        <v>0</v>
      </c>
      <c r="I641" s="5" t="s">
        <v>46</v>
      </c>
    </row>
    <row r="642" spans="1:9" ht="15.75">
      <c r="A642" s="2">
        <v>600</v>
      </c>
      <c r="B642" s="20" t="s">
        <v>330</v>
      </c>
      <c r="C642" s="22" t="s">
        <v>142</v>
      </c>
      <c r="H642" s="4">
        <v>0</v>
      </c>
      <c r="I642" s="5" t="s">
        <v>46</v>
      </c>
    </row>
    <row r="643" spans="1:9" ht="15.75">
      <c r="A643" s="2">
        <v>600</v>
      </c>
      <c r="B643" s="20" t="s">
        <v>330</v>
      </c>
      <c r="C643" s="22" t="s">
        <v>142</v>
      </c>
      <c r="H643" s="4">
        <v>0</v>
      </c>
      <c r="I643" s="5" t="s">
        <v>46</v>
      </c>
    </row>
    <row r="644" spans="1:9" ht="15.75">
      <c r="A644" s="2">
        <v>600</v>
      </c>
      <c r="B644" s="20" t="s">
        <v>330</v>
      </c>
      <c r="C644" s="22" t="s">
        <v>142</v>
      </c>
      <c r="H644" s="4">
        <v>0</v>
      </c>
      <c r="I644" s="5" t="s">
        <v>46</v>
      </c>
    </row>
    <row r="645" spans="1:9" ht="15.75">
      <c r="A645" s="2">
        <v>600</v>
      </c>
      <c r="B645" s="20" t="s">
        <v>330</v>
      </c>
      <c r="C645" s="22" t="s">
        <v>142</v>
      </c>
      <c r="H645" s="4">
        <v>0</v>
      </c>
      <c r="I645" s="5" t="s">
        <v>46</v>
      </c>
    </row>
    <row r="646" spans="1:9" ht="15.75">
      <c r="A646" s="2">
        <v>600</v>
      </c>
      <c r="B646" s="20" t="s">
        <v>330</v>
      </c>
      <c r="C646" s="22" t="s">
        <v>142</v>
      </c>
      <c r="H646" s="4">
        <v>0</v>
      </c>
      <c r="I646" s="5" t="s">
        <v>46</v>
      </c>
    </row>
    <row r="647" spans="1:9" ht="15.75">
      <c r="A647" s="2">
        <v>600</v>
      </c>
      <c r="B647" s="20" t="s">
        <v>330</v>
      </c>
      <c r="C647" s="22" t="s">
        <v>142</v>
      </c>
      <c r="H647" s="4">
        <v>0</v>
      </c>
      <c r="I647" s="5" t="s">
        <v>46</v>
      </c>
    </row>
    <row r="648" spans="1:9" ht="15.75">
      <c r="A648" s="2">
        <v>600</v>
      </c>
      <c r="B648" s="20" t="s">
        <v>330</v>
      </c>
      <c r="C648" s="22" t="s">
        <v>142</v>
      </c>
      <c r="H648" s="4">
        <v>0</v>
      </c>
      <c r="I648" s="5" t="s">
        <v>46</v>
      </c>
    </row>
    <row r="649" spans="1:9" ht="15.75">
      <c r="A649" s="2">
        <v>600</v>
      </c>
      <c r="B649" s="20" t="s">
        <v>330</v>
      </c>
      <c r="C649" s="22" t="s">
        <v>142</v>
      </c>
      <c r="H649" s="4">
        <v>0</v>
      </c>
      <c r="I649" s="5" t="s">
        <v>46</v>
      </c>
    </row>
    <row r="650" spans="1:9" ht="15.75">
      <c r="A650" s="2">
        <v>600</v>
      </c>
      <c r="B650" s="20" t="s">
        <v>330</v>
      </c>
      <c r="C650" s="22" t="s">
        <v>142</v>
      </c>
      <c r="H650" s="4">
        <v>0</v>
      </c>
      <c r="I650" s="5" t="s">
        <v>46</v>
      </c>
    </row>
    <row r="651" spans="1:9" ht="15.75">
      <c r="A651" s="2">
        <v>600</v>
      </c>
      <c r="B651" s="20" t="s">
        <v>330</v>
      </c>
      <c r="C651" s="22" t="s">
        <v>142</v>
      </c>
      <c r="H651" s="4">
        <v>0</v>
      </c>
      <c r="I651" s="5" t="s">
        <v>46</v>
      </c>
    </row>
    <row r="652" spans="1:9" ht="15.75">
      <c r="A652" s="2">
        <v>600</v>
      </c>
      <c r="B652" s="20" t="s">
        <v>330</v>
      </c>
      <c r="C652" s="22" t="s">
        <v>142</v>
      </c>
      <c r="H652" s="4">
        <v>0</v>
      </c>
      <c r="I652" s="5" t="s">
        <v>46</v>
      </c>
    </row>
    <row r="653" spans="1:9" ht="15.75">
      <c r="A653" s="2">
        <v>600</v>
      </c>
      <c r="B653" s="20" t="s">
        <v>330</v>
      </c>
      <c r="C653" s="22" t="s">
        <v>142</v>
      </c>
      <c r="H653" s="4">
        <v>0</v>
      </c>
      <c r="I653" s="5" t="s">
        <v>46</v>
      </c>
    </row>
    <row r="654" spans="1:9" ht="15.75">
      <c r="A654" s="2">
        <v>600</v>
      </c>
      <c r="B654" s="20" t="s">
        <v>330</v>
      </c>
      <c r="C654" s="22" t="s">
        <v>142</v>
      </c>
      <c r="H654" s="4">
        <v>0</v>
      </c>
      <c r="I654" s="5" t="s">
        <v>46</v>
      </c>
    </row>
    <row r="655" spans="1:9" ht="15.75">
      <c r="A655" s="2">
        <v>600</v>
      </c>
      <c r="B655" s="20" t="s">
        <v>330</v>
      </c>
      <c r="C655" s="22" t="s">
        <v>142</v>
      </c>
      <c r="H655" s="4">
        <v>0</v>
      </c>
      <c r="I655" s="5" t="s">
        <v>46</v>
      </c>
    </row>
    <row r="656" spans="1:9" ht="15.75">
      <c r="A656" s="2">
        <v>600</v>
      </c>
      <c r="B656" s="20" t="s">
        <v>330</v>
      </c>
      <c r="C656" s="22" t="s">
        <v>142</v>
      </c>
      <c r="H656" s="4">
        <v>0</v>
      </c>
      <c r="I656" s="5" t="s">
        <v>46</v>
      </c>
    </row>
    <row r="657" spans="1:9" ht="15.75">
      <c r="A657" s="2">
        <v>600</v>
      </c>
      <c r="B657" s="20" t="s">
        <v>330</v>
      </c>
      <c r="C657" s="22" t="s">
        <v>142</v>
      </c>
      <c r="H657" s="4">
        <v>0</v>
      </c>
      <c r="I657" s="5" t="s">
        <v>46</v>
      </c>
    </row>
    <row r="658" spans="1:9" ht="15.75">
      <c r="A658" s="2">
        <v>600</v>
      </c>
      <c r="B658" s="20" t="s">
        <v>330</v>
      </c>
      <c r="C658" s="22" t="s">
        <v>142</v>
      </c>
      <c r="H658" s="4">
        <v>0</v>
      </c>
      <c r="I658" s="5" t="s">
        <v>46</v>
      </c>
    </row>
    <row r="659" spans="1:9" ht="15.75">
      <c r="A659" s="2">
        <v>600</v>
      </c>
      <c r="B659" s="20" t="s">
        <v>330</v>
      </c>
      <c r="C659" s="22" t="s">
        <v>142</v>
      </c>
      <c r="H659" s="4">
        <v>0</v>
      </c>
      <c r="I659" s="5" t="s">
        <v>46</v>
      </c>
    </row>
    <row r="660" spans="1:9" ht="15.75">
      <c r="A660" s="2">
        <v>600</v>
      </c>
      <c r="B660" s="20" t="s">
        <v>330</v>
      </c>
      <c r="C660" s="22" t="s">
        <v>142</v>
      </c>
      <c r="H660" s="4">
        <v>82.925000000000011</v>
      </c>
      <c r="I660" s="5" t="s">
        <v>46</v>
      </c>
    </row>
    <row r="661" spans="1:9" ht="15.75">
      <c r="A661" s="2">
        <v>600</v>
      </c>
      <c r="B661" s="20" t="s">
        <v>330</v>
      </c>
      <c r="C661" s="22" t="s">
        <v>142</v>
      </c>
      <c r="H661" s="4">
        <v>3.095000000000006</v>
      </c>
      <c r="I661" s="5" t="s">
        <v>46</v>
      </c>
    </row>
    <row r="662" spans="1:9" ht="15.75">
      <c r="A662" s="2">
        <v>600</v>
      </c>
      <c r="B662" s="20" t="s">
        <v>330</v>
      </c>
      <c r="C662" s="22" t="s">
        <v>142</v>
      </c>
      <c r="H662" s="4">
        <v>20.700000000000003</v>
      </c>
      <c r="I662" s="5" t="s">
        <v>46</v>
      </c>
    </row>
    <row r="663" spans="1:9" ht="15.75">
      <c r="A663" s="2">
        <v>600</v>
      </c>
      <c r="B663" s="20" t="s">
        <v>330</v>
      </c>
      <c r="C663" s="22" t="s">
        <v>142</v>
      </c>
      <c r="H663" s="4">
        <v>19.229999999999997</v>
      </c>
      <c r="I663" s="5" t="s">
        <v>46</v>
      </c>
    </row>
    <row r="664" spans="1:9" ht="15.75">
      <c r="A664" s="2">
        <v>600</v>
      </c>
      <c r="B664" s="20" t="s">
        <v>330</v>
      </c>
      <c r="C664" s="22" t="s">
        <v>142</v>
      </c>
      <c r="H664" s="4">
        <v>3.4450000000000003</v>
      </c>
      <c r="I664" s="5" t="s">
        <v>46</v>
      </c>
    </row>
    <row r="665" spans="1:9" ht="15.75">
      <c r="A665" s="2">
        <v>600</v>
      </c>
      <c r="B665" s="20" t="s">
        <v>330</v>
      </c>
      <c r="C665" s="22" t="s">
        <v>142</v>
      </c>
      <c r="H665" s="4">
        <v>0</v>
      </c>
      <c r="I665" s="5" t="s">
        <v>46</v>
      </c>
    </row>
    <row r="666" spans="1:9" ht="15.75">
      <c r="A666" s="2">
        <v>600</v>
      </c>
      <c r="B666" s="20" t="s">
        <v>330</v>
      </c>
      <c r="C666" s="22" t="s">
        <v>142</v>
      </c>
      <c r="H666" s="4">
        <v>0</v>
      </c>
      <c r="I666" s="5" t="s">
        <v>46</v>
      </c>
    </row>
    <row r="667" spans="1:9" ht="15.75">
      <c r="A667" s="2">
        <v>600</v>
      </c>
      <c r="B667" s="20" t="s">
        <v>330</v>
      </c>
      <c r="C667" s="22" t="s">
        <v>142</v>
      </c>
      <c r="H667" s="4">
        <v>0</v>
      </c>
      <c r="I667" s="5" t="s">
        <v>46</v>
      </c>
    </row>
    <row r="668" spans="1:9" ht="15.75">
      <c r="A668" s="2">
        <v>600</v>
      </c>
      <c r="B668" s="20" t="s">
        <v>330</v>
      </c>
      <c r="C668" s="22" t="s">
        <v>142</v>
      </c>
      <c r="H668" s="4">
        <v>0</v>
      </c>
      <c r="I668" s="5" t="s">
        <v>46</v>
      </c>
    </row>
    <row r="669" spans="1:9" ht="15.75">
      <c r="A669" s="2">
        <v>600</v>
      </c>
      <c r="B669" s="20" t="s">
        <v>330</v>
      </c>
      <c r="C669" s="22" t="s">
        <v>142</v>
      </c>
      <c r="H669" s="4">
        <v>0</v>
      </c>
      <c r="I669" s="5" t="s">
        <v>46</v>
      </c>
    </row>
    <row r="670" spans="1:9" ht="15.75">
      <c r="A670" s="2">
        <v>600</v>
      </c>
      <c r="B670" s="20" t="s">
        <v>330</v>
      </c>
      <c r="C670" s="22" t="s">
        <v>142</v>
      </c>
      <c r="H670" s="4">
        <v>4.2849999999999966</v>
      </c>
      <c r="I670" s="5" t="s">
        <v>46</v>
      </c>
    </row>
    <row r="671" spans="1:9" ht="15.75">
      <c r="A671" s="2">
        <v>600</v>
      </c>
      <c r="B671" s="20" t="s">
        <v>330</v>
      </c>
      <c r="C671" s="22" t="s">
        <v>142</v>
      </c>
      <c r="H671" s="4">
        <v>19.099999999999994</v>
      </c>
      <c r="I671" s="5" t="s">
        <v>46</v>
      </c>
    </row>
    <row r="672" spans="1:9" ht="15.75">
      <c r="A672" s="2">
        <v>600</v>
      </c>
      <c r="B672" s="20" t="s">
        <v>330</v>
      </c>
      <c r="C672" s="22" t="s">
        <v>142</v>
      </c>
      <c r="H672" s="4">
        <v>357.47500000000002</v>
      </c>
      <c r="I672" s="5" t="s">
        <v>46</v>
      </c>
    </row>
    <row r="673" spans="1:9" ht="15.75">
      <c r="A673" s="2">
        <v>600</v>
      </c>
      <c r="B673" s="20" t="s">
        <v>330</v>
      </c>
      <c r="C673" s="22" t="s">
        <v>142</v>
      </c>
      <c r="H673" s="4">
        <v>11.349999999999994</v>
      </c>
      <c r="I673" s="5" t="s">
        <v>46</v>
      </c>
    </row>
    <row r="674" spans="1:9" ht="15.75">
      <c r="A674" s="2">
        <v>600</v>
      </c>
      <c r="B674" s="20" t="s">
        <v>330</v>
      </c>
      <c r="C674" s="22" t="s">
        <v>142</v>
      </c>
      <c r="H674" s="4">
        <v>326.82499999999999</v>
      </c>
      <c r="I674" s="5" t="s">
        <v>46</v>
      </c>
    </row>
    <row r="675" spans="1:9" ht="15.75">
      <c r="A675" s="2">
        <v>600</v>
      </c>
      <c r="B675" s="20" t="s">
        <v>330</v>
      </c>
      <c r="C675" s="22" t="s">
        <v>142</v>
      </c>
      <c r="H675" s="4">
        <v>0</v>
      </c>
      <c r="I675" s="5" t="s">
        <v>46</v>
      </c>
    </row>
    <row r="676" spans="1:9" ht="15.75">
      <c r="A676" s="2">
        <v>600</v>
      </c>
      <c r="B676" s="20" t="s">
        <v>330</v>
      </c>
      <c r="C676" s="22" t="s">
        <v>142</v>
      </c>
      <c r="H676" s="4">
        <v>0</v>
      </c>
      <c r="I676" s="5" t="s">
        <v>46</v>
      </c>
    </row>
    <row r="677" spans="1:9" ht="15.75">
      <c r="A677" s="2">
        <v>600</v>
      </c>
      <c r="B677" s="20" t="s">
        <v>330</v>
      </c>
      <c r="C677" s="22" t="s">
        <v>142</v>
      </c>
      <c r="H677" s="4">
        <v>0</v>
      </c>
      <c r="I677" s="5" t="s">
        <v>46</v>
      </c>
    </row>
    <row r="678" spans="1:9" ht="15.75">
      <c r="A678" s="2">
        <v>600</v>
      </c>
      <c r="B678" s="20" t="s">
        <v>330</v>
      </c>
      <c r="C678" s="22" t="s">
        <v>142</v>
      </c>
      <c r="H678" s="4">
        <v>9.375</v>
      </c>
      <c r="I678" s="5" t="s">
        <v>46</v>
      </c>
    </row>
    <row r="679" spans="1:9" ht="15.75">
      <c r="A679" s="2">
        <v>600</v>
      </c>
      <c r="B679" s="20" t="s">
        <v>330</v>
      </c>
      <c r="C679" s="22" t="s">
        <v>142</v>
      </c>
      <c r="H679" s="4">
        <v>116.07500000000002</v>
      </c>
      <c r="I679" s="5" t="s">
        <v>46</v>
      </c>
    </row>
    <row r="680" spans="1:9" ht="15.75">
      <c r="A680" s="2">
        <v>600</v>
      </c>
      <c r="B680" s="20" t="s">
        <v>330</v>
      </c>
      <c r="C680" s="22" t="s">
        <v>142</v>
      </c>
      <c r="H680" s="4">
        <v>312.3</v>
      </c>
      <c r="I680" s="5" t="s">
        <v>46</v>
      </c>
    </row>
    <row r="681" spans="1:9" ht="15.75">
      <c r="A681" s="2">
        <v>600</v>
      </c>
      <c r="B681" s="20" t="s">
        <v>330</v>
      </c>
      <c r="C681" s="22" t="s">
        <v>142</v>
      </c>
      <c r="H681" s="4">
        <v>191.60000000000002</v>
      </c>
      <c r="I681" s="5" t="s">
        <v>46</v>
      </c>
    </row>
    <row r="682" spans="1:9" ht="15.75">
      <c r="A682" s="2">
        <v>600</v>
      </c>
      <c r="B682" s="20" t="s">
        <v>330</v>
      </c>
      <c r="C682" s="22" t="s">
        <v>142</v>
      </c>
      <c r="H682" s="4">
        <v>0</v>
      </c>
      <c r="I682" s="5" t="s">
        <v>46</v>
      </c>
    </row>
    <row r="683" spans="1:9" ht="15.75">
      <c r="A683" s="2">
        <v>600</v>
      </c>
      <c r="B683" s="20" t="s">
        <v>330</v>
      </c>
      <c r="C683" s="22" t="s">
        <v>142</v>
      </c>
      <c r="H683" s="4">
        <v>0</v>
      </c>
      <c r="I683" s="5" t="s">
        <v>46</v>
      </c>
    </row>
    <row r="684" spans="1:9" ht="15.75">
      <c r="A684" s="2">
        <v>600</v>
      </c>
      <c r="B684" s="20" t="s">
        <v>330</v>
      </c>
      <c r="C684" s="22" t="s">
        <v>142</v>
      </c>
      <c r="H684" s="4">
        <v>282.3</v>
      </c>
      <c r="I684" s="5" t="s">
        <v>46</v>
      </c>
    </row>
    <row r="685" spans="1:9" ht="15.75">
      <c r="A685" s="2">
        <v>600</v>
      </c>
      <c r="B685" s="20" t="s">
        <v>330</v>
      </c>
      <c r="C685" s="22" t="s">
        <v>142</v>
      </c>
      <c r="H685" s="4">
        <v>0</v>
      </c>
      <c r="I685" s="5" t="s">
        <v>46</v>
      </c>
    </row>
    <row r="686" spans="1:9" ht="15.75">
      <c r="A686" s="2">
        <v>600</v>
      </c>
      <c r="B686" s="20" t="s">
        <v>330</v>
      </c>
      <c r="C686" s="22" t="s">
        <v>142</v>
      </c>
      <c r="H686" s="4">
        <v>20.325000000000017</v>
      </c>
      <c r="I686" s="5" t="s">
        <v>46</v>
      </c>
    </row>
    <row r="687" spans="1:9" ht="15.75">
      <c r="A687" s="2">
        <v>600</v>
      </c>
      <c r="B687" s="20" t="s">
        <v>330</v>
      </c>
      <c r="C687" s="22" t="s">
        <v>142</v>
      </c>
      <c r="H687" s="4">
        <v>10.755000000000003</v>
      </c>
      <c r="I687" s="5" t="s">
        <v>46</v>
      </c>
    </row>
    <row r="688" spans="1:9" ht="15.75">
      <c r="A688" s="2">
        <v>600</v>
      </c>
      <c r="B688" s="20" t="s">
        <v>330</v>
      </c>
      <c r="C688" s="22" t="s">
        <v>142</v>
      </c>
      <c r="H688" s="4">
        <v>0</v>
      </c>
      <c r="I688" s="5" t="s">
        <v>46</v>
      </c>
    </row>
    <row r="689" spans="1:9" ht="15.75">
      <c r="A689" s="2">
        <v>600</v>
      </c>
      <c r="B689" s="20" t="s">
        <v>330</v>
      </c>
      <c r="C689" s="22" t="s">
        <v>142</v>
      </c>
      <c r="D689" s="15"/>
      <c r="H689" s="4">
        <v>7.4650000000000034</v>
      </c>
      <c r="I689" s="5" t="s">
        <v>46</v>
      </c>
    </row>
    <row r="690" spans="1:9" ht="15.75">
      <c r="A690" s="2">
        <v>600</v>
      </c>
      <c r="B690" s="20" t="s">
        <v>330</v>
      </c>
      <c r="C690" s="22" t="s">
        <v>142</v>
      </c>
      <c r="D690" s="15"/>
      <c r="H690" s="4">
        <v>32.650000000000006</v>
      </c>
      <c r="I690" s="5" t="s">
        <v>46</v>
      </c>
    </row>
    <row r="691" spans="1:9" ht="15.75">
      <c r="A691" s="2">
        <v>600</v>
      </c>
      <c r="B691" s="20" t="s">
        <v>330</v>
      </c>
      <c r="C691" s="22" t="s">
        <v>142</v>
      </c>
      <c r="D691" s="15"/>
      <c r="H691" s="4">
        <v>10.375000000000014</v>
      </c>
      <c r="I691" s="5" t="s">
        <v>46</v>
      </c>
    </row>
    <row r="692" spans="1:9" ht="15.75">
      <c r="A692" s="2">
        <v>600</v>
      </c>
      <c r="B692" s="20" t="s">
        <v>330</v>
      </c>
      <c r="C692" s="22" t="s">
        <v>142</v>
      </c>
      <c r="D692" s="15"/>
      <c r="H692" s="4">
        <v>88.45</v>
      </c>
      <c r="I692" s="5" t="s">
        <v>46</v>
      </c>
    </row>
    <row r="693" spans="1:9" ht="15.75">
      <c r="A693" s="2">
        <v>600</v>
      </c>
      <c r="B693" s="20" t="s">
        <v>330</v>
      </c>
      <c r="C693" s="22" t="s">
        <v>142</v>
      </c>
      <c r="D693" s="15"/>
      <c r="H693" s="4">
        <v>69.400000000000006</v>
      </c>
      <c r="I693" s="5" t="s">
        <v>46</v>
      </c>
    </row>
    <row r="694" spans="1:9" ht="15.75">
      <c r="A694" s="2">
        <v>600</v>
      </c>
      <c r="B694" s="20" t="s">
        <v>330</v>
      </c>
      <c r="C694" s="22" t="s">
        <v>142</v>
      </c>
      <c r="D694" s="15"/>
      <c r="H694" s="4">
        <v>22.324999999999999</v>
      </c>
      <c r="I694" s="5" t="s">
        <v>46</v>
      </c>
    </row>
    <row r="695" spans="1:9" ht="15.75">
      <c r="A695" s="2">
        <v>600</v>
      </c>
      <c r="B695" s="20" t="s">
        <v>330</v>
      </c>
      <c r="C695" s="22" t="s">
        <v>142</v>
      </c>
      <c r="D695" s="15"/>
      <c r="H695" s="4">
        <v>201.82499999999999</v>
      </c>
      <c r="I695" s="5" t="s">
        <v>46</v>
      </c>
    </row>
    <row r="696" spans="1:9" ht="15.75">
      <c r="A696" s="2">
        <v>600</v>
      </c>
      <c r="B696" s="20" t="s">
        <v>330</v>
      </c>
      <c r="C696" s="22" t="s">
        <v>142</v>
      </c>
      <c r="D696" s="15"/>
      <c r="H696" s="4">
        <v>253.65</v>
      </c>
      <c r="I696" s="5" t="s">
        <v>46</v>
      </c>
    </row>
    <row r="697" spans="1:9" ht="15.75">
      <c r="A697" s="2">
        <v>600</v>
      </c>
      <c r="B697" s="20" t="s">
        <v>330</v>
      </c>
      <c r="C697" s="22" t="s">
        <v>142</v>
      </c>
      <c r="D697" s="15"/>
      <c r="H697" s="4">
        <v>88.275000000000006</v>
      </c>
      <c r="I697" s="5" t="s">
        <v>46</v>
      </c>
    </row>
    <row r="698" spans="1:9" ht="15.75">
      <c r="A698" s="2">
        <v>600</v>
      </c>
      <c r="B698" s="20" t="s">
        <v>330</v>
      </c>
      <c r="C698" s="22" t="s">
        <v>142</v>
      </c>
      <c r="D698" s="15"/>
      <c r="H698" s="4">
        <v>94.924999999999983</v>
      </c>
      <c r="I698" s="5" t="s">
        <v>46</v>
      </c>
    </row>
    <row r="699" spans="1:9" ht="15.75">
      <c r="A699" s="2">
        <v>600</v>
      </c>
      <c r="B699" s="20" t="s">
        <v>330</v>
      </c>
      <c r="C699" s="22" t="s">
        <v>142</v>
      </c>
      <c r="D699" s="15"/>
      <c r="H699" s="4">
        <v>330.02499999999998</v>
      </c>
      <c r="I699" s="5" t="s">
        <v>46</v>
      </c>
    </row>
    <row r="700" spans="1:9" ht="15.75">
      <c r="A700" s="2">
        <v>600</v>
      </c>
      <c r="B700" s="20" t="s">
        <v>330</v>
      </c>
      <c r="C700" s="22" t="s">
        <v>142</v>
      </c>
      <c r="D700" s="15"/>
      <c r="H700" s="4">
        <v>97.4</v>
      </c>
      <c r="I700" s="5" t="s">
        <v>46</v>
      </c>
    </row>
    <row r="701" spans="1:9" ht="15.75">
      <c r="A701" s="2">
        <v>600</v>
      </c>
      <c r="B701" s="20" t="s">
        <v>330</v>
      </c>
      <c r="C701" s="22" t="s">
        <v>142</v>
      </c>
      <c r="D701" s="15"/>
      <c r="H701" s="4">
        <v>281.57499999999999</v>
      </c>
      <c r="I701" s="5" t="s">
        <v>46</v>
      </c>
    </row>
    <row r="702" spans="1:9" ht="15.75">
      <c r="A702" s="2">
        <v>600</v>
      </c>
      <c r="B702" s="20" t="s">
        <v>330</v>
      </c>
      <c r="C702" s="22" t="s">
        <v>142</v>
      </c>
      <c r="D702" s="15"/>
      <c r="H702" s="4">
        <v>332.57499999999999</v>
      </c>
      <c r="I702" s="5" t="s">
        <v>46</v>
      </c>
    </row>
    <row r="703" spans="1:9" ht="15.75">
      <c r="A703" s="2">
        <v>600</v>
      </c>
      <c r="B703" s="20" t="s">
        <v>330</v>
      </c>
      <c r="C703" s="22" t="s">
        <v>142</v>
      </c>
      <c r="D703" s="15"/>
      <c r="H703" s="4">
        <v>134.94999999999999</v>
      </c>
      <c r="I703" s="5" t="s">
        <v>46</v>
      </c>
    </row>
    <row r="704" spans="1:9" ht="15.75">
      <c r="A704" s="2">
        <v>600</v>
      </c>
      <c r="B704" s="20" t="s">
        <v>330</v>
      </c>
      <c r="C704" s="22" t="s">
        <v>142</v>
      </c>
      <c r="D704" s="15"/>
      <c r="H704" s="4">
        <v>151.77500000000001</v>
      </c>
      <c r="I704" s="5" t="s">
        <v>46</v>
      </c>
    </row>
    <row r="705" spans="1:9" ht="15.75">
      <c r="A705" s="2">
        <v>600</v>
      </c>
      <c r="B705" s="20" t="s">
        <v>330</v>
      </c>
      <c r="C705" s="22" t="s">
        <v>142</v>
      </c>
      <c r="D705" s="15"/>
      <c r="H705" s="4">
        <v>407.02500000000003</v>
      </c>
      <c r="I705" s="5" t="s">
        <v>46</v>
      </c>
    </row>
    <row r="706" spans="1:9" ht="15.75">
      <c r="A706" s="2">
        <v>600</v>
      </c>
      <c r="B706" s="20" t="s">
        <v>330</v>
      </c>
      <c r="C706" s="22" t="s">
        <v>142</v>
      </c>
      <c r="D706" s="15"/>
      <c r="H706" s="4">
        <v>536.72500000000002</v>
      </c>
      <c r="I706" s="5" t="s">
        <v>46</v>
      </c>
    </row>
    <row r="707" spans="1:9" ht="15.75">
      <c r="A707" s="2">
        <v>600</v>
      </c>
      <c r="B707" s="20" t="s">
        <v>330</v>
      </c>
      <c r="C707" s="22" t="s">
        <v>142</v>
      </c>
      <c r="D707" s="15"/>
      <c r="H707" s="4">
        <v>5040.3500000000004</v>
      </c>
      <c r="I707" s="5" t="s">
        <v>46</v>
      </c>
    </row>
    <row r="708" spans="1:9" ht="15.75">
      <c r="A708" s="2">
        <v>600</v>
      </c>
      <c r="B708" s="20" t="s">
        <v>330</v>
      </c>
      <c r="C708" s="22" t="s">
        <v>142</v>
      </c>
      <c r="D708" s="15"/>
      <c r="H708" s="4">
        <v>673.07500000000005</v>
      </c>
      <c r="I708" s="5" t="s">
        <v>46</v>
      </c>
    </row>
    <row r="709" spans="1:9" ht="15.75">
      <c r="A709" s="2">
        <v>600</v>
      </c>
      <c r="B709" s="20" t="s">
        <v>330</v>
      </c>
      <c r="C709" s="22" t="s">
        <v>142</v>
      </c>
      <c r="D709" s="15"/>
      <c r="H709" s="4">
        <v>678.72500000000002</v>
      </c>
      <c r="I709" s="5" t="s">
        <v>46</v>
      </c>
    </row>
    <row r="710" spans="1:9" ht="15.75">
      <c r="A710" s="2">
        <v>600</v>
      </c>
      <c r="B710" s="20" t="s">
        <v>330</v>
      </c>
      <c r="C710" s="22" t="s">
        <v>142</v>
      </c>
      <c r="D710" s="15"/>
      <c r="H710" s="4">
        <v>297.22500000000002</v>
      </c>
      <c r="I710" s="5" t="s">
        <v>46</v>
      </c>
    </row>
    <row r="711" spans="1:9" ht="15.75">
      <c r="A711" s="2">
        <v>600</v>
      </c>
      <c r="B711" s="20" t="s">
        <v>330</v>
      </c>
      <c r="C711" s="22" t="s">
        <v>142</v>
      </c>
      <c r="D711" s="15"/>
      <c r="H711" s="4">
        <v>13.590000000000003</v>
      </c>
      <c r="I711" s="5" t="s">
        <v>46</v>
      </c>
    </row>
    <row r="712" spans="1:9" ht="15.75">
      <c r="A712" s="2">
        <v>600</v>
      </c>
      <c r="B712" s="20" t="s">
        <v>330</v>
      </c>
      <c r="C712" s="22" t="s">
        <v>142</v>
      </c>
      <c r="D712" s="15"/>
      <c r="H712" s="4">
        <v>18.205000000000013</v>
      </c>
      <c r="I712" s="5" t="s">
        <v>46</v>
      </c>
    </row>
    <row r="713" spans="1:9" ht="15.75">
      <c r="A713" s="2">
        <v>600</v>
      </c>
      <c r="B713" s="20" t="s">
        <v>330</v>
      </c>
      <c r="C713" s="22" t="s">
        <v>142</v>
      </c>
      <c r="D713" s="15"/>
      <c r="H713" s="4">
        <v>24.684999999999995</v>
      </c>
      <c r="I713" s="5" t="s">
        <v>46</v>
      </c>
    </row>
    <row r="714" spans="1:9" ht="15.75">
      <c r="A714" s="2">
        <v>600</v>
      </c>
      <c r="B714" s="20" t="s">
        <v>330</v>
      </c>
      <c r="C714" s="22" t="s">
        <v>142</v>
      </c>
      <c r="D714" s="15"/>
      <c r="H714" s="4">
        <v>0</v>
      </c>
      <c r="I714" s="5" t="s">
        <v>46</v>
      </c>
    </row>
    <row r="715" spans="1:9" ht="15.75">
      <c r="A715" s="2">
        <v>600</v>
      </c>
      <c r="B715" s="20" t="s">
        <v>330</v>
      </c>
      <c r="C715" s="22" t="s">
        <v>142</v>
      </c>
      <c r="D715" s="15"/>
      <c r="H715" s="4">
        <v>0</v>
      </c>
      <c r="I715" s="5" t="s">
        <v>46</v>
      </c>
    </row>
    <row r="716" spans="1:9" ht="15.75">
      <c r="A716" s="2">
        <v>600</v>
      </c>
      <c r="B716" s="20" t="s">
        <v>330</v>
      </c>
      <c r="C716" s="22" t="s">
        <v>142</v>
      </c>
      <c r="D716" s="15"/>
      <c r="H716" s="4">
        <v>0</v>
      </c>
      <c r="I716" s="5" t="s">
        <v>46</v>
      </c>
    </row>
    <row r="717" spans="1:9" ht="15.75">
      <c r="A717" s="2">
        <v>600</v>
      </c>
      <c r="B717" s="20" t="s">
        <v>330</v>
      </c>
      <c r="C717" s="22" t="s">
        <v>142</v>
      </c>
      <c r="D717" s="15"/>
      <c r="H717" s="4">
        <v>39.300000000000026</v>
      </c>
      <c r="I717" s="5" t="s">
        <v>46</v>
      </c>
    </row>
    <row r="718" spans="1:9" ht="15.75">
      <c r="A718" s="2">
        <v>600</v>
      </c>
      <c r="B718" s="20" t="s">
        <v>330</v>
      </c>
      <c r="C718" s="22" t="s">
        <v>142</v>
      </c>
      <c r="D718" s="15"/>
      <c r="H718" s="4">
        <v>0</v>
      </c>
      <c r="I718" s="5" t="s">
        <v>46</v>
      </c>
    </row>
    <row r="719" spans="1:9" ht="15.75">
      <c r="A719" s="2">
        <v>600</v>
      </c>
      <c r="B719" s="20" t="s">
        <v>330</v>
      </c>
      <c r="C719" s="22" t="s">
        <v>142</v>
      </c>
      <c r="D719" s="15"/>
      <c r="H719" s="4">
        <v>85.200000000000017</v>
      </c>
      <c r="I719" s="5" t="s">
        <v>46</v>
      </c>
    </row>
    <row r="720" spans="1:9" ht="15.75">
      <c r="A720" s="2">
        <v>600</v>
      </c>
      <c r="B720" s="20" t="s">
        <v>330</v>
      </c>
      <c r="C720" s="22" t="s">
        <v>142</v>
      </c>
      <c r="D720" s="15"/>
      <c r="H720" s="4">
        <v>234.20000000000002</v>
      </c>
      <c r="I720" s="5" t="s">
        <v>46</v>
      </c>
    </row>
    <row r="721" spans="1:9">
      <c r="A721" s="2">
        <v>520</v>
      </c>
      <c r="B721" s="6" t="s">
        <v>462</v>
      </c>
      <c r="C721" s="21" t="s">
        <v>48</v>
      </c>
      <c r="D721" s="17">
        <v>3.4965876869014116</v>
      </c>
      <c r="H721" s="4">
        <v>1426.1</v>
      </c>
      <c r="I721" s="5" t="s">
        <v>46</v>
      </c>
    </row>
    <row r="722" spans="1:9">
      <c r="A722" s="2">
        <v>520</v>
      </c>
      <c r="B722" s="6" t="s">
        <v>331</v>
      </c>
      <c r="C722" s="21" t="s">
        <v>48</v>
      </c>
      <c r="D722" s="17">
        <v>4.5644229052419414</v>
      </c>
      <c r="H722" s="4">
        <v>1178.5999999999999</v>
      </c>
      <c r="I722" s="5" t="s">
        <v>46</v>
      </c>
    </row>
    <row r="723" spans="1:9">
      <c r="A723" s="2">
        <v>520</v>
      </c>
      <c r="B723" s="6" t="s">
        <v>331</v>
      </c>
      <c r="C723" s="21" t="s">
        <v>48</v>
      </c>
      <c r="D723" s="17">
        <v>4.5961958897563955</v>
      </c>
      <c r="H723" s="4">
        <v>1194.3</v>
      </c>
      <c r="I723" s="5" t="s">
        <v>46</v>
      </c>
    </row>
    <row r="724" spans="1:9">
      <c r="A724" s="2">
        <v>520</v>
      </c>
      <c r="B724" s="6" t="s">
        <v>331</v>
      </c>
      <c r="C724" s="21" t="s">
        <v>48</v>
      </c>
      <c r="D724" s="17">
        <v>5.847373102027297</v>
      </c>
      <c r="H724" s="4">
        <v>1294.8499999999999</v>
      </c>
      <c r="I724" s="5" t="s">
        <v>46</v>
      </c>
    </row>
    <row r="725" spans="1:9">
      <c r="A725" s="2">
        <v>520</v>
      </c>
      <c r="B725" s="6" t="s">
        <v>331</v>
      </c>
      <c r="C725" s="21" t="s">
        <v>49</v>
      </c>
      <c r="D725" s="17">
        <v>4.6013078904691049</v>
      </c>
      <c r="H725" s="4">
        <v>1614.5</v>
      </c>
      <c r="I725" s="5" t="s">
        <v>46</v>
      </c>
    </row>
    <row r="726" spans="1:9">
      <c r="A726" s="2">
        <v>520</v>
      </c>
      <c r="B726" s="6" t="s">
        <v>331</v>
      </c>
      <c r="C726" s="21" t="s">
        <v>49</v>
      </c>
      <c r="D726" s="17">
        <v>1.0274184547402034</v>
      </c>
      <c r="H726" s="4">
        <v>1460.45</v>
      </c>
      <c r="I726" s="5" t="s">
        <v>46</v>
      </c>
    </row>
    <row r="727" spans="1:9">
      <c r="A727" s="2">
        <v>520</v>
      </c>
      <c r="B727" s="6" t="s">
        <v>331</v>
      </c>
      <c r="C727" s="21" t="s">
        <v>48</v>
      </c>
      <c r="D727" s="17">
        <v>3.7003101292116218</v>
      </c>
      <c r="H727" s="4">
        <v>1359.65</v>
      </c>
      <c r="I727" s="5" t="s">
        <v>46</v>
      </c>
    </row>
    <row r="728" spans="1:9">
      <c r="A728" s="2">
        <v>520</v>
      </c>
      <c r="B728" s="6" t="s">
        <v>331</v>
      </c>
      <c r="C728" s="21" t="s">
        <v>49</v>
      </c>
      <c r="D728" s="17">
        <v>1.4364874308768949</v>
      </c>
      <c r="H728" s="4">
        <v>1378.1</v>
      </c>
      <c r="I728" s="5" t="s">
        <v>46</v>
      </c>
    </row>
    <row r="729" spans="1:9">
      <c r="A729" s="2">
        <v>520</v>
      </c>
      <c r="B729" s="6" t="s">
        <v>331</v>
      </c>
      <c r="C729" s="21" t="s">
        <v>49</v>
      </c>
      <c r="D729" s="17">
        <v>3.2534166719791515</v>
      </c>
      <c r="H729" s="4">
        <v>1438.25</v>
      </c>
      <c r="I729" s="5" t="s">
        <v>46</v>
      </c>
    </row>
    <row r="730" spans="1:9">
      <c r="A730" s="2">
        <v>520</v>
      </c>
      <c r="B730" s="6" t="s">
        <v>331</v>
      </c>
      <c r="C730" s="21" t="s">
        <v>49</v>
      </c>
      <c r="D730" s="17">
        <v>1.5712967137989935</v>
      </c>
      <c r="H730" s="4">
        <v>1536.7</v>
      </c>
      <c r="I730" s="5" t="s">
        <v>46</v>
      </c>
    </row>
    <row r="731" spans="1:9">
      <c r="A731" s="2">
        <v>520</v>
      </c>
      <c r="B731" s="6" t="s">
        <v>331</v>
      </c>
      <c r="C731" s="21" t="s">
        <v>49</v>
      </c>
      <c r="D731" s="17">
        <v>3.74007131414825</v>
      </c>
      <c r="H731" s="4">
        <v>0</v>
      </c>
      <c r="I731" s="5" t="s">
        <v>46</v>
      </c>
    </row>
    <row r="732" spans="1:9">
      <c r="A732" s="2">
        <v>520</v>
      </c>
      <c r="B732" s="6" t="s">
        <v>331</v>
      </c>
      <c r="C732" s="21" t="s">
        <v>49</v>
      </c>
      <c r="D732" s="17">
        <v>6.6938700037188825</v>
      </c>
      <c r="H732" s="4">
        <v>0</v>
      </c>
      <c r="I732" s="5" t="s">
        <v>46</v>
      </c>
    </row>
    <row r="733" spans="1:9">
      <c r="A733" s="2">
        <v>520</v>
      </c>
      <c r="B733" s="6" t="s">
        <v>331</v>
      </c>
      <c r="C733" s="21" t="s">
        <v>49</v>
      </c>
      <c r="D733" s="17">
        <v>5.1403296345706169</v>
      </c>
      <c r="H733" s="4">
        <v>0</v>
      </c>
      <c r="I733" s="5" t="s">
        <v>46</v>
      </c>
    </row>
    <row r="734" spans="1:9">
      <c r="A734" s="2">
        <v>520</v>
      </c>
      <c r="B734" s="6" t="s">
        <v>331</v>
      </c>
      <c r="C734" s="21" t="s">
        <v>49</v>
      </c>
      <c r="D734" s="17">
        <v>9.1187145906932798</v>
      </c>
      <c r="H734" s="4">
        <v>0</v>
      </c>
      <c r="I734" s="5" t="s">
        <v>46</v>
      </c>
    </row>
    <row r="735" spans="1:9">
      <c r="A735" s="2">
        <v>520</v>
      </c>
      <c r="B735" s="6" t="s">
        <v>331</v>
      </c>
      <c r="C735" s="21" t="s">
        <v>48</v>
      </c>
      <c r="D735" s="17">
        <v>1.6048718219869704</v>
      </c>
      <c r="H735" s="4">
        <v>0</v>
      </c>
      <c r="I735" s="5" t="s">
        <v>46</v>
      </c>
    </row>
    <row r="736" spans="1:9">
      <c r="A736" s="2">
        <v>520</v>
      </c>
      <c r="B736" s="6" t="s">
        <v>331</v>
      </c>
      <c r="C736" s="21" t="s">
        <v>49</v>
      </c>
      <c r="D736" s="17">
        <v>1.0158104984902274</v>
      </c>
      <c r="H736" s="4">
        <v>258.55</v>
      </c>
      <c r="I736" s="5" t="s">
        <v>46</v>
      </c>
    </row>
    <row r="737" spans="1:9">
      <c r="A737" s="2">
        <v>535</v>
      </c>
      <c r="B737" s="6" t="s">
        <v>331</v>
      </c>
      <c r="C737" s="21" t="s">
        <v>48</v>
      </c>
      <c r="D737" s="61">
        <v>1.8819374043813655</v>
      </c>
      <c r="H737" s="4">
        <v>482.45</v>
      </c>
      <c r="I737" s="5" t="s">
        <v>46</v>
      </c>
    </row>
    <row r="738" spans="1:9">
      <c r="A738" s="2">
        <v>535</v>
      </c>
      <c r="B738" s="6" t="s">
        <v>331</v>
      </c>
      <c r="C738" s="21" t="s">
        <v>49</v>
      </c>
      <c r="D738" s="61">
        <v>4.2271693525488994</v>
      </c>
      <c r="H738" s="4">
        <v>0</v>
      </c>
      <c r="I738" s="5" t="s">
        <v>46</v>
      </c>
    </row>
    <row r="739" spans="1:9">
      <c r="A739" s="2">
        <v>535</v>
      </c>
      <c r="B739" s="6" t="s">
        <v>331</v>
      </c>
      <c r="C739" s="21" t="s">
        <v>49</v>
      </c>
      <c r="D739" s="61">
        <v>0.49527317770064461</v>
      </c>
      <c r="H739" s="4">
        <v>514.9</v>
      </c>
      <c r="I739" s="5" t="s">
        <v>46</v>
      </c>
    </row>
    <row r="740" spans="1:9">
      <c r="A740" s="2">
        <v>600</v>
      </c>
      <c r="B740" s="6" t="s">
        <v>331</v>
      </c>
      <c r="C740" s="21" t="s">
        <v>50</v>
      </c>
      <c r="D740" s="17">
        <v>3.054184742586751</v>
      </c>
      <c r="H740" s="4">
        <v>1303.2</v>
      </c>
      <c r="I740" s="5" t="s">
        <v>46</v>
      </c>
    </row>
    <row r="741" spans="1:9">
      <c r="A741" s="2">
        <v>600</v>
      </c>
      <c r="B741" s="6" t="s">
        <v>331</v>
      </c>
      <c r="C741" s="21" t="s">
        <v>51</v>
      </c>
      <c r="D741" s="17">
        <v>2.5852931426882497</v>
      </c>
      <c r="H741" s="4">
        <v>263.2</v>
      </c>
      <c r="I741" s="5" t="s">
        <v>46</v>
      </c>
    </row>
    <row r="742" spans="1:9">
      <c r="A742" s="2">
        <v>600</v>
      </c>
      <c r="B742" s="6" t="s">
        <v>331</v>
      </c>
      <c r="C742" s="21" t="s">
        <v>50</v>
      </c>
      <c r="D742" s="17">
        <v>2.5198250914375082</v>
      </c>
      <c r="H742" s="4">
        <v>509.8</v>
      </c>
      <c r="I742" s="5" t="s">
        <v>46</v>
      </c>
    </row>
    <row r="743" spans="1:9">
      <c r="A743" s="2">
        <v>600</v>
      </c>
      <c r="B743" s="6" t="s">
        <v>331</v>
      </c>
      <c r="C743" s="21" t="s">
        <v>51</v>
      </c>
      <c r="D743" s="17">
        <v>2.3175556144453675</v>
      </c>
      <c r="H743" s="4">
        <v>0</v>
      </c>
      <c r="I743" s="5" t="s">
        <v>46</v>
      </c>
    </row>
    <row r="744" spans="1:9">
      <c r="A744" s="2">
        <v>600</v>
      </c>
      <c r="B744" s="6" t="s">
        <v>331</v>
      </c>
      <c r="C744" s="21" t="s">
        <v>51</v>
      </c>
      <c r="D744" s="17">
        <v>1.6861860544784546</v>
      </c>
      <c r="H744" s="4">
        <v>0</v>
      </c>
      <c r="I744" s="5" t="s">
        <v>46</v>
      </c>
    </row>
    <row r="745" spans="1:9">
      <c r="A745" s="2">
        <v>600</v>
      </c>
      <c r="B745" s="6" t="s">
        <v>331</v>
      </c>
      <c r="C745" s="21" t="s">
        <v>51</v>
      </c>
      <c r="D745" s="17">
        <v>2.0046817276856239</v>
      </c>
      <c r="H745" s="4">
        <v>0</v>
      </c>
      <c r="I745" s="5" t="s">
        <v>46</v>
      </c>
    </row>
    <row r="746" spans="1:9">
      <c r="A746" s="2">
        <v>600</v>
      </c>
      <c r="B746" s="6" t="s">
        <v>331</v>
      </c>
      <c r="C746" s="21" t="s">
        <v>51</v>
      </c>
      <c r="D746" s="17">
        <v>1.5404055007520898</v>
      </c>
      <c r="H746" s="4">
        <v>43</v>
      </c>
      <c r="I746" s="5" t="s">
        <v>46</v>
      </c>
    </row>
    <row r="747" spans="1:9">
      <c r="A747" s="2">
        <v>600</v>
      </c>
      <c r="B747" s="6" t="s">
        <v>331</v>
      </c>
      <c r="C747" s="21" t="s">
        <v>51</v>
      </c>
      <c r="D747" s="17">
        <v>0.76645806374761549</v>
      </c>
      <c r="H747" s="4">
        <v>141.89999999999998</v>
      </c>
      <c r="I747" s="5" t="s">
        <v>46</v>
      </c>
    </row>
    <row r="748" spans="1:9">
      <c r="A748" s="2">
        <v>600</v>
      </c>
      <c r="B748" s="6" t="s">
        <v>331</v>
      </c>
      <c r="C748" s="21" t="s">
        <v>51</v>
      </c>
      <c r="D748" s="61">
        <v>1.5594672386217128</v>
      </c>
      <c r="H748" s="4">
        <v>680.5</v>
      </c>
      <c r="I748" s="5" t="s">
        <v>46</v>
      </c>
    </row>
    <row r="749" spans="1:9">
      <c r="A749" s="2">
        <v>600</v>
      </c>
      <c r="B749" s="6" t="s">
        <v>331</v>
      </c>
      <c r="C749" s="21" t="s">
        <v>50</v>
      </c>
      <c r="D749" s="17">
        <v>1.8447264611925223</v>
      </c>
      <c r="H749" s="4">
        <v>779.3</v>
      </c>
      <c r="I749" s="5" t="s">
        <v>46</v>
      </c>
    </row>
    <row r="750" spans="1:9">
      <c r="A750" s="2">
        <v>600</v>
      </c>
      <c r="B750" s="6" t="s">
        <v>331</v>
      </c>
      <c r="C750" s="21" t="s">
        <v>50</v>
      </c>
      <c r="D750" s="17">
        <v>2.2866971302378811</v>
      </c>
      <c r="H750" s="4">
        <v>371.45</v>
      </c>
      <c r="I750" s="5" t="s">
        <v>46</v>
      </c>
    </row>
    <row r="751" spans="1:9">
      <c r="A751" s="2">
        <v>600</v>
      </c>
      <c r="B751" s="6" t="s">
        <v>331</v>
      </c>
      <c r="C751" s="21" t="s">
        <v>51</v>
      </c>
      <c r="D751" s="17">
        <v>1.1191512679939695</v>
      </c>
      <c r="H751" s="4">
        <v>709.40000000000009</v>
      </c>
      <c r="I751" s="5" t="s">
        <v>46</v>
      </c>
    </row>
    <row r="752" spans="1:9">
      <c r="A752" s="2">
        <v>600</v>
      </c>
      <c r="B752" s="6" t="s">
        <v>331</v>
      </c>
      <c r="C752" s="21" t="s">
        <v>51</v>
      </c>
      <c r="D752" s="17">
        <v>7.152146175100231E-2</v>
      </c>
      <c r="H752" s="4">
        <v>299.10000000000002</v>
      </c>
      <c r="I752" s="5" t="s">
        <v>46</v>
      </c>
    </row>
    <row r="753" spans="1:9">
      <c r="A753" s="2">
        <v>600</v>
      </c>
      <c r="B753" s="6" t="s">
        <v>331</v>
      </c>
      <c r="C753" s="21" t="s">
        <v>50</v>
      </c>
      <c r="D753" s="17">
        <v>0.35953508858132044</v>
      </c>
      <c r="H753" s="4">
        <v>243.65000000000003</v>
      </c>
      <c r="I753" s="5" t="s">
        <v>46</v>
      </c>
    </row>
    <row r="754" spans="1:9">
      <c r="A754" s="2">
        <v>600</v>
      </c>
      <c r="B754" s="6" t="s">
        <v>331</v>
      </c>
      <c r="C754" s="21" t="s">
        <v>50</v>
      </c>
      <c r="D754" s="59">
        <v>0.21554399465109081</v>
      </c>
      <c r="H754" s="4">
        <v>410.05</v>
      </c>
      <c r="I754" s="5" t="s">
        <v>46</v>
      </c>
    </row>
    <row r="755" spans="1:9">
      <c r="A755" s="2">
        <v>600</v>
      </c>
      <c r="B755" s="6" t="s">
        <v>331</v>
      </c>
      <c r="C755" s="21" t="s">
        <v>51</v>
      </c>
      <c r="D755" s="59">
        <v>7.3074771919982656E-2</v>
      </c>
      <c r="H755" s="4">
        <v>0</v>
      </c>
      <c r="I755" s="5" t="s">
        <v>46</v>
      </c>
    </row>
    <row r="756" spans="1:9">
      <c r="A756" s="2">
        <v>600</v>
      </c>
      <c r="B756" s="6" t="s">
        <v>331</v>
      </c>
      <c r="C756" s="21" t="s">
        <v>50</v>
      </c>
      <c r="D756" s="59">
        <v>6.3986292943844572E-2</v>
      </c>
      <c r="H756" s="4">
        <v>1011.25</v>
      </c>
      <c r="I756" s="5" t="s">
        <v>46</v>
      </c>
    </row>
    <row r="757" spans="1:9">
      <c r="A757" s="2">
        <v>600</v>
      </c>
      <c r="B757" s="6" t="s">
        <v>331</v>
      </c>
      <c r="C757" s="21" t="s">
        <v>51</v>
      </c>
      <c r="D757" s="59">
        <v>7.256809054873814E-2</v>
      </c>
      <c r="H757" s="4">
        <v>590.6</v>
      </c>
      <c r="I757" s="5" t="s">
        <v>46</v>
      </c>
    </row>
    <row r="758" spans="1:9">
      <c r="A758" s="2">
        <v>600</v>
      </c>
      <c r="B758" s="6" t="s">
        <v>331</v>
      </c>
      <c r="C758" s="21" t="s">
        <v>51</v>
      </c>
      <c r="D758" s="59">
        <v>0.15826468270608249</v>
      </c>
      <c r="H758" s="4">
        <v>464.35</v>
      </c>
      <c r="I758" s="5" t="s">
        <v>46</v>
      </c>
    </row>
    <row r="759" spans="1:9">
      <c r="A759" s="2">
        <v>600</v>
      </c>
      <c r="B759" s="6" t="s">
        <v>331</v>
      </c>
      <c r="C759" s="21" t="s">
        <v>50</v>
      </c>
      <c r="D759" s="59">
        <v>6.6654613889889913E-2</v>
      </c>
      <c r="H759" s="4">
        <v>93.350000000000023</v>
      </c>
      <c r="I759" s="5" t="s">
        <v>46</v>
      </c>
    </row>
    <row r="760" spans="1:9">
      <c r="A760" s="2">
        <v>600</v>
      </c>
      <c r="B760" s="6" t="s">
        <v>331</v>
      </c>
      <c r="C760" s="21" t="s">
        <v>51</v>
      </c>
      <c r="D760" s="59">
        <v>5.7619653443240604E-2</v>
      </c>
      <c r="H760" s="4">
        <v>0</v>
      </c>
      <c r="I760" s="5" t="s">
        <v>46</v>
      </c>
    </row>
    <row r="761" spans="1:9">
      <c r="A761" s="2">
        <v>600</v>
      </c>
      <c r="B761" s="6" t="s">
        <v>331</v>
      </c>
      <c r="C761" s="21" t="s">
        <v>50</v>
      </c>
      <c r="D761" s="59">
        <v>5.1511615319380227E-2</v>
      </c>
      <c r="H761" s="4">
        <v>0</v>
      </c>
      <c r="I761" s="5" t="s">
        <v>46</v>
      </c>
    </row>
    <row r="762" spans="1:9">
      <c r="A762" s="2">
        <v>600</v>
      </c>
      <c r="B762" s="6" t="s">
        <v>331</v>
      </c>
      <c r="C762" s="21" t="s">
        <v>50</v>
      </c>
      <c r="D762" s="59">
        <v>5.9421382064310357E-2</v>
      </c>
      <c r="H762" s="4">
        <v>0</v>
      </c>
      <c r="I762" s="5" t="s">
        <v>46</v>
      </c>
    </row>
    <row r="763" spans="1:9">
      <c r="A763" s="2">
        <v>600</v>
      </c>
      <c r="B763" s="6" t="s">
        <v>331</v>
      </c>
      <c r="C763" s="21" t="s">
        <v>50</v>
      </c>
      <c r="D763" s="59">
        <v>6.1777838443473836E-2</v>
      </c>
      <c r="H763" s="4">
        <v>0</v>
      </c>
      <c r="I763" s="5" t="s">
        <v>46</v>
      </c>
    </row>
    <row r="764" spans="1:9">
      <c r="A764" s="2">
        <v>600</v>
      </c>
      <c r="B764" s="6" t="s">
        <v>331</v>
      </c>
      <c r="C764" s="21" t="s">
        <v>50</v>
      </c>
      <c r="D764" s="59">
        <v>0.19041958816506319</v>
      </c>
      <c r="H764" s="4">
        <v>0</v>
      </c>
      <c r="I764" s="5" t="s">
        <v>46</v>
      </c>
    </row>
    <row r="765" spans="1:9">
      <c r="A765" s="2">
        <v>600</v>
      </c>
      <c r="B765" s="6" t="s">
        <v>331</v>
      </c>
      <c r="C765" s="21" t="s">
        <v>51</v>
      </c>
      <c r="D765" s="59">
        <v>0.18642970732126418</v>
      </c>
      <c r="H765" s="4">
        <v>0</v>
      </c>
      <c r="I765" s="5" t="s">
        <v>46</v>
      </c>
    </row>
    <row r="766" spans="1:9">
      <c r="A766" s="2">
        <v>600</v>
      </c>
      <c r="B766" s="6" t="s">
        <v>331</v>
      </c>
      <c r="C766" s="21" t="s">
        <v>51</v>
      </c>
      <c r="D766" s="59">
        <v>0.174893677039338</v>
      </c>
      <c r="H766" s="4">
        <v>0</v>
      </c>
      <c r="I766" s="5" t="s">
        <v>46</v>
      </c>
    </row>
    <row r="767" spans="1:9">
      <c r="A767" s="2">
        <v>600</v>
      </c>
      <c r="B767" s="6" t="s">
        <v>331</v>
      </c>
      <c r="C767" s="21" t="s">
        <v>50</v>
      </c>
      <c r="D767" s="59">
        <v>0.13925507391995995</v>
      </c>
      <c r="H767" s="4">
        <v>0</v>
      </c>
      <c r="I767" s="5" t="s">
        <v>46</v>
      </c>
    </row>
    <row r="768" spans="1:9">
      <c r="A768" s="2">
        <v>600</v>
      </c>
      <c r="B768" s="6" t="s">
        <v>331</v>
      </c>
      <c r="C768" s="21" t="s">
        <v>50</v>
      </c>
      <c r="D768" s="59">
        <v>6.1201447394997728E-2</v>
      </c>
      <c r="H768" s="4">
        <v>0</v>
      </c>
      <c r="I768" s="5" t="s">
        <v>46</v>
      </c>
    </row>
    <row r="769" spans="1:9">
      <c r="A769" s="2">
        <v>600</v>
      </c>
      <c r="B769" s="6" t="s">
        <v>331</v>
      </c>
      <c r="C769" s="21" t="s">
        <v>51</v>
      </c>
      <c r="D769" s="59">
        <v>0.17333656694783425</v>
      </c>
      <c r="H769" s="4">
        <v>0</v>
      </c>
      <c r="I769" s="5" t="s">
        <v>46</v>
      </c>
    </row>
    <row r="770" spans="1:9">
      <c r="A770" s="2">
        <v>600</v>
      </c>
      <c r="B770" s="6" t="s">
        <v>331</v>
      </c>
      <c r="C770" s="21" t="s">
        <v>51</v>
      </c>
      <c r="D770" s="59">
        <v>0.13063970139371381</v>
      </c>
      <c r="H770" s="4">
        <v>0</v>
      </c>
      <c r="I770" s="5" t="s">
        <v>46</v>
      </c>
    </row>
    <row r="771" spans="1:9">
      <c r="A771" s="2">
        <v>600</v>
      </c>
      <c r="B771" s="6" t="s">
        <v>331</v>
      </c>
      <c r="C771" s="21" t="s">
        <v>50</v>
      </c>
      <c r="D771" s="59">
        <v>0.15035170428137642</v>
      </c>
      <c r="H771" s="4">
        <v>0</v>
      </c>
      <c r="I771" s="5" t="s">
        <v>46</v>
      </c>
    </row>
    <row r="772" spans="1:9">
      <c r="A772" s="2">
        <v>600</v>
      </c>
      <c r="B772" s="6" t="s">
        <v>331</v>
      </c>
      <c r="C772" s="21" t="s">
        <v>51</v>
      </c>
      <c r="D772" s="59">
        <v>0.12158687256467922</v>
      </c>
      <c r="H772" s="4">
        <v>0</v>
      </c>
      <c r="I772" s="5" t="s">
        <v>46</v>
      </c>
    </row>
    <row r="773" spans="1:9">
      <c r="A773" s="2">
        <v>600</v>
      </c>
      <c r="B773" s="6" t="s">
        <v>331</v>
      </c>
      <c r="C773" s="21" t="s">
        <v>51</v>
      </c>
      <c r="D773" s="59">
        <v>6.4142441353381388E-2</v>
      </c>
      <c r="H773" s="4">
        <v>0</v>
      </c>
      <c r="I773" s="5" t="s">
        <v>46</v>
      </c>
    </row>
    <row r="774" spans="1:9">
      <c r="A774" s="2">
        <v>600</v>
      </c>
      <c r="B774" s="6" t="s">
        <v>331</v>
      </c>
      <c r="C774" s="21" t="s">
        <v>50</v>
      </c>
      <c r="D774" s="59">
        <v>7.0305014215577055E-2</v>
      </c>
      <c r="H774" s="4">
        <v>0</v>
      </c>
      <c r="I774" s="5" t="s">
        <v>46</v>
      </c>
    </row>
    <row r="775" spans="1:9">
      <c r="A775" s="2">
        <v>600</v>
      </c>
      <c r="B775" s="6" t="s">
        <v>331</v>
      </c>
      <c r="C775" s="21" t="s">
        <v>51</v>
      </c>
      <c r="D775" s="59">
        <v>0.23138943710608303</v>
      </c>
      <c r="H775" s="4">
        <v>1021.5</v>
      </c>
      <c r="I775" s="5" t="s">
        <v>46</v>
      </c>
    </row>
    <row r="776" spans="1:9">
      <c r="A776" s="2">
        <v>600</v>
      </c>
      <c r="B776" s="6" t="s">
        <v>331</v>
      </c>
      <c r="C776" s="21" t="s">
        <v>50</v>
      </c>
      <c r="D776" s="59">
        <v>0.12880393595830614</v>
      </c>
      <c r="H776" s="4">
        <v>148.5</v>
      </c>
      <c r="I776" s="5" t="s">
        <v>46</v>
      </c>
    </row>
    <row r="777" spans="1:9">
      <c r="A777" s="2">
        <v>600</v>
      </c>
      <c r="B777" s="6" t="s">
        <v>331</v>
      </c>
      <c r="C777" s="21" t="s">
        <v>51</v>
      </c>
      <c r="D777" s="59">
        <v>0.12572298880114877</v>
      </c>
      <c r="H777" s="4">
        <v>110.25</v>
      </c>
      <c r="I777" s="5" t="s">
        <v>46</v>
      </c>
    </row>
    <row r="778" spans="1:9">
      <c r="A778" s="2">
        <v>600</v>
      </c>
      <c r="B778" s="6" t="s">
        <v>331</v>
      </c>
      <c r="C778" s="21" t="s">
        <v>50</v>
      </c>
      <c r="D778" s="59">
        <v>5.8494168659676195E-2</v>
      </c>
      <c r="H778" s="4">
        <v>170.25</v>
      </c>
      <c r="I778" s="5" t="s">
        <v>46</v>
      </c>
    </row>
    <row r="779" spans="1:9">
      <c r="A779" s="2">
        <v>600</v>
      </c>
      <c r="B779" s="6" t="s">
        <v>331</v>
      </c>
      <c r="C779" s="21" t="s">
        <v>50</v>
      </c>
      <c r="D779" s="59">
        <v>0.10752058855869778</v>
      </c>
      <c r="H779" s="4">
        <v>134.04999999999995</v>
      </c>
      <c r="I779" s="5" t="s">
        <v>46</v>
      </c>
    </row>
    <row r="780" spans="1:9">
      <c r="A780" s="2">
        <v>600</v>
      </c>
      <c r="B780" s="6" t="s">
        <v>331</v>
      </c>
      <c r="C780" s="21" t="s">
        <v>50</v>
      </c>
      <c r="D780" s="59">
        <v>6.0990045769470237E-2</v>
      </c>
      <c r="H780" s="4">
        <v>1087</v>
      </c>
      <c r="I780" s="5" t="s">
        <v>46</v>
      </c>
    </row>
    <row r="781" spans="1:9">
      <c r="A781" s="2">
        <v>520</v>
      </c>
      <c r="B781" s="6" t="s">
        <v>461</v>
      </c>
      <c r="C781" s="21" t="s">
        <v>48</v>
      </c>
      <c r="D781" s="17">
        <v>2.1486611434862706</v>
      </c>
      <c r="H781" s="4">
        <v>2449.5</v>
      </c>
      <c r="I781" s="5" t="s">
        <v>46</v>
      </c>
    </row>
    <row r="782" spans="1:9">
      <c r="A782" s="2">
        <v>520</v>
      </c>
      <c r="B782" s="6" t="s">
        <v>332</v>
      </c>
      <c r="C782" s="21" t="s">
        <v>48</v>
      </c>
      <c r="D782" s="17">
        <v>6.6891911527787178</v>
      </c>
      <c r="H782" s="4">
        <v>1259.3499999999999</v>
      </c>
      <c r="I782" s="5" t="s">
        <v>46</v>
      </c>
    </row>
    <row r="783" spans="1:9">
      <c r="A783" s="2">
        <v>520</v>
      </c>
      <c r="B783" s="6" t="s">
        <v>332</v>
      </c>
      <c r="C783" s="21" t="s">
        <v>48</v>
      </c>
      <c r="D783" s="17">
        <v>3.1408168857243393</v>
      </c>
      <c r="H783" s="4">
        <v>2939</v>
      </c>
      <c r="I783" s="5" t="s">
        <v>46</v>
      </c>
    </row>
    <row r="784" spans="1:9">
      <c r="A784" s="2">
        <v>520</v>
      </c>
      <c r="B784" s="6" t="s">
        <v>332</v>
      </c>
      <c r="C784" s="21" t="s">
        <v>48</v>
      </c>
      <c r="D784" s="17">
        <v>0.41536465375545611</v>
      </c>
      <c r="H784" s="4">
        <v>1358.3</v>
      </c>
      <c r="I784" s="5" t="s">
        <v>46</v>
      </c>
    </row>
    <row r="785" spans="1:9">
      <c r="A785" s="2">
        <v>520</v>
      </c>
      <c r="B785" s="6" t="s">
        <v>332</v>
      </c>
      <c r="C785" s="21" t="s">
        <v>48</v>
      </c>
      <c r="D785" s="17">
        <v>7.067261452254491</v>
      </c>
      <c r="H785" s="4">
        <v>1002.5</v>
      </c>
      <c r="I785" s="5" t="s">
        <v>46</v>
      </c>
    </row>
    <row r="786" spans="1:9">
      <c r="A786" s="2">
        <v>520</v>
      </c>
      <c r="B786" s="6" t="s">
        <v>332</v>
      </c>
      <c r="C786" s="21" t="s">
        <v>52</v>
      </c>
      <c r="D786" s="17">
        <v>7.6327790322890534</v>
      </c>
      <c r="H786" s="4">
        <v>1496.3</v>
      </c>
      <c r="I786" s="5" t="s">
        <v>46</v>
      </c>
    </row>
    <row r="787" spans="1:9">
      <c r="A787" s="2">
        <v>520</v>
      </c>
      <c r="B787" s="6" t="s">
        <v>332</v>
      </c>
      <c r="C787" s="21" t="s">
        <v>53</v>
      </c>
      <c r="D787" s="17">
        <v>8.7222504915872694</v>
      </c>
      <c r="H787" s="4">
        <v>1483.45</v>
      </c>
      <c r="I787" s="5" t="s">
        <v>46</v>
      </c>
    </row>
    <row r="788" spans="1:9">
      <c r="A788" s="2">
        <v>520</v>
      </c>
      <c r="B788" s="6" t="s">
        <v>332</v>
      </c>
      <c r="C788" s="21" t="s">
        <v>54</v>
      </c>
      <c r="D788" s="17">
        <v>7.9028726155441946</v>
      </c>
      <c r="H788" s="4">
        <v>1862.65</v>
      </c>
      <c r="I788" s="5" t="s">
        <v>46</v>
      </c>
    </row>
    <row r="789" spans="1:9">
      <c r="A789" s="2">
        <v>520</v>
      </c>
      <c r="B789" s="6" t="s">
        <v>332</v>
      </c>
      <c r="C789" s="21" t="s">
        <v>55</v>
      </c>
      <c r="D789" s="17">
        <v>6.850914196033302</v>
      </c>
      <c r="H789" s="4">
        <v>1663.55</v>
      </c>
      <c r="I789" s="5" t="s">
        <v>46</v>
      </c>
    </row>
    <row r="790" spans="1:9">
      <c r="A790" s="2">
        <v>520</v>
      </c>
      <c r="B790" s="6" t="s">
        <v>332</v>
      </c>
      <c r="C790" s="21" t="s">
        <v>48</v>
      </c>
      <c r="D790" s="17">
        <v>3.8340879376668844</v>
      </c>
      <c r="H790" s="4">
        <v>2349.65</v>
      </c>
      <c r="I790" s="5" t="s">
        <v>46</v>
      </c>
    </row>
    <row r="791" spans="1:9">
      <c r="A791" s="2">
        <v>520</v>
      </c>
      <c r="B791" s="6" t="s">
        <v>332</v>
      </c>
      <c r="C791" s="21" t="s">
        <v>52</v>
      </c>
      <c r="D791" s="17">
        <v>3.4862417215871773</v>
      </c>
      <c r="H791" s="4">
        <v>2703.45</v>
      </c>
      <c r="I791" s="5" t="s">
        <v>46</v>
      </c>
    </row>
    <row r="792" spans="1:9">
      <c r="A792" s="2">
        <v>520</v>
      </c>
      <c r="B792" s="6" t="s">
        <v>332</v>
      </c>
      <c r="C792" s="21" t="s">
        <v>48</v>
      </c>
      <c r="D792" s="17">
        <v>4.1732569715054897</v>
      </c>
      <c r="H792" s="4">
        <v>3045.25</v>
      </c>
      <c r="I792" s="5" t="s">
        <v>46</v>
      </c>
    </row>
    <row r="793" spans="1:9">
      <c r="A793" s="2">
        <v>520</v>
      </c>
      <c r="B793" s="6" t="s">
        <v>332</v>
      </c>
      <c r="C793" s="21" t="s">
        <v>48</v>
      </c>
      <c r="D793" s="17">
        <v>3.3535384142420908</v>
      </c>
      <c r="H793" s="4">
        <v>1861.15</v>
      </c>
      <c r="I793" s="5" t="s">
        <v>46</v>
      </c>
    </row>
    <row r="794" spans="1:9">
      <c r="A794" s="2">
        <v>520</v>
      </c>
      <c r="B794" s="6" t="s">
        <v>332</v>
      </c>
      <c r="C794" s="21" t="s">
        <v>48</v>
      </c>
      <c r="D794" s="17">
        <v>2.9814408689710423</v>
      </c>
      <c r="H794" s="4">
        <v>1953.3</v>
      </c>
      <c r="I794" s="5" t="s">
        <v>46</v>
      </c>
    </row>
    <row r="795" spans="1:9">
      <c r="A795" s="2">
        <v>520</v>
      </c>
      <c r="B795" s="6" t="s">
        <v>332</v>
      </c>
      <c r="C795" s="21" t="s">
        <v>48</v>
      </c>
      <c r="D795" s="17">
        <v>6.5253342565349319</v>
      </c>
      <c r="H795" s="4">
        <v>1442.25</v>
      </c>
      <c r="I795" s="5" t="s">
        <v>46</v>
      </c>
    </row>
    <row r="796" spans="1:9">
      <c r="A796" s="2">
        <v>520</v>
      </c>
      <c r="B796" s="6" t="s">
        <v>332</v>
      </c>
      <c r="C796" s="21" t="s">
        <v>48</v>
      </c>
      <c r="D796" s="17">
        <v>6.6660368346797529</v>
      </c>
      <c r="H796" s="4">
        <v>1819.2</v>
      </c>
      <c r="I796" s="5" t="s">
        <v>46</v>
      </c>
    </row>
    <row r="797" spans="1:9">
      <c r="A797" s="2">
        <v>520</v>
      </c>
      <c r="B797" s="6" t="s">
        <v>332</v>
      </c>
      <c r="C797" s="21" t="s">
        <v>48</v>
      </c>
      <c r="D797" s="17">
        <v>6.1836377842735217</v>
      </c>
      <c r="H797" s="4">
        <v>1798.65</v>
      </c>
      <c r="I797" s="5" t="s">
        <v>46</v>
      </c>
    </row>
    <row r="798" spans="1:9">
      <c r="A798" s="2">
        <v>520</v>
      </c>
      <c r="B798" s="6" t="s">
        <v>332</v>
      </c>
      <c r="C798" s="21" t="s">
        <v>48</v>
      </c>
      <c r="D798" s="17">
        <v>5.4847343422696664</v>
      </c>
      <c r="H798" s="4">
        <v>1518.55</v>
      </c>
      <c r="I798" s="5" t="s">
        <v>46</v>
      </c>
    </row>
    <row r="799" spans="1:9">
      <c r="A799" s="2">
        <v>535</v>
      </c>
      <c r="B799" s="6" t="s">
        <v>332</v>
      </c>
      <c r="C799" s="21" t="s">
        <v>52</v>
      </c>
      <c r="D799" s="17">
        <v>5.0224471622610833</v>
      </c>
      <c r="H799" s="4">
        <v>1425.55</v>
      </c>
      <c r="I799" s="5" t="s">
        <v>46</v>
      </c>
    </row>
    <row r="800" spans="1:9">
      <c r="A800" s="2">
        <v>535</v>
      </c>
      <c r="B800" s="6" t="s">
        <v>332</v>
      </c>
      <c r="C800" s="21" t="s">
        <v>48</v>
      </c>
      <c r="D800" s="17">
        <v>4.4370355074736523</v>
      </c>
      <c r="H800" s="4">
        <v>1387.3</v>
      </c>
      <c r="I800" s="5" t="s">
        <v>46</v>
      </c>
    </row>
    <row r="801" spans="1:9">
      <c r="A801" s="2">
        <v>535</v>
      </c>
      <c r="B801" s="6" t="s">
        <v>332</v>
      </c>
      <c r="C801" s="21" t="s">
        <v>48</v>
      </c>
      <c r="D801" s="17">
        <v>5.9050549609932768</v>
      </c>
      <c r="H801" s="4">
        <v>1682.8</v>
      </c>
      <c r="I801" s="5" t="s">
        <v>46</v>
      </c>
    </row>
    <row r="802" spans="1:9">
      <c r="A802" s="2">
        <v>535</v>
      </c>
      <c r="B802" s="6" t="s">
        <v>332</v>
      </c>
      <c r="C802" s="21" t="s">
        <v>55</v>
      </c>
      <c r="D802" s="17">
        <v>4.8458597451450238</v>
      </c>
      <c r="H802" s="4">
        <v>609.25</v>
      </c>
      <c r="I802" s="5" t="s">
        <v>46</v>
      </c>
    </row>
    <row r="803" spans="1:9">
      <c r="A803" s="2">
        <v>535</v>
      </c>
      <c r="B803" s="6" t="s">
        <v>332</v>
      </c>
      <c r="C803" s="21" t="s">
        <v>52</v>
      </c>
      <c r="D803" s="17">
        <v>7.0894444904742011</v>
      </c>
      <c r="H803" s="4">
        <v>1760.05</v>
      </c>
      <c r="I803" s="5" t="s">
        <v>46</v>
      </c>
    </row>
    <row r="804" spans="1:9">
      <c r="A804" s="2">
        <v>535</v>
      </c>
      <c r="B804" s="6" t="s">
        <v>332</v>
      </c>
      <c r="C804" s="21" t="s">
        <v>48</v>
      </c>
      <c r="D804" s="17">
        <v>6.4774753288545872</v>
      </c>
      <c r="H804" s="4">
        <v>1403.5</v>
      </c>
      <c r="I804" s="5" t="s">
        <v>46</v>
      </c>
    </row>
    <row r="805" spans="1:9">
      <c r="A805" s="2">
        <v>535</v>
      </c>
      <c r="B805" s="6" t="s">
        <v>332</v>
      </c>
      <c r="C805" s="21" t="s">
        <v>52</v>
      </c>
      <c r="D805" s="17">
        <v>5.7603641918991055</v>
      </c>
      <c r="H805" s="4">
        <v>1795.85</v>
      </c>
      <c r="I805" s="5" t="s">
        <v>46</v>
      </c>
    </row>
    <row r="806" spans="1:9">
      <c r="A806" s="2">
        <v>535</v>
      </c>
      <c r="B806" s="6" t="s">
        <v>332</v>
      </c>
      <c r="C806" s="21" t="s">
        <v>52</v>
      </c>
      <c r="D806" s="17">
        <v>4.2811080263516352</v>
      </c>
      <c r="H806" s="4">
        <v>1703</v>
      </c>
      <c r="I806" s="5" t="s">
        <v>46</v>
      </c>
    </row>
    <row r="807" spans="1:9">
      <c r="A807" s="2">
        <v>535</v>
      </c>
      <c r="B807" s="6" t="s">
        <v>332</v>
      </c>
      <c r="C807" s="21" t="s">
        <v>52</v>
      </c>
      <c r="D807" s="17">
        <v>5.3499074897132788</v>
      </c>
      <c r="H807" s="4">
        <v>1185.75</v>
      </c>
      <c r="I807" s="5" t="s">
        <v>46</v>
      </c>
    </row>
    <row r="808" spans="1:9">
      <c r="A808" s="2">
        <v>535</v>
      </c>
      <c r="B808" s="6" t="s">
        <v>332</v>
      </c>
      <c r="C808" s="21" t="s">
        <v>52</v>
      </c>
      <c r="D808" s="17">
        <v>5.7796177554471315</v>
      </c>
      <c r="H808" s="4">
        <v>1420.95</v>
      </c>
      <c r="I808" s="5" t="s">
        <v>46</v>
      </c>
    </row>
    <row r="809" spans="1:9">
      <c r="A809" s="2">
        <v>535</v>
      </c>
      <c r="B809" s="6" t="s">
        <v>332</v>
      </c>
      <c r="C809" s="21" t="s">
        <v>52</v>
      </c>
      <c r="D809" s="17">
        <v>5.4652010476988524</v>
      </c>
      <c r="H809" s="4">
        <v>855.6</v>
      </c>
      <c r="I809" s="5" t="s">
        <v>46</v>
      </c>
    </row>
    <row r="810" spans="1:9">
      <c r="A810" s="2">
        <v>535</v>
      </c>
      <c r="B810" s="6" t="s">
        <v>332</v>
      </c>
      <c r="C810" s="21" t="s">
        <v>52</v>
      </c>
      <c r="D810" s="17">
        <v>6.1707294529007974</v>
      </c>
      <c r="H810" s="4">
        <v>989.25</v>
      </c>
      <c r="I810" s="5" t="s">
        <v>46</v>
      </c>
    </row>
    <row r="811" spans="1:9">
      <c r="A811" s="2">
        <v>535</v>
      </c>
      <c r="B811" s="6" t="s">
        <v>332</v>
      </c>
      <c r="C811" s="21" t="s">
        <v>48</v>
      </c>
      <c r="D811" s="17">
        <v>6.3638468493649354</v>
      </c>
      <c r="H811" s="4">
        <v>1065.75</v>
      </c>
      <c r="I811" s="5" t="s">
        <v>46</v>
      </c>
    </row>
    <row r="812" spans="1:9">
      <c r="A812" s="2">
        <v>535</v>
      </c>
      <c r="B812" s="6" t="s">
        <v>332</v>
      </c>
      <c r="C812" s="21" t="s">
        <v>48</v>
      </c>
      <c r="D812" s="17">
        <v>6.4473382463961659</v>
      </c>
      <c r="H812" s="4">
        <v>1269.25</v>
      </c>
      <c r="I812" s="5" t="s">
        <v>46</v>
      </c>
    </row>
    <row r="813" spans="1:9">
      <c r="A813" s="2">
        <v>535</v>
      </c>
      <c r="B813" s="6" t="s">
        <v>332</v>
      </c>
      <c r="C813" s="21" t="s">
        <v>48</v>
      </c>
      <c r="D813" s="17">
        <v>0.68095545956646975</v>
      </c>
      <c r="H813" s="4">
        <v>0</v>
      </c>
      <c r="I813" s="5" t="s">
        <v>46</v>
      </c>
    </row>
    <row r="814" spans="1:9">
      <c r="A814" s="2">
        <v>535</v>
      </c>
      <c r="B814" s="6" t="s">
        <v>332</v>
      </c>
      <c r="C814" s="21" t="s">
        <v>48</v>
      </c>
      <c r="D814" s="17">
        <v>6.1440441716785443</v>
      </c>
      <c r="H814" s="4">
        <v>1343.25</v>
      </c>
      <c r="I814" s="5" t="s">
        <v>46</v>
      </c>
    </row>
    <row r="815" spans="1:9">
      <c r="A815" s="2">
        <v>535</v>
      </c>
      <c r="B815" s="6" t="s">
        <v>332</v>
      </c>
      <c r="C815" s="21" t="s">
        <v>52</v>
      </c>
      <c r="D815" s="17">
        <v>6.0369808386818429</v>
      </c>
      <c r="H815" s="4">
        <v>1349.8500000000001</v>
      </c>
      <c r="I815" s="5" t="s">
        <v>46</v>
      </c>
    </row>
    <row r="816" spans="1:9">
      <c r="A816" s="2">
        <v>535</v>
      </c>
      <c r="B816" s="6" t="s">
        <v>332</v>
      </c>
      <c r="C816" s="21" t="s">
        <v>53</v>
      </c>
      <c r="D816" s="17">
        <v>6.169346288969062</v>
      </c>
      <c r="H816" s="4">
        <v>1505.3</v>
      </c>
      <c r="I816" s="5" t="s">
        <v>46</v>
      </c>
    </row>
    <row r="817" spans="1:9">
      <c r="A817" s="2">
        <v>535</v>
      </c>
      <c r="B817" s="6" t="s">
        <v>332</v>
      </c>
      <c r="C817" s="21" t="s">
        <v>52</v>
      </c>
      <c r="D817" s="17">
        <v>6.1820885379827688</v>
      </c>
      <c r="H817" s="4">
        <v>1631</v>
      </c>
      <c r="I817" s="5" t="s">
        <v>46</v>
      </c>
    </row>
    <row r="818" spans="1:9">
      <c r="A818" s="2">
        <v>535</v>
      </c>
      <c r="B818" s="6" t="s">
        <v>332</v>
      </c>
      <c r="C818" s="21" t="s">
        <v>48</v>
      </c>
      <c r="D818" s="17">
        <v>6.108863697199304</v>
      </c>
      <c r="H818" s="4">
        <v>1456.85</v>
      </c>
      <c r="I818" s="5" t="s">
        <v>46</v>
      </c>
    </row>
    <row r="819" spans="1:9">
      <c r="A819" s="2">
        <v>535</v>
      </c>
      <c r="B819" s="6" t="s">
        <v>332</v>
      </c>
      <c r="C819" s="21" t="s">
        <v>48</v>
      </c>
      <c r="D819" s="17">
        <v>6.0100660034121614</v>
      </c>
      <c r="H819" s="4">
        <v>1528</v>
      </c>
      <c r="I819" s="5" t="s">
        <v>46</v>
      </c>
    </row>
    <row r="820" spans="1:9">
      <c r="A820" s="2">
        <v>535</v>
      </c>
      <c r="B820" s="6" t="s">
        <v>332</v>
      </c>
      <c r="C820" s="21" t="s">
        <v>48</v>
      </c>
      <c r="D820" s="17">
        <v>5.3311624518508296</v>
      </c>
      <c r="H820" s="4">
        <v>1247.9000000000001</v>
      </c>
      <c r="I820" s="5" t="s">
        <v>46</v>
      </c>
    </row>
    <row r="821" spans="1:9">
      <c r="A821" s="2">
        <v>535</v>
      </c>
      <c r="B821" s="6" t="s">
        <v>332</v>
      </c>
      <c r="C821" s="21" t="s">
        <v>53</v>
      </c>
      <c r="D821" s="17">
        <v>5.9120397393487947</v>
      </c>
      <c r="H821" s="4">
        <v>1815</v>
      </c>
      <c r="I821" s="5" t="s">
        <v>46</v>
      </c>
    </row>
    <row r="822" spans="1:9">
      <c r="A822" s="2">
        <v>535</v>
      </c>
      <c r="B822" s="6" t="s">
        <v>332</v>
      </c>
      <c r="C822" s="21" t="s">
        <v>48</v>
      </c>
      <c r="D822" s="17">
        <v>5.8161814269003393</v>
      </c>
      <c r="H822" s="4">
        <v>1555.15</v>
      </c>
      <c r="I822" s="5" t="s">
        <v>46</v>
      </c>
    </row>
    <row r="823" spans="1:9">
      <c r="A823" s="2">
        <v>535</v>
      </c>
      <c r="B823" s="6" t="s">
        <v>332</v>
      </c>
      <c r="C823" s="21" t="s">
        <v>52</v>
      </c>
      <c r="D823" s="17">
        <v>5.7617431266558219</v>
      </c>
      <c r="H823" s="4">
        <v>1249</v>
      </c>
      <c r="I823" s="5" t="s">
        <v>46</v>
      </c>
    </row>
    <row r="824" spans="1:9">
      <c r="A824" s="2">
        <v>535</v>
      </c>
      <c r="B824" s="6" t="s">
        <v>332</v>
      </c>
      <c r="C824" s="21" t="s">
        <v>48</v>
      </c>
      <c r="D824" s="17">
        <v>5.7713449045286147</v>
      </c>
      <c r="H824" s="4">
        <v>1862.95</v>
      </c>
      <c r="I824" s="5" t="s">
        <v>46</v>
      </c>
    </row>
    <row r="825" spans="1:9">
      <c r="A825" s="2">
        <v>535</v>
      </c>
      <c r="B825" s="6" t="s">
        <v>332</v>
      </c>
      <c r="C825" s="21" t="s">
        <v>52</v>
      </c>
      <c r="D825" s="17">
        <v>7.0343280851844305</v>
      </c>
      <c r="H825" s="4">
        <v>1878.6</v>
      </c>
      <c r="I825" s="5" t="s">
        <v>46</v>
      </c>
    </row>
    <row r="826" spans="1:9">
      <c r="A826" s="2">
        <v>535</v>
      </c>
      <c r="B826" s="6" t="s">
        <v>332</v>
      </c>
      <c r="C826" s="21" t="s">
        <v>48</v>
      </c>
      <c r="D826" s="17">
        <v>6.2225282546241933</v>
      </c>
      <c r="H826" s="4">
        <v>2021.4</v>
      </c>
      <c r="I826" s="5" t="s">
        <v>46</v>
      </c>
    </row>
    <row r="827" spans="1:9">
      <c r="A827" s="2">
        <v>535</v>
      </c>
      <c r="B827" s="6" t="s">
        <v>332</v>
      </c>
      <c r="C827" s="21" t="s">
        <v>48</v>
      </c>
      <c r="D827" s="17">
        <v>6.0922759940822333</v>
      </c>
      <c r="H827" s="4">
        <v>1977.25</v>
      </c>
      <c r="I827" s="5" t="s">
        <v>46</v>
      </c>
    </row>
    <row r="828" spans="1:9">
      <c r="A828" s="2">
        <v>535</v>
      </c>
      <c r="B828" s="6" t="s">
        <v>332</v>
      </c>
      <c r="C828" s="21" t="s">
        <v>53</v>
      </c>
      <c r="D828" s="17">
        <v>2.9137246390699301</v>
      </c>
      <c r="H828" s="4">
        <v>2112.9499999999998</v>
      </c>
      <c r="I828" s="5" t="s">
        <v>46</v>
      </c>
    </row>
    <row r="829" spans="1:9">
      <c r="A829" s="2">
        <v>535</v>
      </c>
      <c r="B829" s="6" t="s">
        <v>332</v>
      </c>
      <c r="C829" s="21" t="s">
        <v>52</v>
      </c>
      <c r="D829" s="17">
        <v>2.9423528983156699</v>
      </c>
      <c r="H829" s="4">
        <v>2181.5500000000002</v>
      </c>
      <c r="I829" s="5" t="s">
        <v>46</v>
      </c>
    </row>
    <row r="830" spans="1:9">
      <c r="A830" s="2">
        <v>535</v>
      </c>
      <c r="B830" s="6" t="s">
        <v>332</v>
      </c>
      <c r="C830" s="21" t="s">
        <v>52</v>
      </c>
      <c r="D830" s="17">
        <v>3.2911649623129065</v>
      </c>
      <c r="H830" s="4">
        <v>2532.0500000000002</v>
      </c>
      <c r="I830" s="5" t="s">
        <v>46</v>
      </c>
    </row>
    <row r="831" spans="1:9">
      <c r="A831" s="2">
        <v>535</v>
      </c>
      <c r="B831" s="6" t="s">
        <v>332</v>
      </c>
      <c r="C831" s="21" t="s">
        <v>48</v>
      </c>
      <c r="D831" s="17">
        <v>2.4054159483352224</v>
      </c>
      <c r="H831" s="4">
        <v>1545.45</v>
      </c>
      <c r="I831" s="5" t="s">
        <v>46</v>
      </c>
    </row>
    <row r="832" spans="1:9">
      <c r="A832" s="2">
        <v>535</v>
      </c>
      <c r="B832" s="6" t="s">
        <v>332</v>
      </c>
      <c r="C832" s="21" t="s">
        <v>48</v>
      </c>
      <c r="D832" s="17">
        <v>7.046133930938459</v>
      </c>
      <c r="H832" s="4">
        <v>3038.35</v>
      </c>
      <c r="I832" s="5" t="s">
        <v>46</v>
      </c>
    </row>
    <row r="833" spans="1:9">
      <c r="A833" s="2">
        <v>535</v>
      </c>
      <c r="B833" s="6" t="s">
        <v>332</v>
      </c>
      <c r="C833" s="21" t="s">
        <v>48</v>
      </c>
      <c r="D833" s="17">
        <v>5.5178403251898898</v>
      </c>
      <c r="H833" s="4">
        <v>1547.8</v>
      </c>
      <c r="I833" s="5" t="s">
        <v>46</v>
      </c>
    </row>
    <row r="834" spans="1:9">
      <c r="A834" s="2">
        <v>535</v>
      </c>
      <c r="B834" s="6" t="s">
        <v>332</v>
      </c>
      <c r="C834" s="21" t="s">
        <v>48</v>
      </c>
      <c r="D834" s="17">
        <v>4.6768238709849719</v>
      </c>
      <c r="H834" s="4">
        <v>2600.4499999999998</v>
      </c>
      <c r="I834" s="5" t="s">
        <v>46</v>
      </c>
    </row>
    <row r="835" spans="1:9">
      <c r="A835" s="2">
        <v>535</v>
      </c>
      <c r="B835" s="6" t="s">
        <v>332</v>
      </c>
      <c r="C835" s="21" t="s">
        <v>52</v>
      </c>
      <c r="D835" s="17">
        <v>2.5725564645434464</v>
      </c>
      <c r="H835" s="4">
        <v>1890.4</v>
      </c>
      <c r="I835" s="5" t="s">
        <v>46</v>
      </c>
    </row>
    <row r="836" spans="1:9">
      <c r="A836" s="2">
        <v>535</v>
      </c>
      <c r="B836" s="6" t="s">
        <v>332</v>
      </c>
      <c r="C836" s="21" t="s">
        <v>48</v>
      </c>
      <c r="D836" s="17">
        <v>3.4290214758794964</v>
      </c>
      <c r="H836" s="4">
        <v>1766.1000000000001</v>
      </c>
      <c r="I836" s="5" t="s">
        <v>46</v>
      </c>
    </row>
    <row r="837" spans="1:9">
      <c r="A837" s="2">
        <v>535</v>
      </c>
      <c r="B837" s="6" t="s">
        <v>332</v>
      </c>
      <c r="C837" s="21" t="s">
        <v>52</v>
      </c>
      <c r="D837" s="17">
        <v>2.8784656085345044</v>
      </c>
      <c r="H837" s="4">
        <v>1642.3</v>
      </c>
      <c r="I837" s="5" t="s">
        <v>46</v>
      </c>
    </row>
    <row r="838" spans="1:9">
      <c r="A838" s="2">
        <v>555</v>
      </c>
      <c r="B838" s="6" t="s">
        <v>332</v>
      </c>
      <c r="C838" s="21" t="s">
        <v>56</v>
      </c>
      <c r="D838" s="17">
        <v>3.6566153620231884E-2</v>
      </c>
      <c r="H838" s="4">
        <v>2007.5</v>
      </c>
      <c r="I838" s="5" t="s">
        <v>46</v>
      </c>
    </row>
    <row r="839" spans="1:9">
      <c r="A839" s="2">
        <v>555</v>
      </c>
      <c r="B839" s="6" t="s">
        <v>332</v>
      </c>
      <c r="C839" s="21" t="s">
        <v>56</v>
      </c>
      <c r="D839" s="17">
        <v>3.2842435566688526E-2</v>
      </c>
      <c r="H839" s="4">
        <v>675.05</v>
      </c>
      <c r="I839" s="5" t="s">
        <v>46</v>
      </c>
    </row>
    <row r="840" spans="1:9">
      <c r="A840" s="2">
        <v>555</v>
      </c>
      <c r="B840" s="6" t="s">
        <v>332</v>
      </c>
      <c r="C840" s="21" t="s">
        <v>50</v>
      </c>
      <c r="D840" s="17">
        <v>6.3247207663445076E-2</v>
      </c>
      <c r="H840" s="4">
        <v>4490.8500000000004</v>
      </c>
      <c r="I840" s="5" t="s">
        <v>46</v>
      </c>
    </row>
    <row r="841" spans="1:9">
      <c r="A841" s="2">
        <v>555</v>
      </c>
      <c r="B841" s="6" t="s">
        <v>332</v>
      </c>
      <c r="C841" s="21" t="s">
        <v>50</v>
      </c>
      <c r="D841" s="17">
        <v>7.0242858149489093E-2</v>
      </c>
      <c r="H841" s="4">
        <v>6043.45</v>
      </c>
      <c r="I841" s="5" t="s">
        <v>46</v>
      </c>
    </row>
    <row r="842" spans="1:9">
      <c r="A842" s="2">
        <v>555</v>
      </c>
      <c r="B842" s="6" t="s">
        <v>332</v>
      </c>
      <c r="C842" s="21" t="s">
        <v>57</v>
      </c>
      <c r="D842" s="17">
        <v>1.9864557331527328E-2</v>
      </c>
      <c r="H842" s="4">
        <v>754.6</v>
      </c>
      <c r="I842" s="5" t="s">
        <v>46</v>
      </c>
    </row>
    <row r="843" spans="1:9">
      <c r="A843" s="2">
        <v>555</v>
      </c>
      <c r="B843" s="6" t="s">
        <v>332</v>
      </c>
      <c r="C843" s="21" t="s">
        <v>50</v>
      </c>
      <c r="D843" s="17">
        <v>2.4398483830132177E-2</v>
      </c>
      <c r="H843" s="4">
        <v>1075.4000000000001</v>
      </c>
      <c r="I843" s="5" t="s">
        <v>46</v>
      </c>
    </row>
    <row r="844" spans="1:9">
      <c r="A844" s="2">
        <v>600</v>
      </c>
      <c r="B844" s="6" t="s">
        <v>332</v>
      </c>
      <c r="C844" s="21" t="s">
        <v>50</v>
      </c>
      <c r="D844" s="17">
        <v>0.14386243526068082</v>
      </c>
      <c r="H844" s="4">
        <v>88.95</v>
      </c>
      <c r="I844" s="5" t="s">
        <v>46</v>
      </c>
    </row>
    <row r="845" spans="1:9">
      <c r="A845" s="2">
        <v>600</v>
      </c>
      <c r="B845" s="6" t="s">
        <v>332</v>
      </c>
      <c r="C845" s="21" t="s">
        <v>50</v>
      </c>
      <c r="D845" s="17">
        <v>1.3852552050849769</v>
      </c>
      <c r="H845" s="4">
        <v>470.45</v>
      </c>
      <c r="I845" s="5" t="s">
        <v>46</v>
      </c>
    </row>
    <row r="846" spans="1:9">
      <c r="A846" s="2">
        <v>600</v>
      </c>
      <c r="B846" s="6" t="s">
        <v>332</v>
      </c>
      <c r="C846" s="21" t="s">
        <v>56</v>
      </c>
      <c r="D846" s="17">
        <v>2.2981716881744414</v>
      </c>
      <c r="H846" s="4">
        <v>534.85</v>
      </c>
      <c r="I846" s="5" t="s">
        <v>46</v>
      </c>
    </row>
    <row r="847" spans="1:9">
      <c r="A847" s="2">
        <v>600</v>
      </c>
      <c r="B847" s="6" t="s">
        <v>332</v>
      </c>
      <c r="C847" s="21" t="s">
        <v>50</v>
      </c>
      <c r="D847" s="17">
        <v>0.54414939717383382</v>
      </c>
      <c r="H847" s="4">
        <v>1008.0500000000001</v>
      </c>
      <c r="I847" s="5" t="s">
        <v>46</v>
      </c>
    </row>
    <row r="848" spans="1:9">
      <c r="A848" s="2">
        <v>600</v>
      </c>
      <c r="B848" s="6" t="s">
        <v>332</v>
      </c>
      <c r="C848" s="21" t="s">
        <v>56</v>
      </c>
      <c r="D848" s="17">
        <v>0.23702773830756912</v>
      </c>
      <c r="H848" s="4">
        <v>154.4</v>
      </c>
      <c r="I848" s="5" t="s">
        <v>46</v>
      </c>
    </row>
    <row r="849" spans="1:9">
      <c r="A849" s="2">
        <v>600</v>
      </c>
      <c r="B849" s="6" t="s">
        <v>332</v>
      </c>
      <c r="C849" s="21" t="s">
        <v>56</v>
      </c>
      <c r="D849" s="17">
        <v>0.30216424147904097</v>
      </c>
      <c r="H849" s="4">
        <v>111</v>
      </c>
      <c r="I849" s="5" t="s">
        <v>46</v>
      </c>
    </row>
    <row r="850" spans="1:9">
      <c r="A850" s="2">
        <v>600</v>
      </c>
      <c r="B850" s="6" t="s">
        <v>332</v>
      </c>
      <c r="C850" s="21" t="s">
        <v>50</v>
      </c>
      <c r="D850" s="17">
        <v>0.32104741264195014</v>
      </c>
      <c r="H850" s="4">
        <v>59.45</v>
      </c>
      <c r="I850" s="5" t="s">
        <v>46</v>
      </c>
    </row>
    <row r="851" spans="1:9">
      <c r="A851" s="2">
        <v>600</v>
      </c>
      <c r="B851" s="6" t="s">
        <v>332</v>
      </c>
      <c r="C851" s="21" t="s">
        <v>58</v>
      </c>
      <c r="D851" s="17">
        <v>0.40186832850366966</v>
      </c>
      <c r="H851" s="4">
        <v>68.650000000000006</v>
      </c>
      <c r="I851" s="5" t="s">
        <v>46</v>
      </c>
    </row>
    <row r="852" spans="1:9">
      <c r="A852" s="2">
        <v>520</v>
      </c>
      <c r="B852" s="34" t="s">
        <v>453</v>
      </c>
      <c r="C852" s="21" t="s">
        <v>59</v>
      </c>
      <c r="D852" s="17">
        <v>13.052202881013422</v>
      </c>
      <c r="H852" s="4">
        <v>538</v>
      </c>
      <c r="I852" s="5" t="s">
        <v>46</v>
      </c>
    </row>
    <row r="853" spans="1:9">
      <c r="A853" s="2">
        <v>520</v>
      </c>
      <c r="B853" s="6" t="s">
        <v>333</v>
      </c>
      <c r="C853" s="21" t="s">
        <v>60</v>
      </c>
      <c r="D853" s="17">
        <v>5.3208682772482057</v>
      </c>
      <c r="H853" s="4">
        <v>2106.4499999999998</v>
      </c>
      <c r="I853" s="5" t="s">
        <v>46</v>
      </c>
    </row>
    <row r="854" spans="1:9">
      <c r="A854" s="2">
        <v>520</v>
      </c>
      <c r="B854" s="6" t="s">
        <v>333</v>
      </c>
      <c r="C854" s="21" t="s">
        <v>61</v>
      </c>
      <c r="D854" s="17">
        <v>2.1793804781091182</v>
      </c>
      <c r="H854" s="4">
        <v>2491.15</v>
      </c>
      <c r="I854" s="5" t="s">
        <v>46</v>
      </c>
    </row>
    <row r="855" spans="1:9">
      <c r="A855" s="2">
        <v>520</v>
      </c>
      <c r="B855" s="6" t="s">
        <v>333</v>
      </c>
      <c r="C855" s="21" t="s">
        <v>48</v>
      </c>
      <c r="D855" s="17">
        <v>2.8280350760256896</v>
      </c>
      <c r="H855" s="4">
        <v>3126.2</v>
      </c>
      <c r="I855" s="5" t="s">
        <v>46</v>
      </c>
    </row>
    <row r="856" spans="1:9">
      <c r="A856" s="2">
        <v>520</v>
      </c>
      <c r="B856" s="6" t="s">
        <v>333</v>
      </c>
      <c r="C856" s="21" t="s">
        <v>60</v>
      </c>
      <c r="D856" s="17">
        <v>1.5572736153716289</v>
      </c>
      <c r="H856" s="4">
        <v>2962.05</v>
      </c>
      <c r="I856" s="5" t="s">
        <v>46</v>
      </c>
    </row>
    <row r="857" spans="1:9">
      <c r="A857" s="2">
        <v>520</v>
      </c>
      <c r="B857" s="6" t="s">
        <v>333</v>
      </c>
      <c r="C857" s="21" t="s">
        <v>62</v>
      </c>
      <c r="D857" s="17">
        <v>1.8361381167469304</v>
      </c>
      <c r="H857" s="4">
        <v>3230.45</v>
      </c>
      <c r="I857" s="5" t="s">
        <v>46</v>
      </c>
    </row>
    <row r="858" spans="1:9">
      <c r="A858" s="2">
        <v>520</v>
      </c>
      <c r="B858" s="6" t="s">
        <v>333</v>
      </c>
      <c r="C858" s="21" t="s">
        <v>61</v>
      </c>
      <c r="D858" s="17">
        <v>2.0374253937965618</v>
      </c>
      <c r="H858" s="4">
        <v>1673.7</v>
      </c>
      <c r="I858" s="5" t="s">
        <v>46</v>
      </c>
    </row>
    <row r="859" spans="1:9">
      <c r="A859" s="2">
        <v>520</v>
      </c>
      <c r="B859" s="6" t="s">
        <v>333</v>
      </c>
      <c r="C859" s="21" t="s">
        <v>61</v>
      </c>
      <c r="D859" s="17">
        <v>2.0372786199717869</v>
      </c>
      <c r="H859" s="4">
        <v>3233.7</v>
      </c>
      <c r="I859" s="5" t="s">
        <v>46</v>
      </c>
    </row>
    <row r="860" spans="1:9">
      <c r="A860" s="2">
        <v>520</v>
      </c>
      <c r="B860" s="6" t="s">
        <v>333</v>
      </c>
      <c r="C860" s="21" t="s">
        <v>60</v>
      </c>
      <c r="D860" s="17">
        <v>1.5905539922647056</v>
      </c>
      <c r="H860" s="4">
        <v>3043.85</v>
      </c>
      <c r="I860" s="5" t="s">
        <v>46</v>
      </c>
    </row>
    <row r="861" spans="1:9">
      <c r="A861" s="2">
        <v>520</v>
      </c>
      <c r="B861" s="6" t="s">
        <v>333</v>
      </c>
      <c r="C861" s="21" t="s">
        <v>48</v>
      </c>
      <c r="D861" s="17">
        <v>2.0285687349093608</v>
      </c>
      <c r="H861" s="4">
        <v>3553.95</v>
      </c>
      <c r="I861" s="5" t="s">
        <v>46</v>
      </c>
    </row>
    <row r="862" spans="1:9">
      <c r="A862" s="2">
        <v>520</v>
      </c>
      <c r="B862" s="6" t="s">
        <v>333</v>
      </c>
      <c r="C862" s="21" t="s">
        <v>61</v>
      </c>
      <c r="D862" s="17">
        <v>2.320306923556736</v>
      </c>
      <c r="H862" s="4">
        <v>3591.85</v>
      </c>
      <c r="I862" s="5" t="s">
        <v>46</v>
      </c>
    </row>
    <row r="863" spans="1:9">
      <c r="A863" s="2">
        <v>520</v>
      </c>
      <c r="B863" s="6" t="s">
        <v>333</v>
      </c>
      <c r="C863" s="21" t="s">
        <v>48</v>
      </c>
      <c r="D863" s="17">
        <v>1.1423056218760383</v>
      </c>
      <c r="H863" s="4">
        <v>3407.15</v>
      </c>
      <c r="I863" s="5" t="s">
        <v>46</v>
      </c>
    </row>
    <row r="864" spans="1:9">
      <c r="A864" s="2">
        <v>520</v>
      </c>
      <c r="B864" s="6" t="s">
        <v>333</v>
      </c>
      <c r="C864" s="21" t="s">
        <v>63</v>
      </c>
      <c r="D864" s="17">
        <v>1.9239612749867829</v>
      </c>
      <c r="H864" s="4">
        <v>3971.5</v>
      </c>
      <c r="I864" s="5" t="s">
        <v>46</v>
      </c>
    </row>
    <row r="865" spans="1:9">
      <c r="A865" s="2">
        <v>520</v>
      </c>
      <c r="B865" s="6" t="s">
        <v>333</v>
      </c>
      <c r="C865" s="21" t="s">
        <v>48</v>
      </c>
      <c r="D865" s="17">
        <v>3.08061595625552</v>
      </c>
      <c r="H865" s="4">
        <v>3484.05</v>
      </c>
      <c r="I865" s="5" t="s">
        <v>46</v>
      </c>
    </row>
    <row r="866" spans="1:9">
      <c r="A866" s="2">
        <v>520</v>
      </c>
      <c r="B866" s="6" t="s">
        <v>333</v>
      </c>
      <c r="C866" s="21" t="s">
        <v>64</v>
      </c>
      <c r="D866" s="17">
        <v>2.9173395697556526</v>
      </c>
      <c r="H866" s="4">
        <v>3969</v>
      </c>
      <c r="I866" s="5" t="s">
        <v>46</v>
      </c>
    </row>
    <row r="867" spans="1:9">
      <c r="A867" s="2">
        <v>520</v>
      </c>
      <c r="B867" s="6" t="s">
        <v>333</v>
      </c>
      <c r="C867" s="21" t="s">
        <v>63</v>
      </c>
      <c r="D867" s="17">
        <v>2.7455903868763154</v>
      </c>
      <c r="H867" s="4">
        <v>6436.1</v>
      </c>
      <c r="I867" s="5" t="s">
        <v>46</v>
      </c>
    </row>
    <row r="868" spans="1:9">
      <c r="A868" s="2">
        <v>520</v>
      </c>
      <c r="B868" s="6" t="s">
        <v>333</v>
      </c>
      <c r="C868" s="21" t="s">
        <v>48</v>
      </c>
      <c r="D868" s="17">
        <v>6.3059633651747804</v>
      </c>
      <c r="H868" s="4">
        <v>5074.3500000000004</v>
      </c>
      <c r="I868" s="5" t="s">
        <v>46</v>
      </c>
    </row>
    <row r="869" spans="1:9">
      <c r="A869" s="2">
        <v>520</v>
      </c>
      <c r="B869" s="6" t="s">
        <v>333</v>
      </c>
      <c r="C869" s="21" t="s">
        <v>48</v>
      </c>
      <c r="D869" s="17">
        <v>1.0562271615455079</v>
      </c>
      <c r="H869" s="4">
        <v>7121.05</v>
      </c>
      <c r="I869" s="5" t="s">
        <v>46</v>
      </c>
    </row>
    <row r="870" spans="1:9">
      <c r="A870" s="2">
        <v>520</v>
      </c>
      <c r="B870" s="6" t="s">
        <v>333</v>
      </c>
      <c r="C870" s="21" t="s">
        <v>60</v>
      </c>
      <c r="D870" s="17">
        <v>0.5152236074031501</v>
      </c>
      <c r="H870" s="4">
        <v>7339.45</v>
      </c>
      <c r="I870" s="5" t="s">
        <v>46</v>
      </c>
    </row>
    <row r="871" spans="1:9">
      <c r="A871" s="2">
        <v>520</v>
      </c>
      <c r="B871" s="6" t="s">
        <v>333</v>
      </c>
      <c r="C871" s="21" t="s">
        <v>60</v>
      </c>
      <c r="D871" s="17">
        <v>3.9024375345137592E-2</v>
      </c>
      <c r="H871" s="4">
        <v>5035.6499999999996</v>
      </c>
      <c r="I871" s="5" t="s">
        <v>46</v>
      </c>
    </row>
    <row r="872" spans="1:9">
      <c r="A872" s="2">
        <v>520</v>
      </c>
      <c r="B872" s="6" t="s">
        <v>333</v>
      </c>
      <c r="C872" s="21" t="s">
        <v>62</v>
      </c>
      <c r="D872" s="17">
        <v>8.74819986229015</v>
      </c>
      <c r="H872" s="4">
        <v>4356.2</v>
      </c>
      <c r="I872" s="5" t="s">
        <v>46</v>
      </c>
    </row>
    <row r="873" spans="1:9">
      <c r="A873" s="2">
        <v>520</v>
      </c>
      <c r="B873" s="6" t="s">
        <v>333</v>
      </c>
      <c r="C873" s="21" t="s">
        <v>48</v>
      </c>
      <c r="D873" s="17">
        <v>12.890580199404322</v>
      </c>
      <c r="H873" s="4">
        <v>3302.5</v>
      </c>
      <c r="I873" s="5" t="s">
        <v>46</v>
      </c>
    </row>
    <row r="874" spans="1:9">
      <c r="A874" s="2">
        <v>535</v>
      </c>
      <c r="B874" s="6" t="s">
        <v>333</v>
      </c>
      <c r="C874" s="21" t="s">
        <v>65</v>
      </c>
      <c r="D874" s="17">
        <v>7.533374723459259</v>
      </c>
      <c r="H874" s="4">
        <v>3440.7</v>
      </c>
      <c r="I874" s="5" t="s">
        <v>46</v>
      </c>
    </row>
    <row r="875" spans="1:9">
      <c r="A875" s="2">
        <v>535</v>
      </c>
      <c r="B875" s="6" t="s">
        <v>333</v>
      </c>
      <c r="C875" s="21" t="s">
        <v>66</v>
      </c>
      <c r="D875" s="17">
        <v>5.3475431415429613</v>
      </c>
      <c r="H875" s="4">
        <v>3640.45</v>
      </c>
      <c r="I875" s="5" t="s">
        <v>46</v>
      </c>
    </row>
    <row r="876" spans="1:9">
      <c r="A876" s="2">
        <v>535</v>
      </c>
      <c r="B876" s="6" t="s">
        <v>333</v>
      </c>
      <c r="C876" s="21" t="s">
        <v>67</v>
      </c>
      <c r="D876" s="61">
        <v>6.6738412484433836</v>
      </c>
      <c r="H876" s="4">
        <v>1204.4000000000001</v>
      </c>
      <c r="I876" s="5" t="s">
        <v>46</v>
      </c>
    </row>
    <row r="877" spans="1:9">
      <c r="A877" s="2">
        <v>535</v>
      </c>
      <c r="B877" s="6" t="s">
        <v>333</v>
      </c>
      <c r="C877" s="21" t="s">
        <v>65</v>
      </c>
      <c r="D877" s="61">
        <v>4.5513780814212019</v>
      </c>
      <c r="H877" s="4">
        <v>2590.1</v>
      </c>
      <c r="I877" s="5" t="s">
        <v>46</v>
      </c>
    </row>
    <row r="878" spans="1:9">
      <c r="A878" s="2">
        <v>535</v>
      </c>
      <c r="B878" s="6" t="s">
        <v>333</v>
      </c>
      <c r="C878" s="21" t="s">
        <v>68</v>
      </c>
      <c r="D878" s="61">
        <v>3.9112991317760897</v>
      </c>
      <c r="H878" s="4">
        <v>1839.45</v>
      </c>
      <c r="I878" s="5" t="s">
        <v>46</v>
      </c>
    </row>
    <row r="879" spans="1:9">
      <c r="A879" s="2">
        <v>535</v>
      </c>
      <c r="B879" s="6" t="s">
        <v>333</v>
      </c>
      <c r="C879" s="21" t="s">
        <v>69</v>
      </c>
      <c r="D879" s="61">
        <v>2.9582478539595143</v>
      </c>
      <c r="H879" s="4">
        <v>1637.25</v>
      </c>
      <c r="I879" s="5" t="s">
        <v>46</v>
      </c>
    </row>
    <row r="880" spans="1:9">
      <c r="A880" s="2">
        <v>535</v>
      </c>
      <c r="B880" s="6" t="s">
        <v>333</v>
      </c>
      <c r="C880" s="21" t="s">
        <v>69</v>
      </c>
      <c r="D880" s="61">
        <v>2.2205708594082907</v>
      </c>
      <c r="H880" s="4">
        <v>1592.7</v>
      </c>
      <c r="I880" s="5" t="s">
        <v>46</v>
      </c>
    </row>
    <row r="881" spans="1:9">
      <c r="A881" s="2">
        <v>535</v>
      </c>
      <c r="B881" s="6" t="s">
        <v>333</v>
      </c>
      <c r="C881" s="21" t="s">
        <v>69</v>
      </c>
      <c r="D881" s="61">
        <v>5.092580015964753</v>
      </c>
      <c r="H881" s="4">
        <v>1933.6</v>
      </c>
      <c r="I881" s="5" t="s">
        <v>46</v>
      </c>
    </row>
    <row r="882" spans="1:9">
      <c r="A882" s="2">
        <v>535</v>
      </c>
      <c r="B882" s="6" t="s">
        <v>333</v>
      </c>
      <c r="C882" s="21" t="s">
        <v>65</v>
      </c>
      <c r="D882" s="61">
        <v>4.7875466141593925</v>
      </c>
      <c r="H882" s="4">
        <v>983.75</v>
      </c>
      <c r="I882" s="5" t="s">
        <v>46</v>
      </c>
    </row>
    <row r="883" spans="1:9">
      <c r="A883" s="2">
        <v>535</v>
      </c>
      <c r="B883" s="6" t="s">
        <v>333</v>
      </c>
      <c r="C883" s="21" t="s">
        <v>65</v>
      </c>
      <c r="D883" s="61">
        <v>1.0360012402493437</v>
      </c>
      <c r="H883" s="4">
        <v>1514.4</v>
      </c>
      <c r="I883" s="5" t="s">
        <v>46</v>
      </c>
    </row>
    <row r="884" spans="1:9">
      <c r="A884" s="2">
        <v>535</v>
      </c>
      <c r="B884" s="6" t="s">
        <v>333</v>
      </c>
      <c r="C884" s="21" t="s">
        <v>69</v>
      </c>
      <c r="D884" s="61">
        <v>0.44777901887024574</v>
      </c>
      <c r="H884" s="4">
        <v>1814.85</v>
      </c>
      <c r="I884" s="5" t="s">
        <v>46</v>
      </c>
    </row>
    <row r="885" spans="1:9">
      <c r="A885" s="2">
        <v>535</v>
      </c>
      <c r="B885" s="6" t="s">
        <v>333</v>
      </c>
      <c r="C885" s="21" t="s">
        <v>69</v>
      </c>
      <c r="D885" s="61">
        <v>1.0579872316237877</v>
      </c>
      <c r="H885" s="4">
        <v>1511.8</v>
      </c>
      <c r="I885" s="5" t="s">
        <v>46</v>
      </c>
    </row>
    <row r="886" spans="1:9">
      <c r="A886" s="2">
        <v>535</v>
      </c>
      <c r="B886" s="6" t="s">
        <v>333</v>
      </c>
      <c r="C886" s="21" t="s">
        <v>69</v>
      </c>
      <c r="D886" s="61">
        <v>0.20082568185183636</v>
      </c>
      <c r="H886" s="4">
        <v>4935.05</v>
      </c>
      <c r="I886" s="5" t="s">
        <v>46</v>
      </c>
    </row>
    <row r="887" spans="1:9">
      <c r="A887" s="2">
        <v>535</v>
      </c>
      <c r="B887" s="6" t="s">
        <v>333</v>
      </c>
      <c r="C887" s="21" t="s">
        <v>69</v>
      </c>
      <c r="D887" s="61">
        <v>1.1571314028609039</v>
      </c>
      <c r="H887" s="4">
        <v>1116.3499999999999</v>
      </c>
      <c r="I887" s="5" t="s">
        <v>46</v>
      </c>
    </row>
    <row r="888" spans="1:9">
      <c r="A888" s="2">
        <v>535</v>
      </c>
      <c r="B888" s="6" t="s">
        <v>333</v>
      </c>
      <c r="C888" s="21" t="s">
        <v>69</v>
      </c>
      <c r="D888" s="61">
        <v>1.0588249915394592</v>
      </c>
      <c r="H888" s="4">
        <v>2065.0500000000002</v>
      </c>
      <c r="I888" s="5" t="s">
        <v>46</v>
      </c>
    </row>
    <row r="889" spans="1:9">
      <c r="A889" s="2">
        <v>535</v>
      </c>
      <c r="B889" s="6" t="s">
        <v>333</v>
      </c>
      <c r="C889" s="21" t="s">
        <v>69</v>
      </c>
      <c r="D889" s="61">
        <v>0.75154714539544221</v>
      </c>
      <c r="H889" s="4">
        <v>1797.9</v>
      </c>
      <c r="I889" s="5" t="s">
        <v>46</v>
      </c>
    </row>
    <row r="890" spans="1:9">
      <c r="A890" s="2">
        <v>535</v>
      </c>
      <c r="B890" s="6" t="s">
        <v>333</v>
      </c>
      <c r="C890" s="21" t="s">
        <v>69</v>
      </c>
      <c r="D890" s="61">
        <v>1.046754749034722</v>
      </c>
      <c r="H890" s="4">
        <v>2265.5500000000002</v>
      </c>
      <c r="I890" s="5" t="s">
        <v>46</v>
      </c>
    </row>
    <row r="891" spans="1:9">
      <c r="A891" s="2">
        <v>535</v>
      </c>
      <c r="B891" s="6" t="s">
        <v>333</v>
      </c>
      <c r="C891" s="21" t="s">
        <v>69</v>
      </c>
      <c r="D891" s="61">
        <v>1.1287802356006169</v>
      </c>
      <c r="H891" s="4">
        <v>1204.4000000000001</v>
      </c>
      <c r="I891" s="5" t="s">
        <v>46</v>
      </c>
    </row>
    <row r="892" spans="1:9">
      <c r="A892" s="2">
        <v>535</v>
      </c>
      <c r="B892" s="6" t="s">
        <v>333</v>
      </c>
      <c r="C892" s="21" t="s">
        <v>69</v>
      </c>
      <c r="D892" s="61">
        <v>1.2564868259429027</v>
      </c>
      <c r="H892" s="4">
        <v>592.70000000000005</v>
      </c>
      <c r="I892" s="5" t="s">
        <v>46</v>
      </c>
    </row>
    <row r="893" spans="1:9">
      <c r="A893" s="2">
        <v>535</v>
      </c>
      <c r="B893" s="6" t="s">
        <v>333</v>
      </c>
      <c r="C893" s="21" t="s">
        <v>69</v>
      </c>
      <c r="D893" s="61">
        <v>0.79839606007786657</v>
      </c>
      <c r="H893" s="4">
        <v>834.65</v>
      </c>
      <c r="I893" s="5" t="s">
        <v>46</v>
      </c>
    </row>
    <row r="894" spans="1:9">
      <c r="A894" s="2">
        <v>535</v>
      </c>
      <c r="B894" s="6" t="s">
        <v>333</v>
      </c>
      <c r="C894" s="21" t="s">
        <v>65</v>
      </c>
      <c r="D894" s="61">
        <v>1.1801285658328013</v>
      </c>
      <c r="H894" s="4">
        <v>374.65</v>
      </c>
      <c r="I894" s="5" t="s">
        <v>46</v>
      </c>
    </row>
    <row r="895" spans="1:9">
      <c r="A895" s="2">
        <v>535</v>
      </c>
      <c r="B895" s="6" t="s">
        <v>333</v>
      </c>
      <c r="C895" s="21" t="s">
        <v>69</v>
      </c>
      <c r="D895" s="61">
        <v>1.2187600383784345</v>
      </c>
      <c r="H895" s="4">
        <v>455.3</v>
      </c>
      <c r="I895" s="5" t="s">
        <v>46</v>
      </c>
    </row>
    <row r="896" spans="1:9">
      <c r="A896" s="2">
        <v>535</v>
      </c>
      <c r="B896" s="6" t="s">
        <v>333</v>
      </c>
      <c r="C896" s="21" t="s">
        <v>69</v>
      </c>
      <c r="D896" s="17">
        <v>6.6861748146361713E-2</v>
      </c>
      <c r="H896" s="4">
        <v>69.2</v>
      </c>
      <c r="I896" s="5" t="s">
        <v>46</v>
      </c>
    </row>
    <row r="897" spans="1:9">
      <c r="A897" s="2">
        <v>535</v>
      </c>
      <c r="B897" s="6" t="s">
        <v>333</v>
      </c>
      <c r="C897" s="21" t="s">
        <v>69</v>
      </c>
      <c r="D897" s="61">
        <v>1.2898284764767816</v>
      </c>
      <c r="H897" s="4">
        <v>384.9</v>
      </c>
      <c r="I897" s="5" t="s">
        <v>46</v>
      </c>
    </row>
    <row r="898" spans="1:9">
      <c r="A898" s="2">
        <v>535</v>
      </c>
      <c r="B898" s="6" t="s">
        <v>333</v>
      </c>
      <c r="C898" s="21" t="s">
        <v>69</v>
      </c>
      <c r="D898" s="61">
        <v>1.3108441878573192</v>
      </c>
      <c r="H898" s="4">
        <v>1690.95</v>
      </c>
      <c r="I898" s="5" t="s">
        <v>46</v>
      </c>
    </row>
    <row r="899" spans="1:9">
      <c r="A899" s="2">
        <v>535</v>
      </c>
      <c r="B899" s="6" t="s">
        <v>333</v>
      </c>
      <c r="C899" s="21" t="s">
        <v>69</v>
      </c>
      <c r="D899" s="61">
        <v>1.5029879323158184</v>
      </c>
      <c r="H899" s="4">
        <v>607.1</v>
      </c>
      <c r="I899" s="5" t="s">
        <v>46</v>
      </c>
    </row>
    <row r="900" spans="1:9">
      <c r="A900" s="2">
        <v>535</v>
      </c>
      <c r="B900" s="6" t="s">
        <v>333</v>
      </c>
      <c r="C900" s="21" t="s">
        <v>70</v>
      </c>
      <c r="D900" s="61">
        <v>1.1324536634893205</v>
      </c>
      <c r="H900" s="4">
        <v>1525.5</v>
      </c>
      <c r="I900" s="5" t="s">
        <v>46</v>
      </c>
    </row>
    <row r="901" spans="1:9">
      <c r="A901" s="2">
        <v>535</v>
      </c>
      <c r="B901" s="6" t="s">
        <v>333</v>
      </c>
      <c r="C901" s="21" t="s">
        <v>70</v>
      </c>
      <c r="D901" s="61">
        <v>1.4877697601260933</v>
      </c>
      <c r="H901" s="4">
        <v>2056.4</v>
      </c>
      <c r="I901" s="5" t="s">
        <v>46</v>
      </c>
    </row>
    <row r="902" spans="1:9">
      <c r="A902" s="2">
        <v>535</v>
      </c>
      <c r="B902" s="34" t="s">
        <v>333</v>
      </c>
      <c r="C902" s="21" t="s">
        <v>70</v>
      </c>
      <c r="D902" s="61">
        <v>2.7646887552984096</v>
      </c>
      <c r="H902" s="4">
        <v>3506.55</v>
      </c>
      <c r="I902" s="5" t="s">
        <v>46</v>
      </c>
    </row>
    <row r="903" spans="1:9">
      <c r="A903" s="2">
        <v>535</v>
      </c>
      <c r="B903" s="6" t="s">
        <v>333</v>
      </c>
      <c r="C903" s="21" t="s">
        <v>70</v>
      </c>
      <c r="D903" s="61">
        <v>0.58761373208813983</v>
      </c>
      <c r="H903" s="4">
        <v>2930.7</v>
      </c>
      <c r="I903" s="5" t="s">
        <v>46</v>
      </c>
    </row>
    <row r="904" spans="1:9">
      <c r="A904" s="2">
        <v>535</v>
      </c>
      <c r="B904" s="6" t="s">
        <v>333</v>
      </c>
      <c r="C904" s="21" t="s">
        <v>70</v>
      </c>
      <c r="D904" s="17">
        <v>2.6479214823167383</v>
      </c>
      <c r="H904" s="4">
        <v>3767.1</v>
      </c>
      <c r="I904" s="5" t="s">
        <v>46</v>
      </c>
    </row>
    <row r="905" spans="1:9">
      <c r="A905" s="2">
        <v>535</v>
      </c>
      <c r="B905" s="6" t="s">
        <v>333</v>
      </c>
      <c r="C905" s="21" t="s">
        <v>70</v>
      </c>
      <c r="D905" s="17">
        <v>6.6009421232109025E-2</v>
      </c>
      <c r="H905" s="4">
        <v>1028.6500000000001</v>
      </c>
      <c r="I905" s="5" t="s">
        <v>46</v>
      </c>
    </row>
    <row r="906" spans="1:9">
      <c r="A906" s="2">
        <v>535</v>
      </c>
      <c r="B906" s="6" t="s">
        <v>333</v>
      </c>
      <c r="C906" s="21" t="s">
        <v>70</v>
      </c>
      <c r="D906" s="61">
        <v>5.2638127146088967E-2</v>
      </c>
      <c r="H906" s="4">
        <v>17.050000000000011</v>
      </c>
      <c r="I906" s="5" t="s">
        <v>46</v>
      </c>
    </row>
    <row r="907" spans="1:9">
      <c r="A907" s="2">
        <v>535</v>
      </c>
      <c r="B907" s="6" t="s">
        <v>333</v>
      </c>
      <c r="C907" s="21" t="s">
        <v>70</v>
      </c>
      <c r="D907" s="17">
        <v>8.4635929296075982E-2</v>
      </c>
      <c r="H907" s="4">
        <v>141.65</v>
      </c>
      <c r="I907" s="5" t="s">
        <v>46</v>
      </c>
    </row>
    <row r="908" spans="1:9">
      <c r="A908" s="2">
        <v>535</v>
      </c>
      <c r="B908" s="6" t="s">
        <v>333</v>
      </c>
      <c r="C908" s="21" t="s">
        <v>70</v>
      </c>
      <c r="D908" s="17">
        <v>6.1837450832284126E-2</v>
      </c>
      <c r="H908" s="4">
        <v>42.400000000000006</v>
      </c>
      <c r="I908" s="5" t="s">
        <v>46</v>
      </c>
    </row>
    <row r="909" spans="1:9">
      <c r="A909" s="2">
        <v>535</v>
      </c>
      <c r="B909" s="6" t="s">
        <v>333</v>
      </c>
      <c r="C909" s="21" t="s">
        <v>70</v>
      </c>
      <c r="D909" s="61">
        <v>0.42139116524535492</v>
      </c>
      <c r="H909" s="4">
        <v>200.5</v>
      </c>
      <c r="I909" s="5" t="s">
        <v>46</v>
      </c>
    </row>
    <row r="910" spans="1:9">
      <c r="A910" s="2">
        <v>535</v>
      </c>
      <c r="B910" s="6" t="s">
        <v>333</v>
      </c>
      <c r="C910" s="21" t="s">
        <v>50</v>
      </c>
      <c r="D910" s="17">
        <v>4.269490917942495E-2</v>
      </c>
      <c r="H910" s="4">
        <v>778.8</v>
      </c>
      <c r="I910" s="5" t="s">
        <v>46</v>
      </c>
    </row>
    <row r="911" spans="1:9">
      <c r="A911" s="2">
        <v>535</v>
      </c>
      <c r="B911" s="6" t="s">
        <v>333</v>
      </c>
      <c r="C911" s="21" t="s">
        <v>70</v>
      </c>
      <c r="D911" s="17">
        <v>0.16953930111382753</v>
      </c>
      <c r="H911" s="4">
        <v>53.5</v>
      </c>
      <c r="I911" s="5" t="s">
        <v>46</v>
      </c>
    </row>
    <row r="912" spans="1:9">
      <c r="A912" s="2">
        <v>535</v>
      </c>
      <c r="B912" s="6" t="s">
        <v>333</v>
      </c>
      <c r="C912" s="21" t="s">
        <v>70</v>
      </c>
      <c r="D912" s="17">
        <v>6.9512196883566954E-2</v>
      </c>
      <c r="H912" s="4">
        <v>401.8</v>
      </c>
      <c r="I912" s="5" t="s">
        <v>46</v>
      </c>
    </row>
    <row r="913" spans="1:9">
      <c r="A913" s="2">
        <v>535</v>
      </c>
      <c r="B913" s="6" t="s">
        <v>333</v>
      </c>
      <c r="C913" s="21" t="s">
        <v>70</v>
      </c>
      <c r="D913" s="61">
        <v>0.38885508725172485</v>
      </c>
      <c r="H913" s="4">
        <v>3591.55</v>
      </c>
      <c r="I913" s="5" t="s">
        <v>46</v>
      </c>
    </row>
    <row r="914" spans="1:9">
      <c r="A914" s="2">
        <v>535</v>
      </c>
      <c r="B914" s="6" t="s">
        <v>333</v>
      </c>
      <c r="C914" s="21" t="s">
        <v>70</v>
      </c>
      <c r="D914" s="17">
        <v>0.12933266329228779</v>
      </c>
      <c r="H914" s="4">
        <v>609.79999999999995</v>
      </c>
      <c r="I914" s="5" t="s">
        <v>46</v>
      </c>
    </row>
    <row r="915" spans="1:9">
      <c r="A915" s="2">
        <v>535</v>
      </c>
      <c r="B915" s="6" t="s">
        <v>333</v>
      </c>
      <c r="C915" s="21" t="s">
        <v>70</v>
      </c>
      <c r="D915" s="17">
        <v>5.8250346851690268E-2</v>
      </c>
      <c r="H915" s="4">
        <v>333.6</v>
      </c>
      <c r="I915" s="5" t="s">
        <v>46</v>
      </c>
    </row>
    <row r="916" spans="1:9">
      <c r="A916" s="2">
        <v>535</v>
      </c>
      <c r="B916" s="6" t="s">
        <v>333</v>
      </c>
      <c r="C916" s="21" t="s">
        <v>70</v>
      </c>
      <c r="D916" s="17">
        <v>7.0533224087288376E-2</v>
      </c>
      <c r="H916" s="4">
        <v>278.64999999999998</v>
      </c>
      <c r="I916" s="5" t="s">
        <v>46</v>
      </c>
    </row>
    <row r="917" spans="1:9">
      <c r="A917" s="2">
        <v>535</v>
      </c>
      <c r="B917" s="6" t="s">
        <v>333</v>
      </c>
      <c r="C917" s="21" t="s">
        <v>70</v>
      </c>
      <c r="D917" s="17">
        <v>0.90213216652943196</v>
      </c>
      <c r="H917" s="4">
        <v>127.35</v>
      </c>
      <c r="I917" s="5" t="s">
        <v>46</v>
      </c>
    </row>
    <row r="918" spans="1:9">
      <c r="A918" s="2">
        <v>535</v>
      </c>
      <c r="B918" s="6" t="s">
        <v>333</v>
      </c>
      <c r="C918" s="21" t="s">
        <v>70</v>
      </c>
      <c r="D918" s="17">
        <v>1.1641608252657045</v>
      </c>
      <c r="H918" s="4">
        <v>682.7</v>
      </c>
      <c r="I918" s="5" t="s">
        <v>46</v>
      </c>
    </row>
    <row r="919" spans="1:9">
      <c r="A919" s="2">
        <v>535</v>
      </c>
      <c r="B919" s="6" t="s">
        <v>333</v>
      </c>
      <c r="C919" s="21" t="s">
        <v>70</v>
      </c>
      <c r="D919" s="17">
        <v>1.2124164270961668</v>
      </c>
      <c r="H919" s="4">
        <v>139.75</v>
      </c>
      <c r="I919" s="5" t="s">
        <v>46</v>
      </c>
    </row>
    <row r="920" spans="1:9">
      <c r="A920" s="2">
        <v>535</v>
      </c>
      <c r="B920" s="6" t="s">
        <v>333</v>
      </c>
      <c r="C920" s="21" t="s">
        <v>70</v>
      </c>
      <c r="D920" s="17">
        <v>0.86659605869657119</v>
      </c>
      <c r="H920" s="4">
        <v>54.2</v>
      </c>
      <c r="I920" s="5" t="s">
        <v>46</v>
      </c>
    </row>
    <row r="921" spans="1:9">
      <c r="A921" s="2">
        <v>535</v>
      </c>
      <c r="B921" s="6" t="s">
        <v>333</v>
      </c>
      <c r="C921" s="21" t="s">
        <v>70</v>
      </c>
      <c r="D921" s="17">
        <v>2.5609614267892908</v>
      </c>
      <c r="H921" s="4">
        <v>190.9</v>
      </c>
      <c r="I921" s="5" t="s">
        <v>46</v>
      </c>
    </row>
    <row r="922" spans="1:9">
      <c r="A922" s="2">
        <v>535</v>
      </c>
      <c r="B922" s="6" t="s">
        <v>333</v>
      </c>
      <c r="C922" s="21" t="s">
        <v>70</v>
      </c>
      <c r="D922" s="17">
        <v>3.4464321017959252</v>
      </c>
      <c r="H922" s="4">
        <v>17.100000000000001</v>
      </c>
      <c r="I922" s="5" t="s">
        <v>46</v>
      </c>
    </row>
    <row r="923" spans="1:9">
      <c r="A923" s="2">
        <v>535</v>
      </c>
      <c r="B923" s="6" t="s">
        <v>333</v>
      </c>
      <c r="C923" s="21" t="s">
        <v>70</v>
      </c>
      <c r="D923" s="17">
        <v>2.9437361039339045</v>
      </c>
      <c r="H923" s="4">
        <v>17.5</v>
      </c>
      <c r="I923" s="5" t="s">
        <v>46</v>
      </c>
    </row>
    <row r="924" spans="1:9">
      <c r="A924" s="2">
        <v>535</v>
      </c>
      <c r="B924" s="6" t="s">
        <v>333</v>
      </c>
      <c r="C924" s="21" t="s">
        <v>70</v>
      </c>
      <c r="D924" s="17">
        <v>0.64352623903782935</v>
      </c>
      <c r="H924" s="4">
        <v>333</v>
      </c>
      <c r="I924" s="5" t="s">
        <v>46</v>
      </c>
    </row>
    <row r="925" spans="1:9">
      <c r="A925" s="2">
        <v>535</v>
      </c>
      <c r="B925" s="6" t="s">
        <v>333</v>
      </c>
      <c r="C925" s="21" t="s">
        <v>70</v>
      </c>
      <c r="D925" s="17">
        <v>0.57766147317106276</v>
      </c>
      <c r="H925" s="4">
        <v>305.7</v>
      </c>
      <c r="I925" s="5" t="s">
        <v>46</v>
      </c>
    </row>
    <row r="926" spans="1:9">
      <c r="A926" s="2">
        <v>535</v>
      </c>
      <c r="B926" s="6" t="s">
        <v>333</v>
      </c>
      <c r="C926" s="21" t="s">
        <v>70</v>
      </c>
      <c r="D926" s="17">
        <v>0.25987986032802624</v>
      </c>
      <c r="H926" s="4">
        <v>137.4</v>
      </c>
      <c r="I926" s="5" t="s">
        <v>46</v>
      </c>
    </row>
    <row r="927" spans="1:9">
      <c r="A927" s="2">
        <v>535</v>
      </c>
      <c r="B927" s="6" t="s">
        <v>333</v>
      </c>
      <c r="C927" s="21" t="s">
        <v>70</v>
      </c>
      <c r="D927" s="17">
        <v>0.41475430271776142</v>
      </c>
      <c r="H927" s="4">
        <v>242.35000000000002</v>
      </c>
      <c r="I927" s="5" t="s">
        <v>46</v>
      </c>
    </row>
    <row r="928" spans="1:9">
      <c r="A928" s="2">
        <v>535</v>
      </c>
      <c r="B928" s="6" t="s">
        <v>333</v>
      </c>
      <c r="C928" s="21" t="s">
        <v>70</v>
      </c>
      <c r="D928" s="17">
        <v>1.7672507056293068</v>
      </c>
      <c r="H928" s="4">
        <v>185.2</v>
      </c>
      <c r="I928" s="5" t="s">
        <v>46</v>
      </c>
    </row>
    <row r="929" spans="1:9">
      <c r="A929" s="2">
        <v>535</v>
      </c>
      <c r="B929" s="6" t="s">
        <v>333</v>
      </c>
      <c r="C929" s="21" t="s">
        <v>70</v>
      </c>
      <c r="D929" s="17">
        <v>0.49115373664672796</v>
      </c>
      <c r="H929" s="4">
        <v>63.2</v>
      </c>
      <c r="I929" s="5" t="s">
        <v>46</v>
      </c>
    </row>
    <row r="930" spans="1:9">
      <c r="A930" s="2">
        <v>535</v>
      </c>
      <c r="B930" s="6" t="s">
        <v>333</v>
      </c>
      <c r="C930" s="21" t="s">
        <v>70</v>
      </c>
      <c r="D930" s="17">
        <v>0.13234322628249198</v>
      </c>
      <c r="H930" s="4">
        <v>69.25</v>
      </c>
      <c r="I930" s="5" t="s">
        <v>46</v>
      </c>
    </row>
    <row r="931" spans="1:9">
      <c r="A931" s="2">
        <v>535</v>
      </c>
      <c r="B931" s="6" t="s">
        <v>333</v>
      </c>
      <c r="C931" s="21" t="s">
        <v>70</v>
      </c>
      <c r="D931" s="17">
        <v>0.1378583979688485</v>
      </c>
      <c r="H931" s="4">
        <v>108.05000000000004</v>
      </c>
      <c r="I931" s="5" t="s">
        <v>46</v>
      </c>
    </row>
    <row r="932" spans="1:9">
      <c r="A932" s="2">
        <v>535</v>
      </c>
      <c r="B932" s="6" t="s">
        <v>333</v>
      </c>
      <c r="C932" s="21" t="s">
        <v>70</v>
      </c>
      <c r="D932" s="17">
        <v>0.14499173982092831</v>
      </c>
      <c r="H932" s="4">
        <v>51.900000000000006</v>
      </c>
      <c r="I932" s="5" t="s">
        <v>46</v>
      </c>
    </row>
    <row r="933" spans="1:9">
      <c r="A933" s="2">
        <v>535</v>
      </c>
      <c r="B933" s="6" t="s">
        <v>333</v>
      </c>
      <c r="C933" s="21" t="s">
        <v>50</v>
      </c>
      <c r="D933" s="17">
        <v>1.1006228210891942</v>
      </c>
      <c r="H933" s="4">
        <v>147.60000000000002</v>
      </c>
      <c r="I933" s="5" t="s">
        <v>46</v>
      </c>
    </row>
    <row r="934" spans="1:9">
      <c r="A934" s="2">
        <v>535</v>
      </c>
      <c r="B934" s="6" t="s">
        <v>333</v>
      </c>
      <c r="C934" s="21" t="s">
        <v>70</v>
      </c>
      <c r="D934" s="17">
        <v>0.19045492325425109</v>
      </c>
      <c r="H934" s="4">
        <v>35.799999999999997</v>
      </c>
      <c r="I934" s="5" t="s">
        <v>46</v>
      </c>
    </row>
    <row r="935" spans="1:9">
      <c r="A935" s="2">
        <v>535</v>
      </c>
      <c r="B935" s="6" t="s">
        <v>333</v>
      </c>
      <c r="C935" s="21" t="s">
        <v>70</v>
      </c>
      <c r="D935" s="17">
        <v>2.2276638843913128</v>
      </c>
      <c r="H935" s="4">
        <v>56.85</v>
      </c>
      <c r="I935" s="5" t="s">
        <v>46</v>
      </c>
    </row>
    <row r="936" spans="1:9">
      <c r="A936" s="2">
        <v>535</v>
      </c>
      <c r="B936" s="6" t="s">
        <v>333</v>
      </c>
      <c r="C936" s="21" t="s">
        <v>70</v>
      </c>
      <c r="D936" s="17">
        <v>1.6150032881434333</v>
      </c>
      <c r="H936" s="4">
        <v>109.80000000000001</v>
      </c>
      <c r="I936" s="5" t="s">
        <v>46</v>
      </c>
    </row>
    <row r="937" spans="1:9">
      <c r="A937" s="2">
        <v>535</v>
      </c>
      <c r="B937" s="6" t="s">
        <v>333</v>
      </c>
      <c r="C937" s="21" t="s">
        <v>70</v>
      </c>
      <c r="D937" s="17">
        <v>0.15841826397282882</v>
      </c>
      <c r="H937" s="4">
        <v>120.75</v>
      </c>
      <c r="I937" s="5" t="s">
        <v>46</v>
      </c>
    </row>
    <row r="938" spans="1:9">
      <c r="A938" s="2">
        <v>535</v>
      </c>
      <c r="B938" s="6" t="s">
        <v>333</v>
      </c>
      <c r="C938" s="21" t="s">
        <v>70</v>
      </c>
      <c r="D938" s="17">
        <v>0.57900267376168546</v>
      </c>
      <c r="H938" s="4">
        <v>654.6</v>
      </c>
      <c r="I938" s="5" t="s">
        <v>46</v>
      </c>
    </row>
    <row r="939" spans="1:9">
      <c r="A939" s="2">
        <v>535</v>
      </c>
      <c r="B939" s="6" t="s">
        <v>333</v>
      </c>
      <c r="C939" s="21" t="s">
        <v>70</v>
      </c>
      <c r="D939" s="17">
        <v>0.48160969533315096</v>
      </c>
      <c r="H939" s="4">
        <v>648.25</v>
      </c>
      <c r="I939" s="5" t="s">
        <v>46</v>
      </c>
    </row>
    <row r="940" spans="1:9">
      <c r="A940" s="2">
        <v>535</v>
      </c>
      <c r="B940" s="6" t="s">
        <v>333</v>
      </c>
      <c r="C940" s="21" t="s">
        <v>70</v>
      </c>
      <c r="D940" s="17">
        <v>0.23225500690112283</v>
      </c>
      <c r="H940" s="4">
        <v>463.05</v>
      </c>
      <c r="I940" s="5" t="s">
        <v>46</v>
      </c>
    </row>
    <row r="941" spans="1:9">
      <c r="A941" s="2">
        <v>535</v>
      </c>
      <c r="B941" s="6" t="s">
        <v>333</v>
      </c>
      <c r="C941" s="21" t="s">
        <v>70</v>
      </c>
      <c r="D941" s="17">
        <v>2.9810856694941625</v>
      </c>
      <c r="H941" s="4">
        <v>731.6</v>
      </c>
      <c r="I941" s="5" t="s">
        <v>46</v>
      </c>
    </row>
    <row r="942" spans="1:9">
      <c r="A942" s="2">
        <v>535</v>
      </c>
      <c r="B942" s="6" t="s">
        <v>333</v>
      </c>
      <c r="C942" s="21" t="s">
        <v>70</v>
      </c>
      <c r="D942" s="17">
        <v>2.7366331436873002</v>
      </c>
      <c r="H942" s="4">
        <v>1018.3</v>
      </c>
      <c r="I942" s="5" t="s">
        <v>46</v>
      </c>
    </row>
    <row r="943" spans="1:9">
      <c r="A943" s="2">
        <v>535</v>
      </c>
      <c r="B943" s="6" t="s">
        <v>333</v>
      </c>
      <c r="C943" s="21" t="s">
        <v>70</v>
      </c>
      <c r="D943" s="17">
        <v>2.6991419323149497</v>
      </c>
      <c r="H943" s="4">
        <v>386.70000000000005</v>
      </c>
      <c r="I943" s="5" t="s">
        <v>46</v>
      </c>
    </row>
    <row r="944" spans="1:9">
      <c r="A944" s="2">
        <v>535</v>
      </c>
      <c r="B944" s="6" t="s">
        <v>333</v>
      </c>
      <c r="C944" s="21" t="s">
        <v>70</v>
      </c>
      <c r="D944" s="17">
        <v>2.6360989291876882</v>
      </c>
      <c r="H944" s="4">
        <v>340.35</v>
      </c>
      <c r="I944" s="5" t="s">
        <v>46</v>
      </c>
    </row>
    <row r="945" spans="1:9">
      <c r="A945" s="2">
        <v>535</v>
      </c>
      <c r="B945" s="6" t="s">
        <v>333</v>
      </c>
      <c r="C945" s="21" t="s">
        <v>70</v>
      </c>
      <c r="D945" s="17">
        <v>1.97066636986921</v>
      </c>
      <c r="H945" s="4">
        <v>520.70000000000005</v>
      </c>
      <c r="I945" s="5" t="s">
        <v>46</v>
      </c>
    </row>
    <row r="946" spans="1:9">
      <c r="A946" s="2">
        <v>535</v>
      </c>
      <c r="B946" s="6" t="s">
        <v>333</v>
      </c>
      <c r="C946" s="21" t="s">
        <v>70</v>
      </c>
      <c r="D946" s="17">
        <v>1.2536521185039677</v>
      </c>
      <c r="H946" s="4">
        <v>809.35</v>
      </c>
      <c r="I946" s="5" t="s">
        <v>46</v>
      </c>
    </row>
    <row r="947" spans="1:9">
      <c r="A947" s="2">
        <v>535</v>
      </c>
      <c r="B947" s="6" t="s">
        <v>333</v>
      </c>
      <c r="C947" s="21" t="s">
        <v>70</v>
      </c>
      <c r="D947" s="17">
        <v>2.4306726117767383E-2</v>
      </c>
      <c r="H947" s="4">
        <v>297.20000000000005</v>
      </c>
      <c r="I947" s="5" t="s">
        <v>46</v>
      </c>
    </row>
    <row r="948" spans="1:9">
      <c r="A948" s="2">
        <v>555</v>
      </c>
      <c r="B948" s="34" t="s">
        <v>454</v>
      </c>
      <c r="C948" s="21" t="s">
        <v>72</v>
      </c>
      <c r="E948" s="180">
        <v>6.62</v>
      </c>
      <c r="G948" s="4">
        <v>510.3</v>
      </c>
      <c r="H948" s="4">
        <v>3.6264069264069008</v>
      </c>
      <c r="I948" s="5" t="s">
        <v>74</v>
      </c>
    </row>
    <row r="949" spans="1:9">
      <c r="A949" s="2">
        <v>555</v>
      </c>
      <c r="B949" s="6" t="s">
        <v>334</v>
      </c>
      <c r="C949" s="21" t="s">
        <v>72</v>
      </c>
      <c r="E949" s="180">
        <v>6.93</v>
      </c>
      <c r="G949" s="4">
        <v>739.3</v>
      </c>
      <c r="H949" s="4">
        <v>208.89999999999998</v>
      </c>
      <c r="I949" s="5" t="s">
        <v>74</v>
      </c>
    </row>
    <row r="950" spans="1:9">
      <c r="A950" s="2">
        <v>555</v>
      </c>
      <c r="B950" s="6" t="s">
        <v>334</v>
      </c>
      <c r="C950" s="21" t="s">
        <v>72</v>
      </c>
      <c r="E950" s="180">
        <v>6.89</v>
      </c>
      <c r="G950" s="4">
        <v>811.7</v>
      </c>
      <c r="H950" s="4">
        <v>284.36147186147195</v>
      </c>
      <c r="I950" s="5" t="s">
        <v>73</v>
      </c>
    </row>
    <row r="951" spans="1:9">
      <c r="A951" s="2">
        <v>555</v>
      </c>
      <c r="B951" s="6" t="s">
        <v>334</v>
      </c>
      <c r="C951" s="21" t="s">
        <v>72</v>
      </c>
      <c r="E951" s="180">
        <v>6.8</v>
      </c>
      <c r="G951" s="4">
        <v>864</v>
      </c>
      <c r="H951" s="4">
        <v>343.54978354978357</v>
      </c>
      <c r="I951" s="5" t="s">
        <v>73</v>
      </c>
    </row>
    <row r="952" spans="1:9">
      <c r="A952" s="2">
        <v>555</v>
      </c>
      <c r="B952" s="6" t="s">
        <v>334</v>
      </c>
      <c r="C952" s="21" t="s">
        <v>72</v>
      </c>
      <c r="E952" s="180">
        <v>7.12</v>
      </c>
      <c r="G952" s="4">
        <v>874.6</v>
      </c>
      <c r="H952" s="4">
        <v>329.65800865800861</v>
      </c>
      <c r="I952" s="5" t="s">
        <v>73</v>
      </c>
    </row>
    <row r="953" spans="1:9">
      <c r="A953" s="2">
        <v>555</v>
      </c>
      <c r="B953" s="6" t="s">
        <v>334</v>
      </c>
      <c r="C953" s="21" t="s">
        <v>72</v>
      </c>
      <c r="E953" s="180">
        <v>6.51</v>
      </c>
      <c r="G953" s="4">
        <v>872.7</v>
      </c>
      <c r="H953" s="4">
        <v>374.4454545454546</v>
      </c>
      <c r="I953" s="5" t="s">
        <v>73</v>
      </c>
    </row>
    <row r="954" spans="1:9">
      <c r="A954" s="2">
        <v>555</v>
      </c>
      <c r="B954" s="6" t="s">
        <v>334</v>
      </c>
      <c r="C954" s="21" t="s">
        <v>72</v>
      </c>
      <c r="E954" s="180">
        <v>6.75</v>
      </c>
      <c r="G954" s="4">
        <v>929.8</v>
      </c>
      <c r="H954" s="4">
        <v>413.1766233766233</v>
      </c>
      <c r="I954" s="5" t="s">
        <v>73</v>
      </c>
    </row>
    <row r="955" spans="1:9">
      <c r="A955" s="2">
        <v>555</v>
      </c>
      <c r="B955" s="6" t="s">
        <v>334</v>
      </c>
      <c r="C955" s="21" t="s">
        <v>72</v>
      </c>
      <c r="E955" s="180">
        <v>6.66</v>
      </c>
      <c r="G955" s="4">
        <v>967.9</v>
      </c>
      <c r="H955" s="4">
        <v>458.16493506493498</v>
      </c>
      <c r="I955" s="5" t="s">
        <v>73</v>
      </c>
    </row>
    <row r="956" spans="1:9">
      <c r="A956" s="2">
        <v>555</v>
      </c>
      <c r="B956" s="6" t="s">
        <v>334</v>
      </c>
      <c r="C956" s="21" t="s">
        <v>72</v>
      </c>
      <c r="E956" s="180">
        <v>6.61</v>
      </c>
      <c r="G956" s="4">
        <v>804</v>
      </c>
      <c r="H956" s="4">
        <v>298.09177489177483</v>
      </c>
      <c r="I956" s="5" t="s">
        <v>73</v>
      </c>
    </row>
    <row r="957" spans="1:9">
      <c r="A957" s="2">
        <v>555</v>
      </c>
      <c r="B957" s="6" t="s">
        <v>334</v>
      </c>
      <c r="C957" s="21" t="s">
        <v>72</v>
      </c>
      <c r="E957" s="180">
        <v>6.76</v>
      </c>
      <c r="G957" s="4">
        <v>800.3</v>
      </c>
      <c r="H957" s="4">
        <v>282.91125541125541</v>
      </c>
      <c r="I957" s="5" t="s">
        <v>73</v>
      </c>
    </row>
    <row r="958" spans="1:9">
      <c r="A958" s="2">
        <v>555</v>
      </c>
      <c r="B958" s="6" t="s">
        <v>334</v>
      </c>
      <c r="C958" s="21" t="s">
        <v>72</v>
      </c>
      <c r="E958" s="180">
        <v>6.65</v>
      </c>
      <c r="G958" s="4">
        <v>738.6</v>
      </c>
      <c r="H958" s="4">
        <v>229.63030303030297</v>
      </c>
      <c r="I958" s="5" t="s">
        <v>73</v>
      </c>
    </row>
    <row r="959" spans="1:9">
      <c r="A959" s="2">
        <v>555</v>
      </c>
      <c r="B959" s="6" t="s">
        <v>334</v>
      </c>
      <c r="C959" s="21" t="s">
        <v>72</v>
      </c>
      <c r="E959" s="180">
        <v>5.59</v>
      </c>
      <c r="G959" s="4">
        <v>640.4</v>
      </c>
      <c r="H959" s="4">
        <v>212.55930735930735</v>
      </c>
      <c r="I959" s="5" t="s">
        <v>73</v>
      </c>
    </row>
    <row r="960" spans="1:9">
      <c r="A960" s="2">
        <v>555</v>
      </c>
      <c r="B960" s="6" t="s">
        <v>334</v>
      </c>
      <c r="C960" s="21" t="s">
        <v>72</v>
      </c>
      <c r="E960" s="180">
        <v>6.41</v>
      </c>
      <c r="G960" s="4">
        <v>720.4</v>
      </c>
      <c r="H960" s="4">
        <v>229.79913419913413</v>
      </c>
      <c r="I960" s="5" t="s">
        <v>73</v>
      </c>
    </row>
    <row r="961" spans="1:9">
      <c r="A961" s="2">
        <v>600</v>
      </c>
      <c r="B961" s="34" t="s">
        <v>455</v>
      </c>
      <c r="C961" s="21" t="s">
        <v>75</v>
      </c>
      <c r="F961" s="180">
        <v>1.57</v>
      </c>
      <c r="G961" s="4">
        <v>91.91</v>
      </c>
      <c r="H961" s="4">
        <v>0</v>
      </c>
      <c r="I961" s="5" t="s">
        <v>73</v>
      </c>
    </row>
    <row r="962" spans="1:9">
      <c r="A962" s="2">
        <v>600</v>
      </c>
      <c r="B962" s="6" t="s">
        <v>335</v>
      </c>
      <c r="C962" s="21" t="s">
        <v>75</v>
      </c>
      <c r="F962" s="180">
        <v>0.48</v>
      </c>
      <c r="G962" s="4">
        <v>60.16</v>
      </c>
      <c r="H962" s="4">
        <v>31.634285714285713</v>
      </c>
      <c r="I962" s="5" t="s">
        <v>73</v>
      </c>
    </row>
    <row r="963" spans="1:9">
      <c r="A963" s="2">
        <v>600</v>
      </c>
      <c r="B963" s="6" t="s">
        <v>335</v>
      </c>
      <c r="C963" s="21" t="s">
        <v>75</v>
      </c>
      <c r="F963" s="180">
        <v>2</v>
      </c>
      <c r="G963" s="4">
        <v>440.56</v>
      </c>
      <c r="H963" s="4">
        <v>321.70285714285717</v>
      </c>
      <c r="I963" s="5" t="s">
        <v>73</v>
      </c>
    </row>
    <row r="964" spans="1:9">
      <c r="A964" s="2">
        <v>600</v>
      </c>
      <c r="B964" s="6" t="s">
        <v>335</v>
      </c>
      <c r="C964" s="21" t="s">
        <v>75</v>
      </c>
      <c r="F964" s="180">
        <v>1.84</v>
      </c>
      <c r="G964" s="4">
        <v>288.89</v>
      </c>
      <c r="H964" s="4">
        <v>179.54142857142855</v>
      </c>
      <c r="I964" s="5" t="s">
        <v>73</v>
      </c>
    </row>
    <row r="965" spans="1:9">
      <c r="A965" s="2">
        <v>600</v>
      </c>
      <c r="B965" s="6" t="s">
        <v>335</v>
      </c>
      <c r="C965" s="21" t="s">
        <v>75</v>
      </c>
      <c r="F965" s="180">
        <v>1.03</v>
      </c>
      <c r="G965" s="4">
        <v>148.6</v>
      </c>
      <c r="H965" s="4">
        <v>87.388571428571424</v>
      </c>
      <c r="I965" s="5" t="s">
        <v>73</v>
      </c>
    </row>
    <row r="966" spans="1:9">
      <c r="A966" s="2">
        <v>600</v>
      </c>
      <c r="B966" s="6" t="s">
        <v>335</v>
      </c>
      <c r="C966" s="21" t="s">
        <v>75</v>
      </c>
      <c r="F966" s="180">
        <v>0.54</v>
      </c>
      <c r="G966" s="4">
        <v>398.19</v>
      </c>
      <c r="H966" s="4">
        <v>366.0985714285714</v>
      </c>
      <c r="I966" s="5" t="s">
        <v>73</v>
      </c>
    </row>
    <row r="967" spans="1:9">
      <c r="A967" s="2">
        <v>600</v>
      </c>
      <c r="B967" s="6" t="s">
        <v>335</v>
      </c>
      <c r="C967" s="21" t="s">
        <v>75</v>
      </c>
      <c r="F967" s="180">
        <v>1.38</v>
      </c>
      <c r="G967" s="4">
        <v>242.42</v>
      </c>
      <c r="H967" s="4">
        <v>160.40857142857141</v>
      </c>
      <c r="I967" s="5" t="s">
        <v>73</v>
      </c>
    </row>
    <row r="968" spans="1:9">
      <c r="A968" s="2">
        <v>600</v>
      </c>
      <c r="B968" s="6" t="s">
        <v>335</v>
      </c>
      <c r="C968" s="21" t="s">
        <v>75</v>
      </c>
      <c r="F968" s="180">
        <v>1.35</v>
      </c>
      <c r="G968" s="4">
        <v>245.05</v>
      </c>
      <c r="H968" s="4">
        <v>164.82142857142856</v>
      </c>
      <c r="I968" s="5" t="s">
        <v>73</v>
      </c>
    </row>
    <row r="969" spans="1:9">
      <c r="A969" s="2">
        <v>600</v>
      </c>
      <c r="B969" s="6" t="s">
        <v>335</v>
      </c>
      <c r="C969" s="21" t="s">
        <v>75</v>
      </c>
      <c r="F969" s="180">
        <v>0.24</v>
      </c>
      <c r="G969" s="4">
        <v>78.739999999999995</v>
      </c>
      <c r="H969" s="4">
        <v>64.477142857142852</v>
      </c>
      <c r="I969" s="5" t="s">
        <v>73</v>
      </c>
    </row>
    <row r="970" spans="1:9">
      <c r="A970" s="2">
        <v>600</v>
      </c>
      <c r="B970" s="6" t="s">
        <v>335</v>
      </c>
      <c r="C970" s="21" t="s">
        <v>75</v>
      </c>
      <c r="F970" s="180">
        <v>1.63</v>
      </c>
      <c r="G970" s="4">
        <v>247.68</v>
      </c>
      <c r="H970" s="4">
        <v>150.81142857142859</v>
      </c>
      <c r="I970" s="5" t="s">
        <v>73</v>
      </c>
    </row>
    <row r="971" spans="1:9">
      <c r="A971" s="2">
        <v>600</v>
      </c>
      <c r="B971" s="6" t="s">
        <v>335</v>
      </c>
      <c r="C971" s="21" t="s">
        <v>75</v>
      </c>
      <c r="F971" s="180">
        <v>0.19</v>
      </c>
      <c r="G971" s="4">
        <v>195.6</v>
      </c>
      <c r="H971" s="4">
        <v>184.30857142857141</v>
      </c>
      <c r="I971" s="5" t="s">
        <v>73</v>
      </c>
    </row>
    <row r="972" spans="1:9">
      <c r="A972" s="2">
        <v>600</v>
      </c>
      <c r="B972" s="6" t="s">
        <v>335</v>
      </c>
      <c r="C972" s="21" t="s">
        <v>75</v>
      </c>
      <c r="F972" s="180">
        <v>1.88</v>
      </c>
      <c r="G972" s="4">
        <v>358.46</v>
      </c>
      <c r="H972" s="4">
        <v>246.7342857142857</v>
      </c>
      <c r="I972" s="5" t="s">
        <v>73</v>
      </c>
    </row>
    <row r="973" spans="1:9">
      <c r="A973" s="2">
        <v>600</v>
      </c>
      <c r="B973" s="6" t="s">
        <v>335</v>
      </c>
      <c r="C973" s="21" t="s">
        <v>75</v>
      </c>
      <c r="F973" s="180">
        <v>0.92</v>
      </c>
      <c r="G973" s="4">
        <v>919.52</v>
      </c>
      <c r="H973" s="4">
        <v>864.84571428571428</v>
      </c>
      <c r="I973" s="5" t="s">
        <v>73</v>
      </c>
    </row>
    <row r="974" spans="1:9">
      <c r="A974" s="2">
        <v>600</v>
      </c>
      <c r="B974" s="6" t="s">
        <v>335</v>
      </c>
      <c r="C974" s="21" t="s">
        <v>75</v>
      </c>
      <c r="F974" s="180">
        <v>0.46</v>
      </c>
      <c r="G974" s="4">
        <v>1074.8699999999999</v>
      </c>
      <c r="H974" s="4">
        <v>1047.532857142857</v>
      </c>
      <c r="I974" s="5" t="s">
        <v>73</v>
      </c>
    </row>
    <row r="975" spans="1:9">
      <c r="A975" s="2">
        <v>600</v>
      </c>
      <c r="B975" s="6" t="s">
        <v>335</v>
      </c>
      <c r="C975" s="21" t="s">
        <v>75</v>
      </c>
      <c r="F975" s="180">
        <v>1.1399999999999999</v>
      </c>
      <c r="G975" s="4">
        <v>718.63</v>
      </c>
      <c r="H975" s="4">
        <v>650.88142857142861</v>
      </c>
      <c r="I975" s="5" t="s">
        <v>73</v>
      </c>
    </row>
    <row r="976" spans="1:9">
      <c r="A976" s="2">
        <v>600</v>
      </c>
      <c r="B976" s="6" t="s">
        <v>335</v>
      </c>
      <c r="C976" s="21" t="s">
        <v>75</v>
      </c>
      <c r="F976" s="180">
        <v>0.56999999999999995</v>
      </c>
      <c r="G976" s="4">
        <v>521.11</v>
      </c>
      <c r="H976" s="4">
        <v>487.23571428571432</v>
      </c>
      <c r="I976" s="5" t="s">
        <v>73</v>
      </c>
    </row>
    <row r="977" spans="1:9">
      <c r="A977" s="2">
        <v>600</v>
      </c>
      <c r="B977" s="6" t="s">
        <v>335</v>
      </c>
      <c r="C977" s="21" t="s">
        <v>75</v>
      </c>
      <c r="F977" s="180">
        <v>1.6</v>
      </c>
      <c r="G977" s="4">
        <v>568.04999999999995</v>
      </c>
      <c r="H977" s="4">
        <v>472.96428571428567</v>
      </c>
      <c r="I977" s="5" t="s">
        <v>73</v>
      </c>
    </row>
    <row r="978" spans="1:9">
      <c r="A978" s="2">
        <v>600</v>
      </c>
      <c r="B978" s="6" t="s">
        <v>335</v>
      </c>
      <c r="C978" s="21" t="s">
        <v>75</v>
      </c>
      <c r="F978" s="180">
        <v>0.94</v>
      </c>
      <c r="G978" s="4">
        <v>762.66</v>
      </c>
      <c r="H978" s="4">
        <v>706.79714285714283</v>
      </c>
      <c r="I978" s="5" t="s">
        <v>73</v>
      </c>
    </row>
    <row r="979" spans="1:9">
      <c r="A979" s="2">
        <v>600</v>
      </c>
      <c r="B979" s="6" t="s">
        <v>335</v>
      </c>
      <c r="C979" s="21" t="s">
        <v>75</v>
      </c>
      <c r="F979" s="180">
        <v>0.74</v>
      </c>
      <c r="G979" s="4">
        <v>326.13</v>
      </c>
      <c r="H979" s="4">
        <v>282.15285714285716</v>
      </c>
      <c r="I979" s="5" t="s">
        <v>73</v>
      </c>
    </row>
    <row r="980" spans="1:9">
      <c r="A980" s="2">
        <v>600</v>
      </c>
      <c r="B980" s="6" t="s">
        <v>335</v>
      </c>
      <c r="C980" s="21" t="s">
        <v>75</v>
      </c>
      <c r="F980" s="180">
        <v>0.19</v>
      </c>
      <c r="G980" s="4">
        <v>253.62</v>
      </c>
      <c r="H980" s="4">
        <v>242.32857142857142</v>
      </c>
      <c r="I980" s="5" t="s">
        <v>73</v>
      </c>
    </row>
    <row r="981" spans="1:9">
      <c r="A981" s="2">
        <v>600</v>
      </c>
      <c r="B981" s="6" t="s">
        <v>335</v>
      </c>
      <c r="C981" s="21" t="s">
        <v>75</v>
      </c>
      <c r="F981" s="180">
        <v>0.64</v>
      </c>
      <c r="G981" s="4">
        <v>347.42</v>
      </c>
      <c r="H981" s="4">
        <v>309.3857142857143</v>
      </c>
      <c r="I981" s="5" t="s">
        <v>73</v>
      </c>
    </row>
    <row r="982" spans="1:9">
      <c r="A982" s="2">
        <v>600</v>
      </c>
      <c r="B982" s="6" t="s">
        <v>335</v>
      </c>
      <c r="C982" s="21" t="s">
        <v>75</v>
      </c>
      <c r="F982" s="180">
        <v>0.6</v>
      </c>
      <c r="G982" s="4">
        <v>99.4</v>
      </c>
      <c r="H982" s="4">
        <v>63.742857142857147</v>
      </c>
      <c r="I982" s="5" t="s">
        <v>73</v>
      </c>
    </row>
    <row r="983" spans="1:9">
      <c r="A983" s="2">
        <v>600</v>
      </c>
      <c r="B983" s="6" t="s">
        <v>335</v>
      </c>
      <c r="C983" s="21" t="s">
        <v>75</v>
      </c>
      <c r="F983" s="180">
        <v>0.21</v>
      </c>
      <c r="G983" s="4">
        <v>118.11</v>
      </c>
      <c r="H983" s="4">
        <v>105.63</v>
      </c>
      <c r="I983" s="5" t="s">
        <v>73</v>
      </c>
    </row>
    <row r="984" spans="1:9">
      <c r="A984" s="2">
        <v>600</v>
      </c>
      <c r="B984" s="6" t="s">
        <v>335</v>
      </c>
      <c r="C984" s="21" t="s">
        <v>75</v>
      </c>
      <c r="F984" s="180">
        <v>0.4</v>
      </c>
      <c r="G984" s="4">
        <v>122.76</v>
      </c>
      <c r="H984" s="4">
        <v>98.988571428571433</v>
      </c>
      <c r="I984" s="5" t="s">
        <v>73</v>
      </c>
    </row>
    <row r="985" spans="1:9">
      <c r="A985" s="2">
        <v>600</v>
      </c>
      <c r="B985" s="6" t="s">
        <v>335</v>
      </c>
      <c r="C985" s="21" t="s">
        <v>75</v>
      </c>
      <c r="F985" s="180">
        <v>0.65</v>
      </c>
      <c r="G985" s="4">
        <v>91.46</v>
      </c>
      <c r="H985" s="4">
        <v>52.83142857142856</v>
      </c>
      <c r="I985" s="5" t="s">
        <v>73</v>
      </c>
    </row>
    <row r="986" spans="1:9">
      <c r="A986" s="2">
        <v>600</v>
      </c>
      <c r="B986" s="6" t="s">
        <v>335</v>
      </c>
      <c r="C986" s="21" t="s">
        <v>75</v>
      </c>
      <c r="F986" s="180">
        <v>1</v>
      </c>
      <c r="G986" s="4">
        <v>106.11</v>
      </c>
      <c r="H986" s="4">
        <v>46.681428571428569</v>
      </c>
      <c r="I986" s="5" t="s">
        <v>73</v>
      </c>
    </row>
    <row r="987" spans="1:9">
      <c r="A987" s="2">
        <v>600</v>
      </c>
      <c r="B987" s="6" t="s">
        <v>335</v>
      </c>
      <c r="C987" s="21" t="s">
        <v>75</v>
      </c>
      <c r="F987" s="180">
        <v>1.66</v>
      </c>
      <c r="G987" s="4">
        <v>307.19</v>
      </c>
      <c r="H987" s="4">
        <v>208.53857142857143</v>
      </c>
      <c r="I987" s="5" t="s">
        <v>73</v>
      </c>
    </row>
    <row r="988" spans="1:9">
      <c r="A988" s="2">
        <v>600</v>
      </c>
      <c r="B988" s="6" t="s">
        <v>335</v>
      </c>
      <c r="C988" s="21" t="s">
        <v>75</v>
      </c>
      <c r="F988" s="180">
        <v>1.59</v>
      </c>
      <c r="G988" s="4">
        <v>183.55</v>
      </c>
      <c r="H988" s="4">
        <v>89.058571428571426</v>
      </c>
      <c r="I988" s="5" t="s">
        <v>73</v>
      </c>
    </row>
    <row r="989" spans="1:9">
      <c r="A989" s="2">
        <v>600</v>
      </c>
      <c r="B989" s="6" t="s">
        <v>335</v>
      </c>
      <c r="C989" s="21" t="s">
        <v>75</v>
      </c>
      <c r="F989" s="180">
        <v>1.37</v>
      </c>
      <c r="G989" s="4">
        <v>166.04</v>
      </c>
      <c r="H989" s="4">
        <v>84.622857142857129</v>
      </c>
      <c r="I989" s="5" t="s">
        <v>73</v>
      </c>
    </row>
    <row r="990" spans="1:9">
      <c r="A990" s="2">
        <v>555</v>
      </c>
      <c r="B990" s="6" t="s">
        <v>335</v>
      </c>
      <c r="C990" s="21" t="s">
        <v>76</v>
      </c>
      <c r="F990" s="180">
        <v>21.12</v>
      </c>
      <c r="G990" s="4">
        <v>415.58</v>
      </c>
      <c r="H990" s="4">
        <v>0</v>
      </c>
      <c r="I990" s="5" t="s">
        <v>73</v>
      </c>
    </row>
    <row r="991" spans="1:9">
      <c r="A991" s="2">
        <v>555</v>
      </c>
      <c r="B991" s="6" t="s">
        <v>335</v>
      </c>
      <c r="C991" s="21" t="s">
        <v>76</v>
      </c>
      <c r="F991" s="180">
        <v>1.79</v>
      </c>
      <c r="G991" s="4">
        <v>4289.68</v>
      </c>
      <c r="H991" s="4">
        <v>4183.3028571428576</v>
      </c>
      <c r="I991" s="5" t="s">
        <v>73</v>
      </c>
    </row>
    <row r="992" spans="1:9">
      <c r="A992" s="2">
        <v>555</v>
      </c>
      <c r="B992" s="6" t="s">
        <v>335</v>
      </c>
      <c r="C992" s="21" t="s">
        <v>76</v>
      </c>
      <c r="F992" s="180">
        <v>0.75</v>
      </c>
      <c r="G992" s="4">
        <v>135.22</v>
      </c>
      <c r="H992" s="4">
        <v>90.648571428571429</v>
      </c>
      <c r="I992" s="5" t="s">
        <v>73</v>
      </c>
    </row>
    <row r="993" spans="1:9">
      <c r="A993" s="2">
        <v>555</v>
      </c>
      <c r="B993" s="6" t="s">
        <v>335</v>
      </c>
      <c r="C993" s="21" t="s">
        <v>76</v>
      </c>
      <c r="F993" s="180">
        <v>10.199999999999999</v>
      </c>
      <c r="G993" s="4">
        <v>3158.89</v>
      </c>
      <c r="H993" s="4">
        <v>2552.7185714285715</v>
      </c>
      <c r="I993" s="5" t="s">
        <v>73</v>
      </c>
    </row>
    <row r="994" spans="1:9">
      <c r="A994" s="2">
        <v>555</v>
      </c>
      <c r="B994" s="6" t="s">
        <v>335</v>
      </c>
      <c r="C994" s="21" t="s">
        <v>76</v>
      </c>
      <c r="F994" s="180">
        <v>13.18</v>
      </c>
      <c r="G994" s="4">
        <v>4620.03</v>
      </c>
      <c r="H994" s="4">
        <v>3836.7614285714285</v>
      </c>
      <c r="I994" s="5" t="s">
        <v>73</v>
      </c>
    </row>
    <row r="995" spans="1:9">
      <c r="A995" s="2">
        <v>555</v>
      </c>
      <c r="B995" s="6" t="s">
        <v>335</v>
      </c>
      <c r="C995" s="21" t="s">
        <v>76</v>
      </c>
      <c r="F995" s="180">
        <v>13.25</v>
      </c>
      <c r="G995" s="4">
        <v>1033.6500000000001</v>
      </c>
      <c r="H995" s="4">
        <v>246.22142857142865</v>
      </c>
      <c r="I995" s="5" t="s">
        <v>73</v>
      </c>
    </row>
    <row r="996" spans="1:9">
      <c r="A996" s="2">
        <v>555</v>
      </c>
      <c r="B996" s="6" t="s">
        <v>335</v>
      </c>
      <c r="C996" s="21" t="s">
        <v>76</v>
      </c>
      <c r="F996" s="180">
        <v>12.59</v>
      </c>
      <c r="G996" s="4">
        <v>4782.2299999999996</v>
      </c>
      <c r="H996" s="4">
        <v>4034.0242857142853</v>
      </c>
      <c r="I996" s="5" t="s">
        <v>73</v>
      </c>
    </row>
    <row r="997" spans="1:9">
      <c r="A997" s="2">
        <v>555</v>
      </c>
      <c r="B997" s="6" t="s">
        <v>335</v>
      </c>
      <c r="C997" s="21" t="s">
        <v>76</v>
      </c>
      <c r="F997" s="180">
        <v>10.56</v>
      </c>
      <c r="G997" s="4">
        <v>4441.5200000000004</v>
      </c>
      <c r="H997" s="4">
        <v>3813.954285714286</v>
      </c>
      <c r="I997" s="5" t="s">
        <v>73</v>
      </c>
    </row>
    <row r="998" spans="1:9">
      <c r="A998" s="2">
        <v>555</v>
      </c>
      <c r="B998" s="6" t="s">
        <v>335</v>
      </c>
      <c r="C998" s="21" t="s">
        <v>76</v>
      </c>
      <c r="F998" s="180">
        <v>13.5</v>
      </c>
      <c r="G998" s="4">
        <v>4084.43</v>
      </c>
      <c r="H998" s="4">
        <v>3282.1442857142856</v>
      </c>
      <c r="I998" s="5" t="s">
        <v>73</v>
      </c>
    </row>
    <row r="999" spans="1:9">
      <c r="A999" s="2">
        <v>555</v>
      </c>
      <c r="B999" s="6" t="s">
        <v>335</v>
      </c>
      <c r="C999" s="21" t="s">
        <v>76</v>
      </c>
      <c r="F999" s="180">
        <v>13.82</v>
      </c>
      <c r="G999" s="4">
        <v>4651.3500000000004</v>
      </c>
      <c r="H999" s="4">
        <v>3830.0471428571432</v>
      </c>
      <c r="I999" s="5" t="s">
        <v>73</v>
      </c>
    </row>
    <row r="1000" spans="1:9">
      <c r="A1000" s="2">
        <v>555</v>
      </c>
      <c r="B1000" s="6" t="s">
        <v>335</v>
      </c>
      <c r="C1000" s="21" t="s">
        <v>76</v>
      </c>
      <c r="F1000" s="180">
        <v>6.02</v>
      </c>
      <c r="G1000" s="4">
        <v>3630.46</v>
      </c>
      <c r="H1000" s="4">
        <v>3272.7000000000003</v>
      </c>
      <c r="I1000" s="5" t="s">
        <v>73</v>
      </c>
    </row>
    <row r="1001" spans="1:9">
      <c r="A1001" s="2">
        <v>555</v>
      </c>
      <c r="B1001" s="6" t="s">
        <v>335</v>
      </c>
      <c r="C1001" s="21" t="s">
        <v>76</v>
      </c>
      <c r="F1001" s="180">
        <v>15.74</v>
      </c>
      <c r="G1001" s="4">
        <v>773.62</v>
      </c>
      <c r="H1001" s="4">
        <v>0</v>
      </c>
      <c r="I1001" s="5" t="s">
        <v>73</v>
      </c>
    </row>
    <row r="1002" spans="1:9">
      <c r="A1002" s="2">
        <v>555</v>
      </c>
      <c r="B1002" s="6" t="s">
        <v>335</v>
      </c>
      <c r="C1002" s="21" t="s">
        <v>76</v>
      </c>
      <c r="F1002" s="180">
        <v>11.58</v>
      </c>
      <c r="G1002" s="4">
        <v>578.26</v>
      </c>
      <c r="H1002" s="4">
        <v>0</v>
      </c>
      <c r="I1002" s="5" t="s">
        <v>73</v>
      </c>
    </row>
    <row r="1003" spans="1:9">
      <c r="A1003" s="2">
        <v>555</v>
      </c>
      <c r="B1003" s="6" t="s">
        <v>335</v>
      </c>
      <c r="C1003" s="21" t="s">
        <v>76</v>
      </c>
      <c r="F1003" s="180">
        <v>13.42</v>
      </c>
      <c r="G1003" s="4">
        <v>4565.46</v>
      </c>
      <c r="H1003" s="4">
        <v>3767.9285714285716</v>
      </c>
      <c r="I1003" s="5" t="s">
        <v>73</v>
      </c>
    </row>
    <row r="1004" spans="1:9">
      <c r="A1004" s="2">
        <v>555</v>
      </c>
      <c r="B1004" s="6" t="s">
        <v>335</v>
      </c>
      <c r="C1004" s="21" t="s">
        <v>76</v>
      </c>
      <c r="F1004" s="180">
        <v>15.21</v>
      </c>
      <c r="G1004" s="4">
        <v>3873.91</v>
      </c>
      <c r="H1004" s="4">
        <v>2970.0014285714283</v>
      </c>
      <c r="I1004" s="5" t="s">
        <v>73</v>
      </c>
    </row>
    <row r="1005" spans="1:9">
      <c r="A1005" s="2">
        <v>555</v>
      </c>
      <c r="B1005" s="6" t="s">
        <v>335</v>
      </c>
      <c r="C1005" s="21" t="s">
        <v>76</v>
      </c>
      <c r="F1005" s="180">
        <v>11.81</v>
      </c>
      <c r="G1005" s="4">
        <v>4139.8900000000003</v>
      </c>
      <c r="H1005" s="4">
        <v>3438.0385714285717</v>
      </c>
      <c r="I1005" s="5" t="s">
        <v>73</v>
      </c>
    </row>
    <row r="1006" spans="1:9">
      <c r="A1006" s="2">
        <v>555</v>
      </c>
      <c r="B1006" s="6" t="s">
        <v>335</v>
      </c>
      <c r="C1006" s="21" t="s">
        <v>76</v>
      </c>
      <c r="F1006" s="180">
        <v>5.54</v>
      </c>
      <c r="G1006" s="4">
        <v>347.06</v>
      </c>
      <c r="H1006" s="4">
        <v>17.825714285714298</v>
      </c>
      <c r="I1006" s="5" t="s">
        <v>73</v>
      </c>
    </row>
    <row r="1007" spans="1:9">
      <c r="A1007" s="2">
        <v>555</v>
      </c>
      <c r="B1007" s="6" t="s">
        <v>335</v>
      </c>
      <c r="C1007" s="21" t="s">
        <v>76</v>
      </c>
      <c r="F1007" s="180">
        <v>18.62</v>
      </c>
      <c r="G1007" s="4">
        <v>1368.16</v>
      </c>
      <c r="H1007" s="4">
        <v>261.59999999999991</v>
      </c>
      <c r="I1007" s="5" t="s">
        <v>73</v>
      </c>
    </row>
    <row r="1008" spans="1:9">
      <c r="A1008" s="2">
        <v>555</v>
      </c>
      <c r="B1008" s="6" t="s">
        <v>335</v>
      </c>
      <c r="C1008" s="21" t="s">
        <v>76</v>
      </c>
      <c r="F1008" s="180">
        <v>13.27</v>
      </c>
      <c r="G1008" s="4">
        <v>528.98</v>
      </c>
      <c r="H1008" s="4">
        <v>0</v>
      </c>
      <c r="I1008" s="5" t="s">
        <v>73</v>
      </c>
    </row>
    <row r="1009" spans="1:9">
      <c r="A1009" s="2">
        <v>555</v>
      </c>
      <c r="B1009" s="6" t="s">
        <v>335</v>
      </c>
      <c r="C1009" s="21" t="s">
        <v>76</v>
      </c>
      <c r="F1009" s="180">
        <v>15.59</v>
      </c>
      <c r="G1009" s="4">
        <v>470.53</v>
      </c>
      <c r="H1009" s="4">
        <v>0</v>
      </c>
      <c r="I1009" s="5" t="s">
        <v>73</v>
      </c>
    </row>
    <row r="1010" spans="1:9">
      <c r="A1010" s="2">
        <v>600</v>
      </c>
      <c r="B1010" s="6" t="s">
        <v>336</v>
      </c>
      <c r="C1010" s="21" t="s">
        <v>75</v>
      </c>
      <c r="F1010" s="180">
        <v>2.5</v>
      </c>
      <c r="G1010" s="4">
        <v>168.33</v>
      </c>
      <c r="H1010" s="4">
        <v>19.758571428571429</v>
      </c>
      <c r="I1010" s="5" t="s">
        <v>73</v>
      </c>
    </row>
    <row r="1011" spans="1:9">
      <c r="A1011" s="2">
        <v>600</v>
      </c>
      <c r="B1011" s="6" t="s">
        <v>336</v>
      </c>
      <c r="C1011" s="21" t="s">
        <v>75</v>
      </c>
      <c r="F1011" s="180">
        <v>1.47</v>
      </c>
      <c r="G1011" s="4">
        <v>444.57</v>
      </c>
      <c r="H1011" s="4">
        <v>357.21</v>
      </c>
      <c r="I1011" s="5" t="s">
        <v>73</v>
      </c>
    </row>
    <row r="1012" spans="1:9">
      <c r="A1012" s="2">
        <v>600</v>
      </c>
      <c r="B1012" s="6" t="s">
        <v>336</v>
      </c>
      <c r="C1012" s="21" t="s">
        <v>75</v>
      </c>
      <c r="F1012" s="180">
        <v>1.03</v>
      </c>
      <c r="G1012" s="4">
        <v>110.67</v>
      </c>
      <c r="H1012" s="4">
        <v>49.458571428571425</v>
      </c>
      <c r="I1012" s="5" t="s">
        <v>73</v>
      </c>
    </row>
    <row r="1013" spans="1:9">
      <c r="A1013" s="2">
        <v>600</v>
      </c>
      <c r="B1013" s="6" t="s">
        <v>336</v>
      </c>
      <c r="C1013" s="21" t="s">
        <v>75</v>
      </c>
      <c r="F1013" s="180">
        <v>0.89</v>
      </c>
      <c r="G1013" s="4">
        <v>113.71</v>
      </c>
      <c r="H1013" s="4">
        <v>60.818571428571424</v>
      </c>
      <c r="I1013" s="5" t="s">
        <v>73</v>
      </c>
    </row>
    <row r="1014" spans="1:9">
      <c r="A1014" s="2">
        <v>555</v>
      </c>
      <c r="B1014" s="6" t="s">
        <v>336</v>
      </c>
      <c r="C1014" s="21" t="s">
        <v>77</v>
      </c>
      <c r="F1014" s="180">
        <v>1.94</v>
      </c>
      <c r="G1014" s="4">
        <v>459.25</v>
      </c>
      <c r="H1014" s="4">
        <v>343.95857142857142</v>
      </c>
      <c r="I1014" s="5" t="s">
        <v>73</v>
      </c>
    </row>
    <row r="1015" spans="1:9">
      <c r="A1015" s="2">
        <v>555</v>
      </c>
      <c r="B1015" s="6" t="s">
        <v>336</v>
      </c>
      <c r="C1015" s="21" t="s">
        <v>77</v>
      </c>
      <c r="F1015" s="180">
        <v>3.72</v>
      </c>
      <c r="G1015" s="4">
        <v>722.08</v>
      </c>
      <c r="H1015" s="4">
        <v>501.0057142857143</v>
      </c>
      <c r="I1015" s="5" t="s">
        <v>73</v>
      </c>
    </row>
    <row r="1016" spans="1:9">
      <c r="A1016" s="2">
        <v>555</v>
      </c>
      <c r="B1016" s="6" t="s">
        <v>336</v>
      </c>
      <c r="C1016" s="21" t="s">
        <v>77</v>
      </c>
      <c r="F1016" s="180">
        <v>4.1100000000000003</v>
      </c>
      <c r="G1016" s="4">
        <v>2609.0300000000002</v>
      </c>
      <c r="H1016" s="4">
        <v>2364.7785714285715</v>
      </c>
      <c r="I1016" s="5" t="s">
        <v>73</v>
      </c>
    </row>
    <row r="1017" spans="1:9">
      <c r="A1017" s="2">
        <v>555</v>
      </c>
      <c r="B1017" s="6" t="s">
        <v>336</v>
      </c>
      <c r="C1017" s="21" t="s">
        <v>77</v>
      </c>
      <c r="F1017" s="180">
        <v>0.68</v>
      </c>
      <c r="G1017" s="4">
        <v>120.74</v>
      </c>
      <c r="H1017" s="4">
        <v>80.328571428571422</v>
      </c>
      <c r="I1017" s="5" t="s">
        <v>73</v>
      </c>
    </row>
    <row r="1018" spans="1:9">
      <c r="A1018" s="2">
        <v>555</v>
      </c>
      <c r="B1018" s="6" t="s">
        <v>336</v>
      </c>
      <c r="C1018" s="21" t="s">
        <v>77</v>
      </c>
      <c r="F1018" s="180">
        <v>2.1</v>
      </c>
      <c r="G1018" s="4">
        <v>179.98</v>
      </c>
      <c r="H1018" s="4">
        <v>55.179999999999978</v>
      </c>
      <c r="I1018" s="5" t="s">
        <v>73</v>
      </c>
    </row>
    <row r="1019" spans="1:9">
      <c r="A1019" s="2">
        <v>555</v>
      </c>
      <c r="B1019" s="6" t="s">
        <v>336</v>
      </c>
      <c r="C1019" s="21" t="s">
        <v>77</v>
      </c>
      <c r="F1019" s="180">
        <v>1.86</v>
      </c>
      <c r="G1019" s="4">
        <v>164.28</v>
      </c>
      <c r="H1019" s="4">
        <v>53.742857142857133</v>
      </c>
      <c r="I1019" s="5" t="s">
        <v>73</v>
      </c>
    </row>
    <row r="1020" spans="1:9">
      <c r="A1020" s="2">
        <v>555</v>
      </c>
      <c r="B1020" s="6" t="s">
        <v>336</v>
      </c>
      <c r="C1020" s="21" t="s">
        <v>77</v>
      </c>
      <c r="F1020" s="180">
        <v>1.66</v>
      </c>
      <c r="G1020" s="4">
        <v>200.41</v>
      </c>
      <c r="H1020" s="4">
        <v>101.75857142857143</v>
      </c>
      <c r="I1020" s="5" t="s">
        <v>73</v>
      </c>
    </row>
    <row r="1021" spans="1:9">
      <c r="A1021" s="2">
        <v>555</v>
      </c>
      <c r="B1021" s="6" t="s">
        <v>336</v>
      </c>
      <c r="C1021" s="21" t="s">
        <v>77</v>
      </c>
      <c r="F1021" s="180">
        <v>3.95</v>
      </c>
      <c r="G1021" s="4">
        <v>269.2</v>
      </c>
      <c r="H1021" s="4">
        <v>34.457142857142827</v>
      </c>
      <c r="I1021" s="5" t="s">
        <v>73</v>
      </c>
    </row>
    <row r="1022" spans="1:9">
      <c r="A1022" s="2">
        <v>535</v>
      </c>
      <c r="B1022" s="6" t="s">
        <v>336</v>
      </c>
      <c r="C1022" s="21" t="s">
        <v>78</v>
      </c>
      <c r="F1022" s="180">
        <v>0.57999999999999996</v>
      </c>
      <c r="G1022" s="4">
        <v>139.19999999999999</v>
      </c>
      <c r="H1022" s="4">
        <v>104.73142857142857</v>
      </c>
      <c r="I1022" s="5" t="s">
        <v>73</v>
      </c>
    </row>
    <row r="1023" spans="1:9">
      <c r="A1023" s="2">
        <v>535</v>
      </c>
      <c r="B1023" s="6" t="s">
        <v>336</v>
      </c>
      <c r="C1023" s="21" t="s">
        <v>78</v>
      </c>
      <c r="F1023" s="180">
        <v>0.6</v>
      </c>
      <c r="G1023" s="4">
        <v>141.81</v>
      </c>
      <c r="H1023" s="4">
        <v>106.15285714285714</v>
      </c>
      <c r="I1023" s="5" t="s">
        <v>73</v>
      </c>
    </row>
    <row r="1024" spans="1:9">
      <c r="A1024" s="2">
        <v>535</v>
      </c>
      <c r="B1024" s="6" t="s">
        <v>336</v>
      </c>
      <c r="C1024" s="21" t="s">
        <v>78</v>
      </c>
      <c r="F1024" s="180">
        <v>7</v>
      </c>
      <c r="G1024" s="4">
        <v>634.61</v>
      </c>
      <c r="H1024" s="4">
        <v>218.61</v>
      </c>
      <c r="I1024" s="5" t="s">
        <v>73</v>
      </c>
    </row>
    <row r="1025" spans="1:9">
      <c r="A1025" s="2">
        <v>535</v>
      </c>
      <c r="B1025" s="6" t="s">
        <v>336</v>
      </c>
      <c r="C1025" s="21" t="s">
        <v>78</v>
      </c>
      <c r="F1025" s="180">
        <v>3.8</v>
      </c>
      <c r="G1025" s="4">
        <v>391.51</v>
      </c>
      <c r="H1025" s="4">
        <v>165.68142857142857</v>
      </c>
      <c r="I1025" s="5" t="s">
        <v>73</v>
      </c>
    </row>
    <row r="1026" spans="1:9">
      <c r="A1026" s="2">
        <v>520</v>
      </c>
      <c r="B1026" s="6" t="s">
        <v>336</v>
      </c>
      <c r="C1026" s="21" t="s">
        <v>79</v>
      </c>
      <c r="F1026" s="180">
        <v>6.73</v>
      </c>
      <c r="G1026" s="4">
        <v>4723.87</v>
      </c>
      <c r="H1026" s="4">
        <v>4323.9157142857139</v>
      </c>
      <c r="I1026" s="5" t="s">
        <v>73</v>
      </c>
    </row>
    <row r="1027" spans="1:9">
      <c r="A1027" s="2">
        <v>520</v>
      </c>
      <c r="B1027" s="6" t="s">
        <v>336</v>
      </c>
      <c r="C1027" s="21" t="s">
        <v>79</v>
      </c>
      <c r="F1027" s="180">
        <v>5.94</v>
      </c>
      <c r="G1027" s="4">
        <v>792.67</v>
      </c>
      <c r="H1027" s="4">
        <v>439.66428571428565</v>
      </c>
      <c r="I1027" s="5" t="s">
        <v>73</v>
      </c>
    </row>
    <row r="1028" spans="1:9">
      <c r="A1028" s="2">
        <v>520</v>
      </c>
      <c r="B1028" s="6" t="s">
        <v>336</v>
      </c>
      <c r="C1028" s="21" t="s">
        <v>79</v>
      </c>
      <c r="F1028" s="180">
        <v>6.26</v>
      </c>
      <c r="G1028" s="4">
        <v>732.89</v>
      </c>
      <c r="H1028" s="4">
        <v>360.86714285714288</v>
      </c>
      <c r="I1028" s="5" t="s">
        <v>73</v>
      </c>
    </row>
    <row r="1029" spans="1:9">
      <c r="A1029" s="2">
        <v>520</v>
      </c>
      <c r="B1029" s="6" t="s">
        <v>336</v>
      </c>
      <c r="C1029" s="21" t="s">
        <v>79</v>
      </c>
      <c r="F1029" s="180">
        <v>4.3099999999999996</v>
      </c>
      <c r="G1029" s="4">
        <v>630.95000000000005</v>
      </c>
      <c r="H1029" s="4">
        <v>374.81285714285724</v>
      </c>
      <c r="I1029" s="5" t="s">
        <v>73</v>
      </c>
    </row>
    <row r="1030" spans="1:9">
      <c r="A1030" s="2">
        <v>520</v>
      </c>
      <c r="B1030" s="6" t="s">
        <v>336</v>
      </c>
      <c r="C1030" s="21" t="s">
        <v>79</v>
      </c>
      <c r="F1030" s="180">
        <v>6.06</v>
      </c>
      <c r="G1030" s="4">
        <v>597.77</v>
      </c>
      <c r="H1030" s="4">
        <v>237.63285714285718</v>
      </c>
      <c r="I1030" s="5" t="s">
        <v>73</v>
      </c>
    </row>
    <row r="1031" spans="1:9">
      <c r="A1031" s="2">
        <v>520</v>
      </c>
      <c r="B1031" s="6" t="s">
        <v>336</v>
      </c>
      <c r="C1031" s="21" t="s">
        <v>79</v>
      </c>
      <c r="F1031" s="180">
        <v>6.22</v>
      </c>
      <c r="G1031" s="4">
        <v>692.33</v>
      </c>
      <c r="H1031" s="4">
        <v>322.68428571428581</v>
      </c>
      <c r="I1031" s="5" t="s">
        <v>73</v>
      </c>
    </row>
    <row r="1032" spans="1:9">
      <c r="A1032" s="2">
        <v>520</v>
      </c>
      <c r="B1032" s="6" t="s">
        <v>336</v>
      </c>
      <c r="C1032" s="21" t="s">
        <v>79</v>
      </c>
      <c r="F1032" s="180">
        <v>5.67</v>
      </c>
      <c r="G1032" s="4">
        <v>1139.8499999999999</v>
      </c>
      <c r="H1032" s="4">
        <v>802.88999999999987</v>
      </c>
      <c r="I1032" s="5" t="s">
        <v>73</v>
      </c>
    </row>
    <row r="1033" spans="1:9">
      <c r="A1033" s="2">
        <v>520</v>
      </c>
      <c r="B1033" s="6" t="s">
        <v>336</v>
      </c>
      <c r="C1033" s="21" t="s">
        <v>79</v>
      </c>
      <c r="F1033" s="180">
        <v>1.5</v>
      </c>
      <c r="G1033" s="4">
        <v>631.25</v>
      </c>
      <c r="H1033" s="4">
        <v>542.10714285714289</v>
      </c>
      <c r="I1033" s="5" t="s">
        <v>73</v>
      </c>
    </row>
    <row r="1034" spans="1:9">
      <c r="A1034" s="2">
        <v>535</v>
      </c>
      <c r="B1034" s="6" t="s">
        <v>460</v>
      </c>
      <c r="C1034" s="21" t="s">
        <v>80</v>
      </c>
      <c r="F1034" s="180">
        <v>1.04</v>
      </c>
      <c r="G1034" s="4">
        <v>175.26</v>
      </c>
      <c r="H1034" s="4">
        <v>113.4542857142857</v>
      </c>
      <c r="I1034" s="5" t="s">
        <v>73</v>
      </c>
    </row>
    <row r="1035" spans="1:9">
      <c r="A1035" s="2">
        <v>535</v>
      </c>
      <c r="B1035" s="6" t="s">
        <v>460</v>
      </c>
      <c r="C1035" s="21" t="s">
        <v>80</v>
      </c>
      <c r="F1035" s="180">
        <v>2.4300000000000002</v>
      </c>
      <c r="G1035" s="4">
        <v>487.3</v>
      </c>
      <c r="H1035" s="4">
        <v>342.88857142857142</v>
      </c>
      <c r="I1035" s="5" t="s">
        <v>73</v>
      </c>
    </row>
    <row r="1036" spans="1:9">
      <c r="A1036" s="2">
        <v>535</v>
      </c>
      <c r="B1036" s="6" t="s">
        <v>460</v>
      </c>
      <c r="C1036" s="21" t="s">
        <v>80</v>
      </c>
      <c r="F1036" s="180">
        <v>2.23</v>
      </c>
      <c r="G1036" s="4">
        <v>1468.43</v>
      </c>
      <c r="H1036" s="4">
        <v>1335.9042857142858</v>
      </c>
      <c r="I1036" s="5" t="s">
        <v>73</v>
      </c>
    </row>
    <row r="1037" spans="1:9">
      <c r="A1037" s="2">
        <v>535</v>
      </c>
      <c r="B1037" s="6" t="s">
        <v>460</v>
      </c>
      <c r="C1037" s="21" t="s">
        <v>80</v>
      </c>
      <c r="I1037" s="5" t="s">
        <v>73</v>
      </c>
    </row>
    <row r="1038" spans="1:9">
      <c r="A1038" s="2">
        <v>535</v>
      </c>
      <c r="B1038" s="6" t="s">
        <v>460</v>
      </c>
      <c r="C1038" s="21" t="s">
        <v>80</v>
      </c>
      <c r="F1038" s="180">
        <v>1.1499999999999999</v>
      </c>
      <c r="G1038" s="4">
        <v>210.73</v>
      </c>
      <c r="H1038" s="4">
        <v>142.38714285714286</v>
      </c>
      <c r="I1038" s="5" t="s">
        <v>73</v>
      </c>
    </row>
    <row r="1039" spans="1:9">
      <c r="A1039" s="2">
        <v>520</v>
      </c>
      <c r="B1039" s="6" t="s">
        <v>460</v>
      </c>
      <c r="C1039" s="21" t="s">
        <v>79</v>
      </c>
      <c r="F1039" s="180">
        <v>3.28</v>
      </c>
      <c r="G1039" s="4">
        <v>352.96</v>
      </c>
      <c r="H1039" s="4">
        <v>158.03428571428572</v>
      </c>
      <c r="I1039" s="5" t="s">
        <v>73</v>
      </c>
    </row>
    <row r="1040" spans="1:9">
      <c r="A1040" s="2">
        <v>520</v>
      </c>
      <c r="B1040" s="6" t="s">
        <v>460</v>
      </c>
      <c r="C1040" s="21" t="s">
        <v>79</v>
      </c>
      <c r="F1040" s="180">
        <v>0.84</v>
      </c>
      <c r="G1040" s="4">
        <v>209.75</v>
      </c>
      <c r="H1040" s="4">
        <v>159.83000000000001</v>
      </c>
      <c r="I1040" s="5" t="s">
        <v>73</v>
      </c>
    </row>
    <row r="1041" spans="1:9">
      <c r="A1041" s="2">
        <v>520</v>
      </c>
      <c r="B1041" s="6" t="s">
        <v>460</v>
      </c>
      <c r="C1041" s="21" t="s">
        <v>79</v>
      </c>
      <c r="F1041" s="180">
        <v>6.53</v>
      </c>
      <c r="G1041" s="4">
        <v>2570.04</v>
      </c>
      <c r="H1041" s="4">
        <v>2181.9714285714285</v>
      </c>
      <c r="I1041" s="5" t="s">
        <v>73</v>
      </c>
    </row>
    <row r="1042" spans="1:9">
      <c r="A1042" s="2">
        <v>520</v>
      </c>
      <c r="B1042" s="6" t="s">
        <v>460</v>
      </c>
      <c r="C1042" s="21" t="s">
        <v>79</v>
      </c>
      <c r="F1042" s="180">
        <v>5.51</v>
      </c>
      <c r="G1042" s="4">
        <v>382.18</v>
      </c>
      <c r="H1042" s="4">
        <v>54.728571428571456</v>
      </c>
      <c r="I1042" s="5" t="s">
        <v>73</v>
      </c>
    </row>
    <row r="1043" spans="1:9">
      <c r="A1043" s="2">
        <v>555</v>
      </c>
      <c r="B1043" s="6" t="s">
        <v>460</v>
      </c>
      <c r="C1043" s="21" t="s">
        <v>81</v>
      </c>
      <c r="E1043" s="180">
        <v>2.46</v>
      </c>
      <c r="G1043" s="4">
        <v>766.8</v>
      </c>
      <c r="H1043" s="4">
        <v>578.51948051948045</v>
      </c>
      <c r="I1043" s="5" t="s">
        <v>73</v>
      </c>
    </row>
    <row r="1044" spans="1:9">
      <c r="A1044" s="2">
        <v>555</v>
      </c>
      <c r="B1044" s="6" t="s">
        <v>337</v>
      </c>
      <c r="C1044" s="21" t="s">
        <v>81</v>
      </c>
      <c r="E1044" s="180">
        <v>8.31</v>
      </c>
      <c r="G1044" s="4">
        <v>1611.4</v>
      </c>
      <c r="H1044" s="4">
        <v>975.37922077922076</v>
      </c>
      <c r="I1044" s="5" t="s">
        <v>73</v>
      </c>
    </row>
    <row r="1045" spans="1:9">
      <c r="A1045" s="2">
        <v>535</v>
      </c>
      <c r="B1045" s="6" t="s">
        <v>337</v>
      </c>
      <c r="C1045" s="21" t="s">
        <v>82</v>
      </c>
      <c r="D1045" s="17">
        <v>1.3979999999999999</v>
      </c>
      <c r="E1045" s="180">
        <v>3.63</v>
      </c>
      <c r="G1045" s="4">
        <v>3519.4</v>
      </c>
      <c r="H1045" s="4">
        <v>3241.5714285714284</v>
      </c>
      <c r="I1045" s="5" t="s">
        <v>73</v>
      </c>
    </row>
    <row r="1046" spans="1:9">
      <c r="A1046" s="2">
        <v>535</v>
      </c>
      <c r="B1046" s="6" t="s">
        <v>337</v>
      </c>
      <c r="C1046" s="21" t="s">
        <v>82</v>
      </c>
      <c r="D1046" s="17">
        <v>1.552</v>
      </c>
      <c r="E1046" s="180">
        <v>0.42</v>
      </c>
      <c r="G1046" s="4">
        <v>356.3</v>
      </c>
      <c r="H1046" s="4">
        <v>324.15454545454548</v>
      </c>
      <c r="I1046" s="5" t="s">
        <v>73</v>
      </c>
    </row>
    <row r="1047" spans="1:9">
      <c r="A1047" s="2">
        <v>535</v>
      </c>
      <c r="B1047" s="6" t="s">
        <v>337</v>
      </c>
      <c r="C1047" s="21" t="s">
        <v>82</v>
      </c>
      <c r="D1047" s="17">
        <v>1.0129999999999999</v>
      </c>
      <c r="E1047" s="180">
        <v>1.52</v>
      </c>
      <c r="G1047" s="4">
        <v>1436</v>
      </c>
      <c r="H1047" s="4">
        <v>1319.6640692640692</v>
      </c>
      <c r="I1047" s="5" t="s">
        <v>73</v>
      </c>
    </row>
    <row r="1048" spans="1:9">
      <c r="A1048" s="2">
        <v>535</v>
      </c>
      <c r="B1048" s="6" t="s">
        <v>337</v>
      </c>
      <c r="C1048" s="21" t="s">
        <v>82</v>
      </c>
      <c r="D1048" s="17">
        <v>0.86799999999999999</v>
      </c>
      <c r="E1048" s="180">
        <v>1.51</v>
      </c>
      <c r="G1048" s="4">
        <v>1070.8</v>
      </c>
      <c r="H1048" s="4">
        <v>955.22943722943717</v>
      </c>
      <c r="I1048" s="5" t="s">
        <v>73</v>
      </c>
    </row>
    <row r="1049" spans="1:9">
      <c r="A1049" s="2">
        <v>535</v>
      </c>
      <c r="B1049" s="6" t="s">
        <v>337</v>
      </c>
      <c r="C1049" s="21" t="s">
        <v>82</v>
      </c>
      <c r="D1049" s="17">
        <v>0.83399999999999996</v>
      </c>
      <c r="E1049" s="180">
        <v>1.02</v>
      </c>
      <c r="G1049" s="4">
        <v>541.9</v>
      </c>
      <c r="H1049" s="4">
        <v>463.83246753246749</v>
      </c>
      <c r="I1049" s="5" t="s">
        <v>73</v>
      </c>
    </row>
    <row r="1050" spans="1:9">
      <c r="A1050" s="2">
        <v>535</v>
      </c>
      <c r="B1050" s="6" t="s">
        <v>337</v>
      </c>
      <c r="C1050" s="21" t="s">
        <v>82</v>
      </c>
      <c r="D1050" s="17">
        <v>1.873</v>
      </c>
      <c r="E1050" s="180">
        <v>0.43</v>
      </c>
      <c r="G1050" s="4">
        <v>293.7</v>
      </c>
      <c r="H1050" s="4">
        <v>260.78917748917746</v>
      </c>
      <c r="I1050" s="5" t="s">
        <v>73</v>
      </c>
    </row>
    <row r="1051" spans="1:9">
      <c r="A1051" s="2">
        <v>535</v>
      </c>
      <c r="B1051" s="6" t="s">
        <v>337</v>
      </c>
      <c r="C1051" s="21" t="s">
        <v>82</v>
      </c>
      <c r="D1051" s="17">
        <v>2.6230000000000002</v>
      </c>
      <c r="E1051" s="180">
        <v>0.15</v>
      </c>
      <c r="G1051" s="4">
        <v>384.7</v>
      </c>
      <c r="H1051" s="4">
        <v>373.2194805194805</v>
      </c>
      <c r="I1051" s="5" t="s">
        <v>73</v>
      </c>
    </row>
    <row r="1052" spans="1:9">
      <c r="A1052" s="2">
        <v>535</v>
      </c>
      <c r="B1052" s="6" t="s">
        <v>337</v>
      </c>
      <c r="C1052" s="21" t="s">
        <v>82</v>
      </c>
      <c r="D1052" s="17">
        <v>1.419</v>
      </c>
      <c r="E1052" s="180">
        <v>0.14000000000000001</v>
      </c>
      <c r="G1052" s="4">
        <v>209.4</v>
      </c>
      <c r="H1052" s="4">
        <v>198.68484848484849</v>
      </c>
      <c r="I1052" s="5" t="s">
        <v>73</v>
      </c>
    </row>
    <row r="1053" spans="1:9">
      <c r="A1053" s="2">
        <v>535</v>
      </c>
      <c r="B1053" s="6" t="s">
        <v>337</v>
      </c>
      <c r="C1053" s="21" t="s">
        <v>82</v>
      </c>
      <c r="D1053" s="17">
        <v>1.4670000000000001</v>
      </c>
      <c r="E1053" s="180">
        <v>0.13</v>
      </c>
      <c r="G1053" s="4">
        <v>290.2</v>
      </c>
      <c r="H1053" s="4">
        <v>280.25021645021644</v>
      </c>
      <c r="I1053" s="5" t="s">
        <v>73</v>
      </c>
    </row>
    <row r="1054" spans="1:9">
      <c r="A1054" s="2">
        <v>520</v>
      </c>
      <c r="B1054" s="6" t="s">
        <v>337</v>
      </c>
      <c r="C1054" s="21" t="s">
        <v>83</v>
      </c>
      <c r="D1054" s="17">
        <v>9.391</v>
      </c>
      <c r="E1054" s="180">
        <v>4.26</v>
      </c>
      <c r="G1054" s="4">
        <v>8336.2000000000007</v>
      </c>
      <c r="H1054" s="4">
        <v>8010.153246753247</v>
      </c>
      <c r="I1054" s="5" t="s">
        <v>73</v>
      </c>
    </row>
    <row r="1055" spans="1:9">
      <c r="A1055" s="2">
        <v>520</v>
      </c>
      <c r="B1055" s="6" t="s">
        <v>459</v>
      </c>
      <c r="C1055" s="21" t="s">
        <v>83</v>
      </c>
      <c r="D1055" s="17">
        <v>9.5630000000000006</v>
      </c>
      <c r="E1055" s="180">
        <v>5.38</v>
      </c>
      <c r="G1055" s="4">
        <v>13025.8</v>
      </c>
      <c r="H1055" s="4">
        <v>12614.032034632033</v>
      </c>
      <c r="I1055" s="5" t="s">
        <v>73</v>
      </c>
    </row>
    <row r="1056" spans="1:9">
      <c r="A1056" s="2">
        <v>535</v>
      </c>
      <c r="B1056" s="6" t="s">
        <v>458</v>
      </c>
      <c r="C1056" s="21" t="s">
        <v>84</v>
      </c>
      <c r="D1056" s="17">
        <v>1.931</v>
      </c>
      <c r="E1056" s="180">
        <v>1.28</v>
      </c>
      <c r="G1056" s="4">
        <v>387</v>
      </c>
      <c r="H1056" s="4">
        <v>289.03290043290042</v>
      </c>
      <c r="I1056" s="5" t="s">
        <v>73</v>
      </c>
    </row>
    <row r="1057" spans="1:9">
      <c r="A1057" s="2">
        <v>535</v>
      </c>
      <c r="B1057" s="6" t="s">
        <v>458</v>
      </c>
      <c r="C1057" s="21" t="s">
        <v>84</v>
      </c>
      <c r="D1057" s="17">
        <v>0.81499999999999995</v>
      </c>
      <c r="E1057" s="180">
        <v>1.95</v>
      </c>
      <c r="G1057" s="4">
        <v>503.74</v>
      </c>
      <c r="H1057" s="4">
        <v>354.49324675324675</v>
      </c>
      <c r="I1057" s="5" t="s">
        <v>73</v>
      </c>
    </row>
    <row r="1058" spans="1:9">
      <c r="A1058" s="2">
        <v>535</v>
      </c>
      <c r="B1058" s="6" t="s">
        <v>458</v>
      </c>
      <c r="C1058" s="21" t="s">
        <v>84</v>
      </c>
      <c r="D1058" s="17">
        <v>0.441</v>
      </c>
      <c r="E1058" s="180">
        <v>3.46</v>
      </c>
      <c r="G1058" s="4">
        <v>1279.8900000000001</v>
      </c>
      <c r="H1058" s="4">
        <v>1015.0726839826841</v>
      </c>
      <c r="I1058" s="5" t="s">
        <v>73</v>
      </c>
    </row>
    <row r="1059" spans="1:9">
      <c r="A1059" s="2">
        <v>535</v>
      </c>
      <c r="B1059" s="6" t="s">
        <v>458</v>
      </c>
      <c r="C1059" s="21" t="s">
        <v>84</v>
      </c>
      <c r="D1059" s="17">
        <v>0.72099999999999997</v>
      </c>
      <c r="E1059" s="180">
        <v>2.66</v>
      </c>
      <c r="G1059" s="4">
        <v>2438.17</v>
      </c>
      <c r="H1059" s="4">
        <v>2234.5821212121214</v>
      </c>
      <c r="I1059" s="5" t="s">
        <v>73</v>
      </c>
    </row>
    <row r="1060" spans="1:9">
      <c r="A1060" s="2">
        <v>535</v>
      </c>
      <c r="B1060" s="6" t="s">
        <v>458</v>
      </c>
      <c r="C1060" s="21" t="s">
        <v>84</v>
      </c>
      <c r="D1060" s="17">
        <v>1.1639999999999999</v>
      </c>
      <c r="E1060" s="180">
        <v>3.49</v>
      </c>
      <c r="G1060" s="4">
        <v>89.66</v>
      </c>
      <c r="H1060" s="4">
        <v>0</v>
      </c>
      <c r="I1060" s="5" t="s">
        <v>73</v>
      </c>
    </row>
    <row r="1061" spans="1:9">
      <c r="A1061" s="2">
        <v>535</v>
      </c>
      <c r="B1061" s="6" t="s">
        <v>458</v>
      </c>
      <c r="C1061" s="21" t="s">
        <v>84</v>
      </c>
      <c r="D1061" s="17">
        <v>3.1190000000000002</v>
      </c>
      <c r="E1061" s="180">
        <v>3.56</v>
      </c>
      <c r="G1061" s="4">
        <v>1315.64</v>
      </c>
      <c r="H1061" s="4">
        <v>1043.1690043290043</v>
      </c>
      <c r="I1061" s="5" t="s">
        <v>73</v>
      </c>
    </row>
    <row r="1062" spans="1:9">
      <c r="A1062" s="2">
        <v>535</v>
      </c>
      <c r="B1062" s="6" t="s">
        <v>458</v>
      </c>
      <c r="C1062" s="21" t="s">
        <v>84</v>
      </c>
      <c r="D1062" s="17">
        <v>0.26900000000000002</v>
      </c>
      <c r="E1062" s="180">
        <v>2.92</v>
      </c>
      <c r="G1062" s="4">
        <v>809.38</v>
      </c>
      <c r="H1062" s="4">
        <v>585.89255411255408</v>
      </c>
      <c r="I1062" s="5" t="s">
        <v>73</v>
      </c>
    </row>
    <row r="1063" spans="1:9">
      <c r="A1063" s="2">
        <v>535</v>
      </c>
      <c r="B1063" s="6" t="s">
        <v>458</v>
      </c>
      <c r="C1063" s="21" t="s">
        <v>84</v>
      </c>
      <c r="D1063" s="17">
        <v>1.6240000000000001</v>
      </c>
      <c r="E1063" s="180">
        <v>0.84</v>
      </c>
      <c r="G1063" s="4">
        <v>467.74</v>
      </c>
      <c r="H1063" s="4">
        <v>403.4490909090909</v>
      </c>
      <c r="I1063" s="5" t="s">
        <v>73</v>
      </c>
    </row>
    <row r="1064" spans="1:9">
      <c r="A1064" s="2">
        <v>535</v>
      </c>
      <c r="B1064" s="6" t="s">
        <v>458</v>
      </c>
      <c r="C1064" s="21" t="s">
        <v>84</v>
      </c>
      <c r="D1064" s="17">
        <v>1.7829999999999999</v>
      </c>
      <c r="E1064" s="180">
        <v>0.17</v>
      </c>
      <c r="G1064" s="4">
        <v>392.34</v>
      </c>
      <c r="H1064" s="4">
        <v>379.32874458874454</v>
      </c>
      <c r="I1064" s="5" t="s">
        <v>73</v>
      </c>
    </row>
    <row r="1065" spans="1:9">
      <c r="A1065" s="2">
        <v>520</v>
      </c>
      <c r="B1065" s="6" t="s">
        <v>458</v>
      </c>
      <c r="C1065" s="21" t="s">
        <v>84</v>
      </c>
      <c r="D1065" s="17">
        <v>3.5</v>
      </c>
      <c r="E1065" s="180">
        <v>1.18</v>
      </c>
      <c r="G1065" s="4">
        <v>2269.1799999999998</v>
      </c>
      <c r="H1065" s="4">
        <v>2178.8665800865801</v>
      </c>
      <c r="I1065" s="5" t="s">
        <v>73</v>
      </c>
    </row>
    <row r="1066" spans="1:9">
      <c r="A1066" s="2">
        <v>520</v>
      </c>
      <c r="B1066" s="6" t="s">
        <v>458</v>
      </c>
      <c r="C1066" s="6" t="s">
        <v>85</v>
      </c>
      <c r="D1066" s="17">
        <v>5.58</v>
      </c>
      <c r="E1066" s="180">
        <v>0.89</v>
      </c>
      <c r="G1066" s="4">
        <v>1982</v>
      </c>
      <c r="H1066" s="4">
        <v>1913.8822510822511</v>
      </c>
      <c r="I1066" s="5" t="s">
        <v>73</v>
      </c>
    </row>
    <row r="1067" spans="1:9">
      <c r="A1067" s="2">
        <v>520</v>
      </c>
      <c r="B1067" s="6" t="s">
        <v>458</v>
      </c>
      <c r="C1067" s="6" t="s">
        <v>85</v>
      </c>
      <c r="D1067" s="17">
        <v>1.579</v>
      </c>
      <c r="E1067" s="180">
        <v>4.24</v>
      </c>
      <c r="G1067" s="4">
        <v>209.11</v>
      </c>
      <c r="H1067" s="4">
        <v>0</v>
      </c>
      <c r="I1067" s="5" t="s">
        <v>73</v>
      </c>
    </row>
    <row r="1068" spans="1:9">
      <c r="A1068" s="2">
        <v>520</v>
      </c>
      <c r="B1068" s="6" t="s">
        <v>458</v>
      </c>
      <c r="C1068" s="6" t="s">
        <v>85</v>
      </c>
      <c r="D1068" s="17">
        <v>7.7380000000000004</v>
      </c>
      <c r="E1068" s="180">
        <v>7.3</v>
      </c>
      <c r="G1068" s="4">
        <v>79.84</v>
      </c>
      <c r="H1068" s="4">
        <v>0</v>
      </c>
      <c r="I1068" s="5" t="s">
        <v>73</v>
      </c>
    </row>
    <row r="1069" spans="1:9">
      <c r="A1069" s="2">
        <v>520</v>
      </c>
      <c r="B1069" s="6" t="s">
        <v>458</v>
      </c>
      <c r="C1069" s="6" t="s">
        <v>85</v>
      </c>
      <c r="D1069" s="17">
        <v>6.89</v>
      </c>
      <c r="E1069" s="180">
        <v>4.3899999999999997</v>
      </c>
      <c r="G1069" s="4">
        <v>107.44</v>
      </c>
      <c r="H1069" s="4">
        <v>0</v>
      </c>
      <c r="I1069" s="5" t="s">
        <v>73</v>
      </c>
    </row>
    <row r="1070" spans="1:9">
      <c r="A1070" s="2">
        <v>520</v>
      </c>
      <c r="B1070" s="6" t="s">
        <v>458</v>
      </c>
      <c r="C1070" s="6" t="s">
        <v>85</v>
      </c>
      <c r="D1070" s="17">
        <v>7.0940000000000003</v>
      </c>
      <c r="E1070" s="180">
        <v>3.51</v>
      </c>
      <c r="G1070" s="4">
        <v>65.239999999999995</v>
      </c>
      <c r="H1070" s="4">
        <v>0</v>
      </c>
      <c r="I1070" s="5" t="s">
        <v>73</v>
      </c>
    </row>
    <row r="1071" spans="1:9">
      <c r="A1071" s="2">
        <v>520</v>
      </c>
      <c r="B1071" s="6" t="s">
        <v>458</v>
      </c>
      <c r="C1071" s="6" t="s">
        <v>85</v>
      </c>
      <c r="D1071" s="17">
        <v>5.524</v>
      </c>
      <c r="E1071" s="180">
        <v>5.52</v>
      </c>
      <c r="G1071" s="4">
        <v>31.09</v>
      </c>
      <c r="H1071" s="4">
        <v>0</v>
      </c>
      <c r="I1071" s="5" t="s">
        <v>73</v>
      </c>
    </row>
    <row r="1072" spans="1:9">
      <c r="A1072" s="2">
        <v>520</v>
      </c>
      <c r="B1072" s="6" t="s">
        <v>458</v>
      </c>
      <c r="C1072" s="6" t="s">
        <v>85</v>
      </c>
      <c r="D1072" s="17">
        <v>4.798</v>
      </c>
      <c r="E1072" s="180">
        <v>5.84</v>
      </c>
      <c r="G1072" s="4">
        <v>179.68</v>
      </c>
      <c r="H1072" s="4">
        <v>0</v>
      </c>
      <c r="I1072" s="5" t="s">
        <v>73</v>
      </c>
    </row>
    <row r="1073" spans="1:9">
      <c r="A1073" s="2">
        <v>645</v>
      </c>
      <c r="B1073" s="6" t="s">
        <v>457</v>
      </c>
      <c r="C1073" s="6" t="s">
        <v>89</v>
      </c>
      <c r="E1073" s="182">
        <f>14.32*(54/102)</f>
        <v>7.5811764705882352</v>
      </c>
      <c r="F1073" s="182"/>
      <c r="G1073" s="4">
        <v>1096.07</v>
      </c>
      <c r="H1073" s="4">
        <v>515.83103896103887</v>
      </c>
      <c r="I1073" s="5" t="s">
        <v>396</v>
      </c>
    </row>
    <row r="1074" spans="1:9">
      <c r="A1074" s="2">
        <v>645</v>
      </c>
      <c r="B1074" s="6" t="s">
        <v>457</v>
      </c>
      <c r="C1074" s="6" t="s">
        <v>89</v>
      </c>
      <c r="E1074" s="182">
        <f>13.48*(54/102)</f>
        <v>7.1364705882352943</v>
      </c>
      <c r="F1074" s="182"/>
      <c r="G1074" s="4">
        <v>1008.23</v>
      </c>
      <c r="H1074" s="4">
        <v>462.02740259740256</v>
      </c>
      <c r="I1074" s="5" t="s">
        <v>396</v>
      </c>
    </row>
    <row r="1075" spans="1:9">
      <c r="A1075" s="2">
        <v>645</v>
      </c>
      <c r="B1075" s="6" t="s">
        <v>457</v>
      </c>
      <c r="C1075" s="6" t="s">
        <v>89</v>
      </c>
      <c r="E1075" s="182">
        <f>15.92*(54/102)</f>
        <v>8.4282352941176466</v>
      </c>
      <c r="F1075" s="182"/>
      <c r="G1075" s="4">
        <v>1238.5999999999999</v>
      </c>
      <c r="H1075" s="4">
        <v>593.52987012987001</v>
      </c>
      <c r="I1075" s="5" t="s">
        <v>395</v>
      </c>
    </row>
    <row r="1076" spans="1:9">
      <c r="A1076" s="2">
        <v>645</v>
      </c>
      <c r="B1076" s="6" t="s">
        <v>457</v>
      </c>
      <c r="C1076" s="6" t="s">
        <v>89</v>
      </c>
      <c r="E1076" s="182">
        <f>12.14*(54/102)</f>
        <v>6.4270588235294124</v>
      </c>
      <c r="F1076" s="182"/>
      <c r="G1076" s="4">
        <v>986.47</v>
      </c>
      <c r="H1076" s="4">
        <v>494.56350649350645</v>
      </c>
      <c r="I1076" s="5" t="s">
        <v>395</v>
      </c>
    </row>
    <row r="1077" spans="1:9">
      <c r="A1077" s="2">
        <v>645</v>
      </c>
      <c r="B1077" s="6" t="s">
        <v>457</v>
      </c>
      <c r="C1077" s="6" t="s">
        <v>89</v>
      </c>
      <c r="E1077" s="182">
        <f>23.32*(54/102)</f>
        <v>12.345882352941176</v>
      </c>
      <c r="F1077" s="182"/>
      <c r="G1077" s="4">
        <v>2491.94</v>
      </c>
      <c r="H1077" s="4">
        <v>1547.0257142857142</v>
      </c>
      <c r="I1077" s="5" t="s">
        <v>395</v>
      </c>
    </row>
    <row r="1078" spans="1:9">
      <c r="A1078" s="2">
        <v>645</v>
      </c>
      <c r="B1078" s="6" t="s">
        <v>457</v>
      </c>
      <c r="C1078" s="6" t="s">
        <v>89</v>
      </c>
      <c r="E1078" s="182">
        <f>21.3*(54/102)</f>
        <v>11.276470588235295</v>
      </c>
      <c r="F1078" s="182"/>
      <c r="G1078" s="4">
        <v>1862.93</v>
      </c>
      <c r="H1078" s="4">
        <v>999.86506493506477</v>
      </c>
      <c r="I1078" s="5" t="s">
        <v>395</v>
      </c>
    </row>
    <row r="1079" spans="1:9">
      <c r="A1079" s="2">
        <v>645</v>
      </c>
      <c r="B1079" s="6" t="s">
        <v>457</v>
      </c>
      <c r="C1079" s="6" t="s">
        <v>89</v>
      </c>
      <c r="E1079" s="182">
        <f>13.96*(54/102)</f>
        <v>7.3905882352941186</v>
      </c>
      <c r="F1079" s="182"/>
      <c r="G1079" s="4">
        <v>1740.25</v>
      </c>
      <c r="H1079" s="4">
        <v>1174.5980519480518</v>
      </c>
      <c r="I1079" s="5" t="s">
        <v>395</v>
      </c>
    </row>
    <row r="1080" spans="1:9">
      <c r="A1080" s="2">
        <v>645</v>
      </c>
      <c r="B1080" s="6" t="s">
        <v>457</v>
      </c>
      <c r="C1080" s="6" t="s">
        <v>89</v>
      </c>
      <c r="E1080" s="182">
        <f>13.69*(54/102)</f>
        <v>7.2476470588235289</v>
      </c>
      <c r="F1080" s="182"/>
      <c r="G1080" s="4">
        <v>1863.16</v>
      </c>
      <c r="H1080" s="4">
        <v>1308.4483116883118</v>
      </c>
      <c r="I1080" s="5" t="s">
        <v>395</v>
      </c>
    </row>
    <row r="1081" spans="1:9">
      <c r="A1081" s="2">
        <v>645</v>
      </c>
      <c r="B1081" s="6" t="s">
        <v>457</v>
      </c>
      <c r="C1081" s="6" t="s">
        <v>89</v>
      </c>
      <c r="E1081" s="182">
        <f>13.04*(54/102)</f>
        <v>6.9035294117647057</v>
      </c>
      <c r="F1081" s="182"/>
      <c r="G1081" s="4">
        <v>2369.86</v>
      </c>
      <c r="H1081" s="4">
        <v>1841.485974025974</v>
      </c>
      <c r="I1081" s="5" t="s">
        <v>395</v>
      </c>
    </row>
    <row r="1082" spans="1:9">
      <c r="A1082" s="2">
        <v>645</v>
      </c>
      <c r="B1082" s="6" t="s">
        <v>457</v>
      </c>
      <c r="C1082" s="6" t="s">
        <v>89</v>
      </c>
      <c r="E1082" s="182">
        <f>13.67*(54/102)</f>
        <v>7.237058823529412</v>
      </c>
      <c r="F1082" s="182"/>
      <c r="G1082" s="4">
        <v>2154.4899999999998</v>
      </c>
      <c r="H1082" s="4">
        <v>1600.5887012987009</v>
      </c>
      <c r="I1082" s="5" t="s">
        <v>395</v>
      </c>
    </row>
    <row r="1083" spans="1:9">
      <c r="A1083" s="2">
        <v>645</v>
      </c>
      <c r="B1083" s="6" t="s">
        <v>457</v>
      </c>
      <c r="C1083" s="6" t="s">
        <v>89</v>
      </c>
      <c r="E1083" s="182">
        <f>13.83*(54/102)</f>
        <v>7.3217647058823534</v>
      </c>
      <c r="F1083" s="182"/>
      <c r="G1083" s="4">
        <v>2074.46</v>
      </c>
      <c r="H1083" s="4">
        <v>1514.0755844155842</v>
      </c>
      <c r="I1083" s="5" t="s">
        <v>395</v>
      </c>
    </row>
    <row r="1084" spans="1:9">
      <c r="A1084" s="2">
        <v>645</v>
      </c>
      <c r="B1084" s="6" t="s">
        <v>457</v>
      </c>
      <c r="C1084" s="6" t="s">
        <v>89</v>
      </c>
      <c r="E1084" s="182">
        <f>15.41*(54/102)</f>
        <v>8.158235294117647</v>
      </c>
      <c r="F1084" s="182"/>
      <c r="G1084" s="4">
        <v>3115.7</v>
      </c>
      <c r="H1084" s="4">
        <v>2491.2948051948051</v>
      </c>
      <c r="I1084" s="5" t="s">
        <v>395</v>
      </c>
    </row>
    <row r="1085" spans="1:9">
      <c r="A1085" s="2">
        <v>645</v>
      </c>
      <c r="B1085" s="6" t="s">
        <v>456</v>
      </c>
      <c r="C1085" s="6" t="s">
        <v>89</v>
      </c>
      <c r="E1085" s="182">
        <f>23.71*(54/102)</f>
        <v>12.552352941176471</v>
      </c>
      <c r="F1085" s="182"/>
      <c r="G1085" s="4">
        <v>822</v>
      </c>
      <c r="H1085" s="4">
        <v>0</v>
      </c>
      <c r="I1085" s="5" t="s">
        <v>397</v>
      </c>
    </row>
    <row r="1086" spans="1:9">
      <c r="A1086" s="2">
        <v>645</v>
      </c>
      <c r="B1086" s="6" t="s">
        <v>456</v>
      </c>
      <c r="C1086" s="6" t="s">
        <v>89</v>
      </c>
      <c r="E1086" s="182">
        <f>17.7*(54/102)</f>
        <v>9.3705882352941181</v>
      </c>
      <c r="F1086" s="182"/>
      <c r="G1086" s="4">
        <v>345</v>
      </c>
      <c r="H1086" s="4">
        <v>0</v>
      </c>
      <c r="I1086" s="5" t="s">
        <v>397</v>
      </c>
    </row>
    <row r="1087" spans="1:9">
      <c r="A1087" s="2">
        <v>645</v>
      </c>
      <c r="B1087" s="6" t="s">
        <v>456</v>
      </c>
      <c r="C1087" s="6" t="s">
        <v>89</v>
      </c>
      <c r="E1087" s="182">
        <f>16.68*(54/102)</f>
        <v>8.8305882352941172</v>
      </c>
      <c r="F1087" s="182"/>
      <c r="G1087" s="4">
        <v>901</v>
      </c>
      <c r="H1087" s="4">
        <v>225.13506493506497</v>
      </c>
      <c r="I1087" s="5" t="s">
        <v>397</v>
      </c>
    </row>
    <row r="1088" spans="1:9">
      <c r="A1088" s="2">
        <v>645</v>
      </c>
      <c r="B1088" s="6" t="s">
        <v>456</v>
      </c>
      <c r="C1088" s="6" t="s">
        <v>89</v>
      </c>
      <c r="E1088" s="182">
        <f>3.33*(54/102)</f>
        <v>1.7629411764705882</v>
      </c>
      <c r="F1088" s="182"/>
      <c r="G1088" s="4">
        <v>348</v>
      </c>
      <c r="H1088" s="4">
        <v>213.07012987012985</v>
      </c>
      <c r="I1088" s="5" t="s">
        <v>397</v>
      </c>
    </row>
    <row r="1089" spans="1:9">
      <c r="A1089" s="2">
        <v>645</v>
      </c>
      <c r="B1089" s="6" t="s">
        <v>456</v>
      </c>
      <c r="C1089" s="6" t="s">
        <v>89</v>
      </c>
      <c r="E1089" s="182">
        <f>16.24*(54/102)</f>
        <v>8.5976470588235294</v>
      </c>
      <c r="F1089" s="182"/>
      <c r="G1089" s="4">
        <v>898</v>
      </c>
      <c r="H1089" s="4">
        <v>239.96363636363628</v>
      </c>
      <c r="I1089" s="5" t="s">
        <v>397</v>
      </c>
    </row>
    <row r="1090" spans="1:9">
      <c r="A1090" s="2">
        <v>645</v>
      </c>
      <c r="B1090" s="6" t="s">
        <v>456</v>
      </c>
      <c r="C1090" s="6" t="s">
        <v>89</v>
      </c>
      <c r="E1090" s="182">
        <f>15.66*(54/102)</f>
        <v>8.290588235294118</v>
      </c>
      <c r="F1090" s="182"/>
      <c r="G1090" s="4">
        <v>678</v>
      </c>
      <c r="H1090" s="4">
        <v>43.464935064935048</v>
      </c>
      <c r="I1090" s="5" t="s">
        <v>397</v>
      </c>
    </row>
    <row r="1091" spans="1:9">
      <c r="A1091" s="2">
        <v>645</v>
      </c>
      <c r="B1091" s="6" t="s">
        <v>456</v>
      </c>
      <c r="C1091" s="6" t="s">
        <v>89</v>
      </c>
      <c r="E1091" s="182">
        <f>5.65*(54/102)</f>
        <v>2.9911764705882353</v>
      </c>
      <c r="F1091" s="182"/>
      <c r="G1091" s="4">
        <v>439</v>
      </c>
      <c r="H1091" s="4">
        <v>210.06493506493504</v>
      </c>
      <c r="I1091" s="5" t="s">
        <v>397</v>
      </c>
    </row>
    <row r="1092" spans="1:9">
      <c r="A1092" s="2">
        <v>645</v>
      </c>
      <c r="B1092" s="6" t="s">
        <v>456</v>
      </c>
      <c r="C1092" s="6" t="s">
        <v>89</v>
      </c>
      <c r="E1092" s="182">
        <f>6.27*(54/102)</f>
        <v>3.3194117647058823</v>
      </c>
      <c r="F1092" s="182"/>
      <c r="G1092" s="4">
        <v>553</v>
      </c>
      <c r="H1092" s="4">
        <v>298.94285714285718</v>
      </c>
      <c r="I1092" s="5" t="s">
        <v>397</v>
      </c>
    </row>
    <row r="1093" spans="1:9">
      <c r="A1093" s="2">
        <v>645</v>
      </c>
      <c r="B1093" s="6" t="s">
        <v>456</v>
      </c>
      <c r="C1093" s="6" t="s">
        <v>89</v>
      </c>
      <c r="E1093" s="182">
        <f>10.95*(54/102)</f>
        <v>5.7970588235294116</v>
      </c>
      <c r="F1093" s="182"/>
      <c r="G1093" s="4">
        <v>362</v>
      </c>
      <c r="H1093" s="4">
        <v>0</v>
      </c>
      <c r="I1093" s="5" t="s">
        <v>397</v>
      </c>
    </row>
    <row r="1094" spans="1:9">
      <c r="A1094" s="2">
        <v>645</v>
      </c>
      <c r="B1094" s="6" t="s">
        <v>456</v>
      </c>
      <c r="C1094" s="6" t="s">
        <v>89</v>
      </c>
      <c r="E1094" s="182">
        <f>22.68*(54/102)</f>
        <v>12.007058823529412</v>
      </c>
      <c r="F1094" s="182"/>
      <c r="G1094" s="4">
        <v>206</v>
      </c>
      <c r="H1094" s="4">
        <v>0</v>
      </c>
      <c r="I1094" s="5" t="s">
        <v>397</v>
      </c>
    </row>
    <row r="1095" spans="1:9">
      <c r="A1095" s="2">
        <v>645</v>
      </c>
      <c r="B1095" s="6" t="s">
        <v>456</v>
      </c>
      <c r="C1095" s="6" t="s">
        <v>89</v>
      </c>
      <c r="E1095" s="182">
        <f>14.84*(54/102)</f>
        <v>7.8564705882352941</v>
      </c>
      <c r="F1095" s="182"/>
      <c r="G1095" s="4">
        <v>677</v>
      </c>
      <c r="H1095" s="4">
        <v>75.690909090909031</v>
      </c>
      <c r="I1095" s="5" t="s">
        <v>397</v>
      </c>
    </row>
    <row r="1096" spans="1:9">
      <c r="A1096" s="2">
        <v>645</v>
      </c>
      <c r="B1096" s="6" t="s">
        <v>456</v>
      </c>
      <c r="C1096" s="6" t="s">
        <v>89</v>
      </c>
      <c r="E1096" s="182">
        <f>17.09*(54/102)</f>
        <v>9.0476470588235287</v>
      </c>
      <c r="F1096" s="182"/>
      <c r="G1096" s="4">
        <v>1055</v>
      </c>
      <c r="H1096" s="4">
        <v>362.52207792207798</v>
      </c>
      <c r="I1096" s="5" t="s">
        <v>397</v>
      </c>
    </row>
    <row r="1097" spans="1:9">
      <c r="A1097" s="2">
        <v>645</v>
      </c>
      <c r="B1097" s="6" t="s">
        <v>456</v>
      </c>
      <c r="C1097" s="6" t="s">
        <v>89</v>
      </c>
      <c r="E1097" s="182">
        <f>16.84*(54/102)</f>
        <v>8.9152941176470595</v>
      </c>
      <c r="F1097" s="182"/>
      <c r="G1097" s="4">
        <v>1070</v>
      </c>
      <c r="H1097" s="4">
        <v>387.6519480519479</v>
      </c>
      <c r="I1097" s="5" t="s">
        <v>397</v>
      </c>
    </row>
    <row r="1098" spans="1:9">
      <c r="A1098" s="2">
        <v>645</v>
      </c>
      <c r="B1098" s="6" t="s">
        <v>456</v>
      </c>
      <c r="C1098" s="6" t="s">
        <v>89</v>
      </c>
      <c r="E1098" s="182">
        <f>16.19*(54/102)</f>
        <v>8.5711764705882363</v>
      </c>
      <c r="F1098" s="182"/>
      <c r="G1098" s="4">
        <v>848</v>
      </c>
      <c r="H1098" s="4">
        <v>191.98961038961033</v>
      </c>
      <c r="I1098" s="5" t="s">
        <v>397</v>
      </c>
    </row>
    <row r="1099" spans="1:9">
      <c r="A1099" s="2">
        <v>645</v>
      </c>
      <c r="B1099" s="6" t="s">
        <v>456</v>
      </c>
      <c r="C1099" s="6" t="s">
        <v>89</v>
      </c>
      <c r="E1099" s="182">
        <f>15.81*(54/102)</f>
        <v>8.370000000000001</v>
      </c>
      <c r="F1099" s="182"/>
      <c r="G1099" s="4">
        <v>880</v>
      </c>
      <c r="H1099" s="4">
        <v>239.38701298701289</v>
      </c>
      <c r="I1099" s="5" t="s">
        <v>397</v>
      </c>
    </row>
    <row r="1100" spans="1:9">
      <c r="A1100" s="2">
        <v>645</v>
      </c>
      <c r="B1100" s="6" t="s">
        <v>456</v>
      </c>
      <c r="C1100" s="6" t="s">
        <v>89</v>
      </c>
      <c r="E1100" s="182">
        <f>17.38*(54/102)</f>
        <v>9.2011764705882353</v>
      </c>
      <c r="F1100" s="182"/>
      <c r="G1100" s="4">
        <v>909</v>
      </c>
      <c r="H1100" s="4">
        <v>204.7714285714286</v>
      </c>
      <c r="I1100" s="5" t="s">
        <v>397</v>
      </c>
    </row>
    <row r="1101" spans="1:9">
      <c r="A1101" s="2">
        <v>645</v>
      </c>
      <c r="B1101" s="6" t="s">
        <v>456</v>
      </c>
      <c r="C1101" s="6" t="s">
        <v>89</v>
      </c>
      <c r="E1101" s="182">
        <f>16*(54/102)</f>
        <v>8.4705882352941178</v>
      </c>
      <c r="F1101" s="182"/>
      <c r="G1101" s="4">
        <v>821</v>
      </c>
      <c r="H1101" s="4">
        <v>172.68831168831161</v>
      </c>
      <c r="I1101" s="5" t="s">
        <v>397</v>
      </c>
    </row>
    <row r="1102" spans="1:9">
      <c r="A1102" s="2">
        <v>645</v>
      </c>
      <c r="B1102" s="6" t="s">
        <v>456</v>
      </c>
      <c r="C1102" s="6" t="s">
        <v>89</v>
      </c>
      <c r="E1102" s="182">
        <f>2.27*(54/102)</f>
        <v>1.2017647058823531</v>
      </c>
      <c r="F1102" s="182"/>
      <c r="G1102" s="4">
        <v>323</v>
      </c>
      <c r="H1102" s="4">
        <v>231.02077922077922</v>
      </c>
      <c r="I1102" s="5" t="s">
        <v>397</v>
      </c>
    </row>
    <row r="1103" spans="1:9">
      <c r="A1103" s="2">
        <v>525</v>
      </c>
      <c r="B1103" s="6" t="s">
        <v>447</v>
      </c>
      <c r="C1103" s="6" t="s">
        <v>448</v>
      </c>
      <c r="E1103" s="182"/>
      <c r="F1103" s="182">
        <v>7.14</v>
      </c>
      <c r="G1103" s="4">
        <v>26488</v>
      </c>
      <c r="H1103" s="4">
        <f>G1103-624/10.3*F1103</f>
        <v>26055.44077669903</v>
      </c>
      <c r="I1103" s="5" t="s">
        <v>452</v>
      </c>
    </row>
    <row r="1104" spans="1:9">
      <c r="A1104" s="2">
        <v>525</v>
      </c>
      <c r="B1104" s="6" t="s">
        <v>447</v>
      </c>
      <c r="C1104" s="6" t="s">
        <v>448</v>
      </c>
      <c r="E1104" s="182"/>
      <c r="F1104" s="182">
        <v>8.25</v>
      </c>
      <c r="G1104" s="4">
        <v>3730</v>
      </c>
      <c r="H1104" s="4">
        <f t="shared" ref="H1104:H1134" si="0">G1104-624/10.3*F1104</f>
        <v>3230.1941747572814</v>
      </c>
      <c r="I1104" s="5" t="s">
        <v>452</v>
      </c>
    </row>
    <row r="1105" spans="1:9">
      <c r="A1105" s="2">
        <v>525</v>
      </c>
      <c r="B1105" s="6" t="s">
        <v>447</v>
      </c>
      <c r="C1105" s="6" t="s">
        <v>448</v>
      </c>
      <c r="E1105" s="182"/>
      <c r="F1105" s="182">
        <v>1.34</v>
      </c>
      <c r="G1105" s="4">
        <v>6335</v>
      </c>
      <c r="H1105" s="4">
        <f t="shared" si="0"/>
        <v>6253.8194174757282</v>
      </c>
      <c r="I1105" s="5" t="s">
        <v>451</v>
      </c>
    </row>
    <row r="1106" spans="1:9">
      <c r="A1106" s="2">
        <v>525</v>
      </c>
      <c r="B1106" s="6" t="s">
        <v>447</v>
      </c>
      <c r="C1106" s="6" t="s">
        <v>448</v>
      </c>
      <c r="E1106" s="182"/>
      <c r="F1106" s="182">
        <v>6.04</v>
      </c>
      <c r="G1106" s="4">
        <v>885</v>
      </c>
      <c r="H1106" s="4">
        <f t="shared" si="0"/>
        <v>519.0815533980583</v>
      </c>
      <c r="I1106" s="5" t="s">
        <v>451</v>
      </c>
    </row>
    <row r="1107" spans="1:9">
      <c r="A1107" s="2">
        <v>525</v>
      </c>
      <c r="B1107" s="6" t="s">
        <v>447</v>
      </c>
      <c r="C1107" s="6" t="s">
        <v>448</v>
      </c>
      <c r="E1107" s="182"/>
      <c r="F1107" s="182">
        <v>4.93</v>
      </c>
      <c r="G1107" s="4">
        <v>652</v>
      </c>
      <c r="H1107" s="4">
        <f t="shared" si="0"/>
        <v>353.32815533980585</v>
      </c>
      <c r="I1107" s="5" t="s">
        <v>451</v>
      </c>
    </row>
    <row r="1108" spans="1:9">
      <c r="A1108" s="2">
        <v>525</v>
      </c>
      <c r="B1108" s="6" t="s">
        <v>447</v>
      </c>
      <c r="C1108" s="6" t="s">
        <v>448</v>
      </c>
      <c r="E1108" s="182"/>
      <c r="F1108" s="182">
        <v>4.3899999999999997</v>
      </c>
      <c r="G1108" s="4">
        <v>905</v>
      </c>
      <c r="H1108" s="4">
        <f t="shared" si="0"/>
        <v>639.04271844660207</v>
      </c>
      <c r="I1108" s="5" t="s">
        <v>451</v>
      </c>
    </row>
    <row r="1109" spans="1:9">
      <c r="A1109" s="2">
        <v>525</v>
      </c>
      <c r="B1109" s="6" t="s">
        <v>447</v>
      </c>
      <c r="C1109" s="6" t="s">
        <v>448</v>
      </c>
      <c r="E1109" s="182"/>
      <c r="F1109" s="182">
        <v>3.78</v>
      </c>
      <c r="G1109" s="4">
        <v>901</v>
      </c>
      <c r="H1109" s="4">
        <f t="shared" si="0"/>
        <v>671.9980582524272</v>
      </c>
      <c r="I1109" s="5" t="s">
        <v>451</v>
      </c>
    </row>
    <row r="1110" spans="1:9">
      <c r="A1110" s="2">
        <v>525</v>
      </c>
      <c r="B1110" s="6" t="s">
        <v>447</v>
      </c>
      <c r="C1110" s="6" t="s">
        <v>448</v>
      </c>
      <c r="E1110" s="182"/>
      <c r="F1110" s="182">
        <v>2.0499999999999998</v>
      </c>
      <c r="G1110" s="4">
        <v>536</v>
      </c>
      <c r="H1110" s="4">
        <f t="shared" si="0"/>
        <v>411.80582524271847</v>
      </c>
      <c r="I1110" s="5" t="s">
        <v>451</v>
      </c>
    </row>
    <row r="1111" spans="1:9">
      <c r="A1111" s="2">
        <v>525</v>
      </c>
      <c r="B1111" s="6" t="s">
        <v>447</v>
      </c>
      <c r="C1111" s="6" t="s">
        <v>448</v>
      </c>
      <c r="E1111" s="182"/>
      <c r="F1111" s="182">
        <v>2.29</v>
      </c>
      <c r="G1111" s="4">
        <v>378</v>
      </c>
      <c r="H1111" s="4">
        <f t="shared" si="0"/>
        <v>239.26601941747575</v>
      </c>
      <c r="I1111" s="5" t="s">
        <v>451</v>
      </c>
    </row>
    <row r="1112" spans="1:9">
      <c r="A1112" s="2">
        <v>525</v>
      </c>
      <c r="B1112" s="6" t="s">
        <v>447</v>
      </c>
      <c r="C1112" s="6" t="s">
        <v>448</v>
      </c>
      <c r="E1112" s="182"/>
      <c r="F1112" s="182">
        <v>2.48</v>
      </c>
      <c r="G1112" s="4">
        <v>380</v>
      </c>
      <c r="H1112" s="4">
        <f t="shared" si="0"/>
        <v>229.75533980582526</v>
      </c>
      <c r="I1112" s="5" t="s">
        <v>451</v>
      </c>
    </row>
    <row r="1113" spans="1:9">
      <c r="A1113" s="2">
        <v>525</v>
      </c>
      <c r="B1113" s="6" t="s">
        <v>447</v>
      </c>
      <c r="C1113" s="6" t="s">
        <v>448</v>
      </c>
      <c r="E1113" s="182"/>
      <c r="F1113" s="182">
        <v>2.48</v>
      </c>
      <c r="G1113" s="4">
        <v>484</v>
      </c>
      <c r="H1113" s="4">
        <f t="shared" si="0"/>
        <v>333.75533980582526</v>
      </c>
      <c r="I1113" s="5" t="s">
        <v>451</v>
      </c>
    </row>
    <row r="1114" spans="1:9">
      <c r="A1114" s="2">
        <v>525</v>
      </c>
      <c r="B1114" s="6" t="s">
        <v>447</v>
      </c>
      <c r="C1114" s="6" t="s">
        <v>448</v>
      </c>
      <c r="E1114" s="182"/>
      <c r="F1114" s="182">
        <v>2.58</v>
      </c>
      <c r="G1114" s="4">
        <v>474</v>
      </c>
      <c r="H1114" s="4">
        <f t="shared" si="0"/>
        <v>317.69708737864079</v>
      </c>
      <c r="I1114" s="5" t="s">
        <v>451</v>
      </c>
    </row>
    <row r="1115" spans="1:9">
      <c r="A1115" s="2">
        <v>525</v>
      </c>
      <c r="B1115" s="6" t="s">
        <v>447</v>
      </c>
      <c r="C1115" s="6" t="s">
        <v>448</v>
      </c>
      <c r="E1115" s="182"/>
      <c r="F1115" s="182">
        <v>0.31</v>
      </c>
      <c r="G1115" s="4">
        <v>15695</v>
      </c>
      <c r="H1115" s="4">
        <f t="shared" si="0"/>
        <v>15676.219417475728</v>
      </c>
      <c r="I1115" s="5" t="s">
        <v>451</v>
      </c>
    </row>
    <row r="1116" spans="1:9">
      <c r="A1116" s="2">
        <v>525</v>
      </c>
      <c r="B1116" s="6" t="s">
        <v>447</v>
      </c>
      <c r="C1116" s="6" t="s">
        <v>448</v>
      </c>
      <c r="E1116" s="182"/>
      <c r="F1116" s="182">
        <v>0.36</v>
      </c>
      <c r="G1116" s="4">
        <v>2261</v>
      </c>
      <c r="H1116" s="4">
        <f t="shared" si="0"/>
        <v>2239.1902912621358</v>
      </c>
      <c r="I1116" s="5" t="s">
        <v>451</v>
      </c>
    </row>
    <row r="1117" spans="1:9">
      <c r="A1117" s="2">
        <v>525</v>
      </c>
      <c r="B1117" s="6" t="s">
        <v>447</v>
      </c>
      <c r="C1117" s="6" t="s">
        <v>448</v>
      </c>
      <c r="E1117" s="182"/>
      <c r="F1117" s="182">
        <v>1.73</v>
      </c>
      <c r="G1117" s="4">
        <v>12383</v>
      </c>
      <c r="H1117" s="4">
        <f t="shared" si="0"/>
        <v>12278.19223300971</v>
      </c>
      <c r="I1117" s="5" t="s">
        <v>451</v>
      </c>
    </row>
    <row r="1118" spans="1:9">
      <c r="A1118" s="2">
        <v>525</v>
      </c>
      <c r="B1118" s="6" t="s">
        <v>447</v>
      </c>
      <c r="C1118" s="6" t="s">
        <v>448</v>
      </c>
      <c r="E1118" s="182"/>
      <c r="F1118" s="182">
        <v>0.33</v>
      </c>
      <c r="G1118" s="4">
        <v>313</v>
      </c>
      <c r="H1118" s="4">
        <f t="shared" si="0"/>
        <v>293.00776699029126</v>
      </c>
      <c r="I1118" s="5" t="s">
        <v>451</v>
      </c>
    </row>
    <row r="1119" spans="1:9">
      <c r="A1119" s="2">
        <v>525</v>
      </c>
      <c r="B1119" s="6" t="s">
        <v>447</v>
      </c>
      <c r="C1119" s="6" t="s">
        <v>448</v>
      </c>
      <c r="E1119" s="182"/>
      <c r="F1119" s="182">
        <v>0.96</v>
      </c>
      <c r="G1119" s="4">
        <v>196</v>
      </c>
      <c r="H1119" s="4">
        <f t="shared" si="0"/>
        <v>137.84077669902913</v>
      </c>
      <c r="I1119" s="5" t="s">
        <v>451</v>
      </c>
    </row>
    <row r="1120" spans="1:9">
      <c r="A1120" s="2">
        <v>525</v>
      </c>
      <c r="B1120" s="6" t="s">
        <v>450</v>
      </c>
      <c r="C1120" s="6" t="s">
        <v>448</v>
      </c>
      <c r="E1120" s="182"/>
      <c r="F1120" s="182">
        <v>0.48</v>
      </c>
      <c r="G1120" s="4">
        <v>822</v>
      </c>
      <c r="H1120" s="4">
        <f t="shared" si="0"/>
        <v>792.92038834951461</v>
      </c>
      <c r="I1120" s="5" t="s">
        <v>451</v>
      </c>
    </row>
    <row r="1121" spans="1:9">
      <c r="A1121" s="2">
        <v>525</v>
      </c>
      <c r="B1121" s="6" t="s">
        <v>447</v>
      </c>
      <c r="C1121" s="6" t="s">
        <v>449</v>
      </c>
      <c r="E1121" s="182"/>
      <c r="F1121" s="182">
        <v>5.13</v>
      </c>
      <c r="G1121" s="4">
        <v>10059</v>
      </c>
      <c r="H1121" s="4">
        <f t="shared" si="0"/>
        <v>9748.2116504854366</v>
      </c>
      <c r="I1121" s="5" t="s">
        <v>451</v>
      </c>
    </row>
    <row r="1122" spans="1:9">
      <c r="A1122" s="2">
        <v>525</v>
      </c>
      <c r="B1122" s="6" t="s">
        <v>447</v>
      </c>
      <c r="C1122" s="6" t="s">
        <v>449</v>
      </c>
      <c r="E1122" s="182"/>
      <c r="F1122" s="182">
        <v>3.2</v>
      </c>
      <c r="G1122" s="4">
        <v>3355</v>
      </c>
      <c r="H1122" s="4">
        <f t="shared" si="0"/>
        <v>3161.1359223300969</v>
      </c>
      <c r="I1122" s="5" t="s">
        <v>451</v>
      </c>
    </row>
    <row r="1123" spans="1:9">
      <c r="A1123" s="2">
        <v>525</v>
      </c>
      <c r="B1123" s="6" t="s">
        <v>447</v>
      </c>
      <c r="C1123" s="6" t="s">
        <v>449</v>
      </c>
      <c r="E1123" s="182"/>
      <c r="F1123" s="182">
        <v>2.46</v>
      </c>
      <c r="G1123" s="4">
        <v>2407</v>
      </c>
      <c r="H1123" s="4">
        <f t="shared" si="0"/>
        <v>2257.9669902912619</v>
      </c>
      <c r="I1123" s="5" t="s">
        <v>451</v>
      </c>
    </row>
    <row r="1124" spans="1:9">
      <c r="A1124" s="2">
        <v>525</v>
      </c>
      <c r="B1124" s="6" t="s">
        <v>447</v>
      </c>
      <c r="C1124" s="6" t="s">
        <v>449</v>
      </c>
      <c r="E1124" s="182"/>
      <c r="F1124" s="182">
        <v>3.66</v>
      </c>
      <c r="G1124" s="4">
        <v>2512</v>
      </c>
      <c r="H1124" s="4">
        <f t="shared" si="0"/>
        <v>2290.2679611650487</v>
      </c>
      <c r="I1124" s="5" t="s">
        <v>451</v>
      </c>
    </row>
    <row r="1125" spans="1:9">
      <c r="A1125" s="2">
        <v>525</v>
      </c>
      <c r="B1125" s="6" t="s">
        <v>447</v>
      </c>
      <c r="C1125" s="6" t="s">
        <v>449</v>
      </c>
      <c r="E1125" s="182"/>
      <c r="F1125" s="182">
        <v>3.11</v>
      </c>
      <c r="G1125" s="4">
        <v>519</v>
      </c>
      <c r="H1125" s="4">
        <f t="shared" si="0"/>
        <v>330.58834951456311</v>
      </c>
      <c r="I1125" s="5" t="s">
        <v>451</v>
      </c>
    </row>
    <row r="1126" spans="1:9">
      <c r="A1126" s="2">
        <v>525</v>
      </c>
      <c r="B1126" s="6" t="s">
        <v>447</v>
      </c>
      <c r="C1126" s="6" t="s">
        <v>449</v>
      </c>
      <c r="E1126" s="182"/>
      <c r="F1126" s="182">
        <v>2.72</v>
      </c>
      <c r="G1126" s="4">
        <v>602</v>
      </c>
      <c r="H1126" s="4">
        <f>G1126-624/10.3*F1126</f>
        <v>437.21553398058256</v>
      </c>
      <c r="I1126" s="5" t="s">
        <v>451</v>
      </c>
    </row>
    <row r="1127" spans="1:9">
      <c r="A1127" s="2">
        <v>525</v>
      </c>
      <c r="B1127" s="6" t="s">
        <v>447</v>
      </c>
      <c r="C1127" s="6" t="s">
        <v>449</v>
      </c>
      <c r="E1127" s="182"/>
      <c r="F1127" s="182">
        <v>1.94</v>
      </c>
      <c r="G1127" s="4">
        <v>479</v>
      </c>
      <c r="H1127" s="4">
        <f t="shared" si="0"/>
        <v>361.46990291262136</v>
      </c>
      <c r="I1127" s="5" t="s">
        <v>451</v>
      </c>
    </row>
    <row r="1128" spans="1:9">
      <c r="A1128" s="2">
        <v>525</v>
      </c>
      <c r="B1128" s="6" t="s">
        <v>447</v>
      </c>
      <c r="C1128" s="6" t="s">
        <v>449</v>
      </c>
      <c r="E1128" s="182"/>
      <c r="F1128" s="182">
        <v>1.45</v>
      </c>
      <c r="G1128" s="4">
        <v>305</v>
      </c>
      <c r="H1128" s="4">
        <f t="shared" si="0"/>
        <v>217.15533980582524</v>
      </c>
      <c r="I1128" s="5" t="s">
        <v>451</v>
      </c>
    </row>
    <row r="1129" spans="1:9">
      <c r="A1129" s="2">
        <v>525</v>
      </c>
      <c r="B1129" s="6" t="s">
        <v>447</v>
      </c>
      <c r="C1129" s="6" t="s">
        <v>449</v>
      </c>
      <c r="E1129" s="182"/>
      <c r="F1129" s="182">
        <v>1.59</v>
      </c>
      <c r="G1129" s="4">
        <v>253</v>
      </c>
      <c r="H1129" s="4">
        <f t="shared" si="0"/>
        <v>156.67378640776701</v>
      </c>
      <c r="I1129" s="5" t="s">
        <v>451</v>
      </c>
    </row>
    <row r="1130" spans="1:9">
      <c r="A1130" s="2">
        <v>525</v>
      </c>
      <c r="B1130" s="6" t="s">
        <v>447</v>
      </c>
      <c r="C1130" s="6" t="s">
        <v>449</v>
      </c>
      <c r="E1130" s="182"/>
      <c r="F1130" s="182">
        <v>1.36</v>
      </c>
      <c r="G1130" s="4">
        <v>211</v>
      </c>
      <c r="H1130" s="4">
        <f t="shared" si="0"/>
        <v>128.60776699029128</v>
      </c>
      <c r="I1130" s="5" t="s">
        <v>451</v>
      </c>
    </row>
    <row r="1131" spans="1:9">
      <c r="A1131" s="2">
        <v>525</v>
      </c>
      <c r="B1131" s="6" t="s">
        <v>447</v>
      </c>
      <c r="C1131" s="6" t="s">
        <v>449</v>
      </c>
      <c r="E1131" s="182"/>
      <c r="F1131" s="182">
        <v>0.224</v>
      </c>
      <c r="G1131" s="4">
        <v>5985</v>
      </c>
      <c r="H1131" s="4">
        <f t="shared" si="0"/>
        <v>5971.4295145631067</v>
      </c>
      <c r="I1131" s="5" t="s">
        <v>451</v>
      </c>
    </row>
    <row r="1132" spans="1:9">
      <c r="A1132" s="2">
        <v>525</v>
      </c>
      <c r="B1132" s="6" t="s">
        <v>447</v>
      </c>
      <c r="C1132" s="6" t="s">
        <v>449</v>
      </c>
      <c r="E1132" s="182"/>
      <c r="F1132" s="182">
        <v>0.76800000000000002</v>
      </c>
      <c r="G1132" s="4">
        <v>5369</v>
      </c>
      <c r="H1132" s="4">
        <f t="shared" si="0"/>
        <v>5322.472621359223</v>
      </c>
      <c r="I1132" s="5" t="s">
        <v>451</v>
      </c>
    </row>
    <row r="1133" spans="1:9">
      <c r="A1133" s="2">
        <v>525</v>
      </c>
      <c r="B1133" s="6" t="s">
        <v>447</v>
      </c>
      <c r="C1133" s="6" t="s">
        <v>449</v>
      </c>
      <c r="E1133" s="182"/>
      <c r="F1133" s="182">
        <v>0.69</v>
      </c>
      <c r="G1133" s="4">
        <v>5925</v>
      </c>
      <c r="H1133" s="4">
        <f t="shared" si="0"/>
        <v>5883.1980582524275</v>
      </c>
      <c r="I1133" s="5" t="s">
        <v>451</v>
      </c>
    </row>
    <row r="1134" spans="1:9">
      <c r="A1134" s="2">
        <v>525</v>
      </c>
      <c r="B1134" s="6" t="s">
        <v>447</v>
      </c>
      <c r="C1134" s="6" t="s">
        <v>449</v>
      </c>
      <c r="E1134" s="182"/>
      <c r="F1134" s="182">
        <v>0.42799999999999999</v>
      </c>
      <c r="G1134" s="4">
        <v>2691</v>
      </c>
      <c r="H1134" s="4">
        <f t="shared" si="0"/>
        <v>2665.0706796116506</v>
      </c>
      <c r="I1134" s="5" t="s">
        <v>451</v>
      </c>
    </row>
    <row r="1135" spans="1:9">
      <c r="A1135" s="2">
        <v>525</v>
      </c>
      <c r="B1135" s="6" t="s">
        <v>447</v>
      </c>
      <c r="C1135" s="6" t="s">
        <v>473</v>
      </c>
      <c r="D1135" s="202">
        <v>4.2048585048079401E-2</v>
      </c>
      <c r="E1135" s="6">
        <v>0.32330000000000003</v>
      </c>
      <c r="F1135" s="182"/>
      <c r="G1135" s="6">
        <v>10000</v>
      </c>
      <c r="H1135" s="4">
        <f>G1135-624/8.15*E1135</f>
        <v>9975.2467239263806</v>
      </c>
      <c r="I1135" s="5" t="s">
        <v>478</v>
      </c>
    </row>
    <row r="1136" spans="1:9">
      <c r="A1136" s="2">
        <v>525</v>
      </c>
      <c r="B1136" s="6" t="s">
        <v>447</v>
      </c>
      <c r="C1136" s="6" t="s">
        <v>473</v>
      </c>
      <c r="D1136" s="202">
        <v>6.07421430912541E-2</v>
      </c>
      <c r="E1136" s="6">
        <v>0.13250000000000001</v>
      </c>
      <c r="F1136" s="182"/>
      <c r="G1136" s="6">
        <v>10000</v>
      </c>
      <c r="H1136" s="4">
        <f t="shared" ref="H1136:H1215" si="1">G1136-624/8.15*E1136</f>
        <v>9989.8552147239261</v>
      </c>
      <c r="I1136" s="5" t="s">
        <v>478</v>
      </c>
    </row>
    <row r="1137" spans="1:9">
      <c r="A1137" s="2">
        <v>525</v>
      </c>
      <c r="B1137" s="6" t="s">
        <v>447</v>
      </c>
      <c r="C1137" s="6" t="s">
        <v>473</v>
      </c>
      <c r="D1137" s="202">
        <v>3.9557809278363103E-2</v>
      </c>
      <c r="E1137" s="6">
        <v>3.1800000000000002E-2</v>
      </c>
      <c r="F1137" s="182"/>
      <c r="G1137" s="6">
        <v>79.599999999999994</v>
      </c>
      <c r="H1137" s="4">
        <f t="shared" si="1"/>
        <v>77.165251533742321</v>
      </c>
      <c r="I1137" s="5" t="s">
        <v>478</v>
      </c>
    </row>
    <row r="1138" spans="1:9">
      <c r="A1138" s="2">
        <v>525</v>
      </c>
      <c r="B1138" s="6" t="s">
        <v>447</v>
      </c>
      <c r="C1138" s="6" t="s">
        <v>473</v>
      </c>
      <c r="D1138" s="202">
        <v>3.3252272883670803E-2</v>
      </c>
      <c r="E1138" s="6">
        <v>0.32330000000000003</v>
      </c>
      <c r="F1138" s="182"/>
      <c r="G1138" s="6">
        <v>7060</v>
      </c>
      <c r="H1138" s="4">
        <f t="shared" si="1"/>
        <v>7035.2467239263806</v>
      </c>
      <c r="I1138" s="5" t="s">
        <v>478</v>
      </c>
    </row>
    <row r="1139" spans="1:9">
      <c r="A1139" s="2">
        <v>525</v>
      </c>
      <c r="B1139" s="6" t="s">
        <v>447</v>
      </c>
      <c r="C1139" s="6" t="s">
        <v>473</v>
      </c>
      <c r="D1139" s="202">
        <v>1.0290280092092601</v>
      </c>
      <c r="E1139" s="6">
        <v>0.23320000000000002</v>
      </c>
      <c r="F1139" s="182"/>
      <c r="G1139" s="6">
        <v>10000</v>
      </c>
      <c r="H1139" s="4">
        <f t="shared" si="1"/>
        <v>9982.1451779141098</v>
      </c>
      <c r="I1139" s="5" t="s">
        <v>478</v>
      </c>
    </row>
    <row r="1140" spans="1:9">
      <c r="A1140" s="2">
        <v>525</v>
      </c>
      <c r="B1140" s="6" t="s">
        <v>447</v>
      </c>
      <c r="C1140" s="6" t="s">
        <v>473</v>
      </c>
      <c r="D1140" s="202">
        <v>0.14815384400249801</v>
      </c>
      <c r="E1140" s="6">
        <v>0.23850000000000002</v>
      </c>
      <c r="F1140" s="182"/>
      <c r="G1140" s="6">
        <v>429</v>
      </c>
      <c r="H1140" s="4">
        <f t="shared" si="1"/>
        <v>410.73938650306746</v>
      </c>
      <c r="I1140" s="5" t="s">
        <v>478</v>
      </c>
    </row>
    <row r="1141" spans="1:9">
      <c r="A1141" s="2">
        <v>525</v>
      </c>
      <c r="B1141" s="6" t="s">
        <v>447</v>
      </c>
      <c r="C1141" s="6" t="s">
        <v>473</v>
      </c>
      <c r="D1141" s="202">
        <v>0.19267818440020901</v>
      </c>
      <c r="E1141" s="6">
        <v>0.27560000000000001</v>
      </c>
      <c r="F1141" s="182"/>
      <c r="G1141" s="6">
        <v>10000</v>
      </c>
      <c r="H1141" s="4">
        <f t="shared" si="1"/>
        <v>9978.898846625767</v>
      </c>
      <c r="I1141" s="5" t="s">
        <v>478</v>
      </c>
    </row>
    <row r="1142" spans="1:9">
      <c r="A1142" s="2">
        <v>525</v>
      </c>
      <c r="B1142" s="6" t="s">
        <v>447</v>
      </c>
      <c r="C1142" s="6" t="s">
        <v>473</v>
      </c>
      <c r="D1142" s="202">
        <v>0.67219679347340899</v>
      </c>
      <c r="E1142" s="6">
        <v>0.54060000000000008</v>
      </c>
      <c r="F1142" s="182"/>
      <c r="G1142" s="6">
        <v>10000</v>
      </c>
      <c r="H1142" s="4">
        <f t="shared" si="1"/>
        <v>9958.6092760736192</v>
      </c>
      <c r="I1142" s="5" t="s">
        <v>478</v>
      </c>
    </row>
    <row r="1143" spans="1:9">
      <c r="A1143" s="2">
        <v>525</v>
      </c>
      <c r="B1143" s="6" t="s">
        <v>447</v>
      </c>
      <c r="C1143" s="6" t="s">
        <v>473</v>
      </c>
      <c r="D1143" s="202">
        <v>0.68792982806220504</v>
      </c>
      <c r="E1143" s="6">
        <v>0.1961</v>
      </c>
      <c r="F1143" s="182"/>
      <c r="G1143" s="6">
        <v>4340</v>
      </c>
      <c r="H1143" s="4">
        <f t="shared" si="1"/>
        <v>4324.9857177914109</v>
      </c>
      <c r="I1143" s="5" t="s">
        <v>478</v>
      </c>
    </row>
    <row r="1144" spans="1:9">
      <c r="A1144" s="2">
        <v>525</v>
      </c>
      <c r="B1144" s="6" t="s">
        <v>447</v>
      </c>
      <c r="C1144" s="6" t="s">
        <v>473</v>
      </c>
      <c r="D1144" s="202">
        <v>1.6801415221781999</v>
      </c>
      <c r="E1144" s="6">
        <v>0.21729999999999999</v>
      </c>
      <c r="F1144" s="182"/>
      <c r="G1144" s="6">
        <v>2410</v>
      </c>
      <c r="H1144" s="4">
        <f t="shared" si="1"/>
        <v>2393.3625521472391</v>
      </c>
      <c r="I1144" s="5" t="s">
        <v>477</v>
      </c>
    </row>
    <row r="1145" spans="1:9">
      <c r="A1145" s="2">
        <v>525</v>
      </c>
      <c r="B1145" s="6" t="s">
        <v>447</v>
      </c>
      <c r="C1145" s="6" t="s">
        <v>473</v>
      </c>
      <c r="D1145" s="202">
        <v>1.8783816245990299</v>
      </c>
      <c r="E1145" s="6">
        <v>0.1696</v>
      </c>
      <c r="F1145" s="182"/>
      <c r="G1145" s="6">
        <v>10000</v>
      </c>
      <c r="H1145" s="4">
        <f t="shared" si="1"/>
        <v>9987.014674846625</v>
      </c>
      <c r="I1145" s="5" t="s">
        <v>477</v>
      </c>
    </row>
    <row r="1146" spans="1:9">
      <c r="A1146" s="2">
        <v>525</v>
      </c>
      <c r="B1146" s="6" t="s">
        <v>447</v>
      </c>
      <c r="C1146" s="6" t="s">
        <v>473</v>
      </c>
      <c r="D1146" s="202">
        <v>11.4545064715146</v>
      </c>
      <c r="E1146" s="6">
        <v>1.6006</v>
      </c>
      <c r="F1146" s="182"/>
      <c r="G1146" s="6">
        <v>320</v>
      </c>
      <c r="H1146" s="4">
        <f t="shared" si="1"/>
        <v>197.45099386503068</v>
      </c>
      <c r="I1146" s="5" t="s">
        <v>477</v>
      </c>
    </row>
    <row r="1147" spans="1:9">
      <c r="A1147" s="2">
        <v>525</v>
      </c>
      <c r="B1147" s="6" t="s">
        <v>447</v>
      </c>
      <c r="C1147" s="6" t="s">
        <v>473</v>
      </c>
      <c r="D1147" s="202">
        <v>8.3257324887869206</v>
      </c>
      <c r="E1147" s="6">
        <v>0.81090000000000007</v>
      </c>
      <c r="F1147" s="182"/>
      <c r="G1147" s="6">
        <v>619</v>
      </c>
      <c r="H1147" s="4">
        <f t="shared" si="1"/>
        <v>556.91391411042946</v>
      </c>
      <c r="I1147" s="5" t="s">
        <v>477</v>
      </c>
    </row>
    <row r="1148" spans="1:9">
      <c r="A1148" s="2">
        <v>525</v>
      </c>
      <c r="B1148" s="6" t="s">
        <v>447</v>
      </c>
      <c r="C1148" s="6" t="s">
        <v>473</v>
      </c>
      <c r="D1148" s="202">
        <v>11.080191371901201</v>
      </c>
      <c r="E1148" s="6">
        <v>1.4627999999999999</v>
      </c>
      <c r="F1148" s="182"/>
      <c r="G1148" s="6">
        <v>126.5</v>
      </c>
      <c r="H1148" s="4">
        <f t="shared" si="1"/>
        <v>14.501570552147257</v>
      </c>
      <c r="I1148" s="5" t="s">
        <v>477</v>
      </c>
    </row>
    <row r="1149" spans="1:9">
      <c r="A1149" s="2">
        <v>525</v>
      </c>
      <c r="B1149" s="6" t="s">
        <v>447</v>
      </c>
      <c r="C1149" s="6" t="s">
        <v>473</v>
      </c>
      <c r="D1149" s="202">
        <v>3.45482958427516</v>
      </c>
      <c r="E1149" s="6">
        <v>1.2561000000000002</v>
      </c>
      <c r="F1149" s="182"/>
      <c r="G1149" s="6">
        <v>151</v>
      </c>
      <c r="H1149" s="4">
        <f t="shared" si="1"/>
        <v>54.827435582822076</v>
      </c>
      <c r="I1149" s="5" t="s">
        <v>477</v>
      </c>
    </row>
    <row r="1150" spans="1:9">
      <c r="A1150" s="2">
        <v>525</v>
      </c>
      <c r="B1150" s="6" t="s">
        <v>447</v>
      </c>
      <c r="C1150" s="6" t="s">
        <v>473</v>
      </c>
      <c r="D1150" s="202">
        <v>4.6878172249562002</v>
      </c>
      <c r="E1150" s="6">
        <v>1.7861000000000002</v>
      </c>
      <c r="F1150" s="182"/>
      <c r="G1150" s="6">
        <v>330</v>
      </c>
      <c r="H1150" s="4">
        <f t="shared" si="1"/>
        <v>193.24829447852758</v>
      </c>
      <c r="I1150" s="5" t="s">
        <v>477</v>
      </c>
    </row>
    <row r="1151" spans="1:9">
      <c r="A1151" s="2">
        <v>525</v>
      </c>
      <c r="B1151" s="6" t="s">
        <v>447</v>
      </c>
      <c r="C1151" s="6" t="s">
        <v>473</v>
      </c>
      <c r="D1151" s="202">
        <v>0.63826582382195296</v>
      </c>
      <c r="E1151" s="6">
        <v>2.3744000000000005</v>
      </c>
      <c r="F1151" s="182"/>
      <c r="G1151" s="6">
        <v>242</v>
      </c>
      <c r="H1151" s="4">
        <f t="shared" si="1"/>
        <v>60.205447852760699</v>
      </c>
      <c r="I1151" s="5" t="s">
        <v>477</v>
      </c>
    </row>
    <row r="1152" spans="1:9">
      <c r="A1152" s="2">
        <v>525</v>
      </c>
      <c r="B1152" s="6" t="s">
        <v>476</v>
      </c>
      <c r="C1152" s="6" t="s">
        <v>474</v>
      </c>
      <c r="D1152" s="17">
        <v>0.41699999999999998</v>
      </c>
      <c r="E1152" s="182">
        <v>2.8037000000000001</v>
      </c>
      <c r="F1152" s="182"/>
      <c r="G1152" s="4">
        <v>590</v>
      </c>
      <c r="H1152" s="4">
        <f t="shared" si="1"/>
        <v>375.33634355828224</v>
      </c>
      <c r="I1152" s="5" t="s">
        <v>477</v>
      </c>
    </row>
    <row r="1153" spans="1:9">
      <c r="A1153" s="2">
        <v>525</v>
      </c>
      <c r="B1153" s="6" t="s">
        <v>476</v>
      </c>
      <c r="C1153" s="6" t="s">
        <v>474</v>
      </c>
      <c r="D1153" s="17">
        <v>0.57299999999999995</v>
      </c>
      <c r="E1153" s="182">
        <v>7.42</v>
      </c>
      <c r="F1153" s="182"/>
      <c r="G1153" s="4">
        <v>1005</v>
      </c>
      <c r="H1153" s="4">
        <f t="shared" si="1"/>
        <v>436.8920245398773</v>
      </c>
      <c r="I1153" s="5" t="s">
        <v>477</v>
      </c>
    </row>
    <row r="1154" spans="1:9">
      <c r="A1154" s="2">
        <v>525</v>
      </c>
      <c r="B1154" s="6" t="s">
        <v>476</v>
      </c>
      <c r="C1154" s="6" t="s">
        <v>474</v>
      </c>
      <c r="D1154" s="17">
        <v>7.9000000000000001E-2</v>
      </c>
      <c r="E1154" s="182">
        <v>1.9451000000000001</v>
      </c>
      <c r="F1154" s="182"/>
      <c r="G1154" s="4">
        <v>901</v>
      </c>
      <c r="H1154" s="4">
        <f t="shared" si="1"/>
        <v>752.07455214723927</v>
      </c>
      <c r="I1154" s="5" t="s">
        <v>477</v>
      </c>
    </row>
    <row r="1155" spans="1:9">
      <c r="A1155" s="2">
        <v>525</v>
      </c>
      <c r="B1155" s="6" t="s">
        <v>476</v>
      </c>
      <c r="C1155" s="6" t="s">
        <v>474</v>
      </c>
      <c r="D1155" s="17">
        <v>0.747</v>
      </c>
      <c r="E1155" s="182">
        <v>2.2896000000000001</v>
      </c>
      <c r="F1155" s="182"/>
      <c r="G1155" s="4">
        <v>2930</v>
      </c>
      <c r="H1155" s="4">
        <f t="shared" si="1"/>
        <v>2754.6981104294478</v>
      </c>
      <c r="I1155" s="5" t="s">
        <v>477</v>
      </c>
    </row>
    <row r="1156" spans="1:9">
      <c r="A1156" s="2">
        <v>525</v>
      </c>
      <c r="B1156" s="6" t="s">
        <v>476</v>
      </c>
      <c r="C1156" s="6" t="s">
        <v>474</v>
      </c>
      <c r="D1156" s="17">
        <v>0.24299999999999999</v>
      </c>
      <c r="E1156" s="182">
        <v>2.1412</v>
      </c>
      <c r="F1156" s="182"/>
      <c r="G1156" s="4">
        <v>953</v>
      </c>
      <c r="H1156" s="4">
        <f t="shared" si="1"/>
        <v>789.06026993865032</v>
      </c>
      <c r="I1156" s="5" t="s">
        <v>477</v>
      </c>
    </row>
    <row r="1157" spans="1:9">
      <c r="A1157" s="2">
        <v>525</v>
      </c>
      <c r="B1157" s="6" t="s">
        <v>476</v>
      </c>
      <c r="C1157" s="6" t="s">
        <v>474</v>
      </c>
      <c r="D1157" s="17">
        <v>0.29199999999999998</v>
      </c>
      <c r="E1157" s="182">
        <v>3.9379</v>
      </c>
      <c r="F1157" s="182"/>
      <c r="G1157" s="4">
        <v>10000</v>
      </c>
      <c r="H1157" s="4">
        <f t="shared" si="1"/>
        <v>9698.4969815950917</v>
      </c>
      <c r="I1157" s="5" t="s">
        <v>477</v>
      </c>
    </row>
    <row r="1158" spans="1:9">
      <c r="A1158" s="2">
        <v>525</v>
      </c>
      <c r="B1158" s="6" t="s">
        <v>476</v>
      </c>
      <c r="C1158" s="6" t="s">
        <v>474</v>
      </c>
      <c r="D1158" s="17">
        <v>0.14199999999999999</v>
      </c>
      <c r="E1158" s="182">
        <v>2.7719000000000005</v>
      </c>
      <c r="F1158" s="182"/>
      <c r="G1158" s="4">
        <v>10000</v>
      </c>
      <c r="H1158" s="4">
        <f>G1158-624/8.15*E1158</f>
        <v>9787.771092024539</v>
      </c>
      <c r="I1158" s="5" t="s">
        <v>477</v>
      </c>
    </row>
    <row r="1159" spans="1:9">
      <c r="A1159" s="2">
        <v>525</v>
      </c>
      <c r="B1159" s="6" t="s">
        <v>476</v>
      </c>
      <c r="C1159" s="6" t="s">
        <v>474</v>
      </c>
      <c r="D1159" s="17">
        <v>0.223</v>
      </c>
      <c r="E1159" s="182">
        <v>3.1111000000000004</v>
      </c>
      <c r="F1159" s="182"/>
      <c r="G1159" s="4">
        <v>1035</v>
      </c>
      <c r="H1159" s="4">
        <f t="shared" si="1"/>
        <v>796.80044171779139</v>
      </c>
      <c r="I1159" s="5" t="s">
        <v>477</v>
      </c>
    </row>
    <row r="1160" spans="1:9">
      <c r="A1160" s="2">
        <v>525</v>
      </c>
      <c r="B1160" s="6" t="s">
        <v>476</v>
      </c>
      <c r="C1160" s="6" t="s">
        <v>474</v>
      </c>
      <c r="D1160" s="17">
        <v>0.44500000000000001</v>
      </c>
      <c r="E1160" s="182">
        <v>3.4662000000000002</v>
      </c>
      <c r="F1160" s="182"/>
      <c r="G1160" s="4">
        <v>1055</v>
      </c>
      <c r="H1160" s="4">
        <f t="shared" si="1"/>
        <v>789.61241717791404</v>
      </c>
      <c r="I1160" s="5" t="s">
        <v>477</v>
      </c>
    </row>
    <row r="1161" spans="1:9">
      <c r="A1161" s="2">
        <v>525</v>
      </c>
      <c r="B1161" s="6" t="s">
        <v>476</v>
      </c>
      <c r="C1161" s="6" t="s">
        <v>475</v>
      </c>
      <c r="D1161" s="17">
        <v>0.192</v>
      </c>
      <c r="E1161" s="182">
        <v>1.4945999999999999</v>
      </c>
      <c r="F1161" s="182"/>
      <c r="G1161" s="4">
        <v>809</v>
      </c>
      <c r="H1161" s="4">
        <f t="shared" si="1"/>
        <v>694.56682208588961</v>
      </c>
      <c r="I1161" s="5" t="s">
        <v>477</v>
      </c>
    </row>
    <row r="1162" spans="1:9">
      <c r="A1162" s="2">
        <v>525</v>
      </c>
      <c r="B1162" s="6" t="s">
        <v>476</v>
      </c>
      <c r="C1162" s="6" t="s">
        <v>475</v>
      </c>
      <c r="D1162" s="17">
        <v>0.81200000000000006</v>
      </c>
      <c r="E1162" s="182">
        <v>1.0812000000000002</v>
      </c>
      <c r="F1162" s="182"/>
      <c r="G1162" s="4">
        <v>279</v>
      </c>
      <c r="H1162" s="4">
        <f t="shared" si="1"/>
        <v>196.21855214723925</v>
      </c>
      <c r="I1162" s="5" t="s">
        <v>477</v>
      </c>
    </row>
    <row r="1163" spans="1:9">
      <c r="A1163" s="2">
        <v>525</v>
      </c>
      <c r="B1163" s="6" t="s">
        <v>476</v>
      </c>
      <c r="C1163" s="6" t="s">
        <v>475</v>
      </c>
      <c r="D1163" s="17">
        <v>0.25</v>
      </c>
      <c r="E1163" s="182">
        <v>1.2826</v>
      </c>
      <c r="F1163" s="182"/>
      <c r="G1163" s="4">
        <v>460</v>
      </c>
      <c r="H1163" s="4">
        <f t="shared" si="1"/>
        <v>361.79847852760736</v>
      </c>
      <c r="I1163" s="5" t="s">
        <v>477</v>
      </c>
    </row>
    <row r="1164" spans="1:9">
      <c r="A1164" s="2">
        <v>525</v>
      </c>
      <c r="B1164" s="6" t="s">
        <v>476</v>
      </c>
      <c r="C1164" s="6" t="s">
        <v>475</v>
      </c>
      <c r="D1164" s="17">
        <v>0.35699999999999998</v>
      </c>
      <c r="E1164" s="182">
        <v>2.6023000000000001</v>
      </c>
      <c r="F1164" s="182"/>
      <c r="G1164" s="4">
        <v>744</v>
      </c>
      <c r="H1164" s="4">
        <f t="shared" si="1"/>
        <v>544.75641717791405</v>
      </c>
      <c r="I1164" s="5" t="s">
        <v>477</v>
      </c>
    </row>
    <row r="1165" spans="1:9">
      <c r="A1165" s="2">
        <v>525</v>
      </c>
      <c r="B1165" s="6" t="s">
        <v>476</v>
      </c>
      <c r="C1165" s="6" t="s">
        <v>475</v>
      </c>
      <c r="D1165" s="17">
        <v>0.57299999999999995</v>
      </c>
      <c r="E1165" s="182">
        <v>1.4575</v>
      </c>
      <c r="F1165" s="182"/>
      <c r="G1165" s="4">
        <v>403</v>
      </c>
      <c r="H1165" s="4">
        <f t="shared" si="1"/>
        <v>291.40736196319017</v>
      </c>
      <c r="I1165" s="5" t="s">
        <v>477</v>
      </c>
    </row>
    <row r="1166" spans="1:9">
      <c r="A1166" s="2">
        <v>525</v>
      </c>
      <c r="B1166" s="6" t="s">
        <v>476</v>
      </c>
      <c r="C1166" s="6" t="s">
        <v>475</v>
      </c>
      <c r="D1166" s="17">
        <v>1.18</v>
      </c>
      <c r="E1166" s="182">
        <v>3.3549000000000002</v>
      </c>
      <c r="F1166" s="182"/>
      <c r="G1166" s="4">
        <v>1635</v>
      </c>
      <c r="H1166" s="4">
        <f t="shared" si="1"/>
        <v>1378.1340368098158</v>
      </c>
      <c r="I1166" s="5" t="s">
        <v>477</v>
      </c>
    </row>
    <row r="1167" spans="1:9">
      <c r="A1167" s="2">
        <v>525</v>
      </c>
      <c r="B1167" s="6" t="s">
        <v>476</v>
      </c>
      <c r="C1167" s="6" t="s">
        <v>475</v>
      </c>
      <c r="D1167" s="17">
        <v>0.318</v>
      </c>
      <c r="E1167" s="182">
        <v>1.3462000000000001</v>
      </c>
      <c r="F1167" s="182"/>
      <c r="G1167" s="4">
        <v>622</v>
      </c>
      <c r="H1167" s="4">
        <f t="shared" si="1"/>
        <v>518.92898159509207</v>
      </c>
      <c r="I1167" s="5" t="s">
        <v>477</v>
      </c>
    </row>
    <row r="1168" spans="1:9">
      <c r="A1168" s="2">
        <v>525</v>
      </c>
      <c r="B1168" s="6" t="s">
        <v>476</v>
      </c>
      <c r="C1168" s="6" t="s">
        <v>475</v>
      </c>
      <c r="D1168" s="17">
        <v>1.0309999999999999</v>
      </c>
      <c r="E1168" s="182">
        <v>1.5635000000000001</v>
      </c>
      <c r="F1168" s="182"/>
      <c r="G1168" s="4">
        <v>886</v>
      </c>
      <c r="H1168" s="4">
        <f t="shared" si="1"/>
        <v>766.29153374233124</v>
      </c>
      <c r="I1168" s="5" t="s">
        <v>477</v>
      </c>
    </row>
    <row r="1169" spans="1:9">
      <c r="A1169" s="2">
        <v>525</v>
      </c>
      <c r="B1169" s="6" t="s">
        <v>476</v>
      </c>
      <c r="C1169" s="6" t="s">
        <v>475</v>
      </c>
      <c r="D1169" s="17">
        <v>0.57299999999999995</v>
      </c>
      <c r="E1169" s="182">
        <v>1.3674000000000002</v>
      </c>
      <c r="F1169" s="182"/>
      <c r="G1169" s="4">
        <v>1340</v>
      </c>
      <c r="H1169" s="4">
        <f t="shared" si="1"/>
        <v>1235.3058159509203</v>
      </c>
      <c r="I1169" s="5" t="s">
        <v>477</v>
      </c>
    </row>
    <row r="1170" spans="1:9">
      <c r="A1170" s="2">
        <v>525</v>
      </c>
      <c r="B1170" s="6" t="s">
        <v>476</v>
      </c>
      <c r="C1170" s="6" t="s">
        <v>475</v>
      </c>
      <c r="D1170" s="17">
        <v>0.77800000000000002</v>
      </c>
      <c r="E1170" s="182">
        <v>2.4539</v>
      </c>
      <c r="F1170" s="182"/>
      <c r="G1170" s="4">
        <v>802</v>
      </c>
      <c r="H1170" s="4">
        <f t="shared" si="1"/>
        <v>614.1185766871165</v>
      </c>
      <c r="I1170" s="5" t="s">
        <v>477</v>
      </c>
    </row>
    <row r="1171" spans="1:9">
      <c r="A1171" s="2">
        <v>525</v>
      </c>
      <c r="B1171" s="6" t="s">
        <v>476</v>
      </c>
      <c r="C1171" s="6" t="s">
        <v>475</v>
      </c>
      <c r="D1171" s="17">
        <v>1.21</v>
      </c>
      <c r="E1171" s="182">
        <v>2.3320000000000003</v>
      </c>
      <c r="F1171" s="182"/>
      <c r="G1171" s="4">
        <v>833</v>
      </c>
      <c r="H1171" s="4">
        <f t="shared" si="1"/>
        <v>654.45177914110423</v>
      </c>
      <c r="I1171" s="5" t="s">
        <v>477</v>
      </c>
    </row>
    <row r="1172" spans="1:9">
      <c r="A1172" s="2">
        <v>525</v>
      </c>
      <c r="B1172" s="6" t="s">
        <v>476</v>
      </c>
      <c r="C1172" s="6" t="s">
        <v>475</v>
      </c>
      <c r="D1172" s="17">
        <v>0.67500000000000004</v>
      </c>
      <c r="E1172" s="182">
        <v>2.4592000000000001</v>
      </c>
      <c r="F1172" s="182"/>
      <c r="G1172" s="4">
        <v>626</v>
      </c>
      <c r="H1172" s="4">
        <f t="shared" si="1"/>
        <v>437.71278527607365</v>
      </c>
      <c r="I1172" s="5" t="s">
        <v>477</v>
      </c>
    </row>
    <row r="1173" spans="1:9">
      <c r="A1173" s="2">
        <v>525</v>
      </c>
      <c r="B1173" s="6" t="s">
        <v>476</v>
      </c>
      <c r="C1173" s="6" t="s">
        <v>475</v>
      </c>
      <c r="D1173" s="17">
        <v>0.59</v>
      </c>
      <c r="E1173" s="182">
        <v>1.7225000000000001</v>
      </c>
      <c r="F1173" s="182"/>
      <c r="G1173" s="4">
        <v>445</v>
      </c>
      <c r="H1173" s="4">
        <f>G1173-624/8.15*E1173</f>
        <v>313.11779141104296</v>
      </c>
      <c r="I1173" s="5" t="s">
        <v>477</v>
      </c>
    </row>
    <row r="1174" spans="1:9">
      <c r="A1174" s="2">
        <v>525</v>
      </c>
      <c r="B1174" s="6" t="s">
        <v>476</v>
      </c>
      <c r="C1174" s="6" t="s">
        <v>475</v>
      </c>
      <c r="D1174" s="17">
        <v>0.90400000000000003</v>
      </c>
      <c r="E1174" s="182">
        <v>2.0670000000000002</v>
      </c>
      <c r="F1174" s="182"/>
      <c r="G1174" s="4">
        <v>713</v>
      </c>
      <c r="H1174" s="4">
        <f t="shared" si="1"/>
        <v>554.74134969325155</v>
      </c>
      <c r="I1174" s="5" t="s">
        <v>477</v>
      </c>
    </row>
    <row r="1175" spans="1:9">
      <c r="A1175" s="2">
        <v>525</v>
      </c>
      <c r="B1175" s="6" t="s">
        <v>476</v>
      </c>
      <c r="C1175" s="6" t="s">
        <v>475</v>
      </c>
      <c r="D1175" s="17">
        <v>0.56299999999999994</v>
      </c>
      <c r="E1175" s="182">
        <v>2.8567</v>
      </c>
      <c r="F1175" s="182"/>
      <c r="G1175" s="4">
        <v>754</v>
      </c>
      <c r="H1175" s="4">
        <f t="shared" si="1"/>
        <v>535.27842944785277</v>
      </c>
      <c r="I1175" s="5" t="s">
        <v>477</v>
      </c>
    </row>
    <row r="1176" spans="1:9">
      <c r="A1176" s="2">
        <v>525</v>
      </c>
      <c r="B1176" s="6" t="s">
        <v>476</v>
      </c>
      <c r="C1176" s="6" t="s">
        <v>475</v>
      </c>
      <c r="D1176" s="17">
        <v>0.42399999999999999</v>
      </c>
      <c r="E1176" s="182">
        <v>1.6430000000000002</v>
      </c>
      <c r="F1176" s="182"/>
      <c r="G1176" s="4">
        <v>581</v>
      </c>
      <c r="H1176" s="4">
        <f t="shared" si="1"/>
        <v>455.2046625766871</v>
      </c>
      <c r="I1176" s="5" t="s">
        <v>477</v>
      </c>
    </row>
    <row r="1177" spans="1:9">
      <c r="A1177" s="2">
        <v>525</v>
      </c>
      <c r="B1177" s="6" t="s">
        <v>476</v>
      </c>
      <c r="C1177" s="6" t="s">
        <v>475</v>
      </c>
      <c r="D1177" s="17">
        <v>1.07</v>
      </c>
      <c r="E1177" s="182">
        <v>2.6235000000000004</v>
      </c>
      <c r="F1177" s="182"/>
      <c r="G1177" s="4">
        <v>920</v>
      </c>
      <c r="H1177" s="4">
        <f t="shared" si="1"/>
        <v>719.13325153374228</v>
      </c>
      <c r="I1177" s="5" t="s">
        <v>477</v>
      </c>
    </row>
    <row r="1178" spans="1:9">
      <c r="A1178" s="2">
        <v>525</v>
      </c>
      <c r="B1178" s="6" t="s">
        <v>476</v>
      </c>
      <c r="C1178" s="6" t="s">
        <v>475</v>
      </c>
      <c r="D1178" s="17">
        <v>0.81399999999999995</v>
      </c>
      <c r="E1178" s="182">
        <v>2.2843</v>
      </c>
      <c r="F1178" s="182"/>
      <c r="G1178" s="4">
        <v>842</v>
      </c>
      <c r="H1178" s="4">
        <f t="shared" si="1"/>
        <v>667.10390184049083</v>
      </c>
      <c r="I1178" s="5" t="s">
        <v>477</v>
      </c>
    </row>
    <row r="1179" spans="1:9">
      <c r="A1179" s="2">
        <v>525</v>
      </c>
      <c r="B1179" s="6" t="s">
        <v>476</v>
      </c>
      <c r="C1179" s="6" t="s">
        <v>475</v>
      </c>
      <c r="D1179" s="17">
        <v>0.33400000000000002</v>
      </c>
      <c r="E1179" s="182">
        <v>3.1853000000000002</v>
      </c>
      <c r="F1179" s="182"/>
      <c r="G1179" s="4">
        <v>722</v>
      </c>
      <c r="H1179" s="4">
        <f t="shared" si="1"/>
        <v>478.11936196319016</v>
      </c>
      <c r="I1179" s="5" t="s">
        <v>477</v>
      </c>
    </row>
    <row r="1180" spans="1:9">
      <c r="A1180" s="2">
        <v>525</v>
      </c>
      <c r="B1180" s="6" t="s">
        <v>476</v>
      </c>
      <c r="C1180" s="6" t="s">
        <v>475</v>
      </c>
      <c r="D1180" s="17">
        <v>0.60699999999999998</v>
      </c>
      <c r="E1180" s="182">
        <v>2.0988000000000002</v>
      </c>
      <c r="F1180" s="182"/>
      <c r="G1180" s="4">
        <v>944</v>
      </c>
      <c r="H1180" s="4">
        <f t="shared" si="1"/>
        <v>783.30660122699385</v>
      </c>
      <c r="I1180" s="5" t="s">
        <v>477</v>
      </c>
    </row>
    <row r="1181" spans="1:9">
      <c r="A1181" s="2">
        <v>525</v>
      </c>
      <c r="B1181" s="6" t="s">
        <v>476</v>
      </c>
      <c r="C1181" s="6" t="s">
        <v>475</v>
      </c>
      <c r="D1181" s="17">
        <v>0.27</v>
      </c>
      <c r="E1181" s="180">
        <v>1.3462000000000001</v>
      </c>
      <c r="G1181" s="4">
        <v>1280</v>
      </c>
      <c r="H1181" s="4">
        <f t="shared" si="1"/>
        <v>1176.928981595092</v>
      </c>
      <c r="I1181" s="5" t="s">
        <v>477</v>
      </c>
    </row>
    <row r="1182" spans="1:9">
      <c r="A1182" s="2">
        <v>525</v>
      </c>
      <c r="B1182" s="6" t="s">
        <v>476</v>
      </c>
      <c r="C1182" s="6" t="s">
        <v>475</v>
      </c>
      <c r="D1182" s="17">
        <v>0.32400000000000001</v>
      </c>
      <c r="E1182" s="180">
        <v>0.77380000000000004</v>
      </c>
      <c r="G1182" s="4">
        <v>839</v>
      </c>
      <c r="H1182" s="4">
        <f t="shared" si="1"/>
        <v>779.75445398773002</v>
      </c>
      <c r="I1182" s="5" t="s">
        <v>477</v>
      </c>
    </row>
    <row r="1183" spans="1:9">
      <c r="A1183" s="2">
        <v>525</v>
      </c>
      <c r="B1183" s="6" t="s">
        <v>476</v>
      </c>
      <c r="C1183" s="6" t="s">
        <v>475</v>
      </c>
      <c r="D1183" s="17">
        <v>0.86199999999999999</v>
      </c>
      <c r="E1183" s="180">
        <v>0.96460000000000012</v>
      </c>
      <c r="G1183" s="4">
        <v>1185</v>
      </c>
      <c r="H1183" s="4">
        <f t="shared" si="1"/>
        <v>1111.1459631901839</v>
      </c>
      <c r="I1183" s="5" t="s">
        <v>477</v>
      </c>
    </row>
    <row r="1184" spans="1:9">
      <c r="A1184" s="2">
        <v>525</v>
      </c>
      <c r="B1184" s="6" t="s">
        <v>476</v>
      </c>
      <c r="C1184" s="6" t="s">
        <v>475</v>
      </c>
      <c r="D1184" s="17">
        <v>1.42</v>
      </c>
      <c r="E1184" s="180">
        <v>3.8531</v>
      </c>
      <c r="G1184" s="4">
        <v>1185</v>
      </c>
      <c r="H1184" s="4">
        <f t="shared" si="1"/>
        <v>889.98964417177922</v>
      </c>
      <c r="I1184" s="5" t="s">
        <v>477</v>
      </c>
    </row>
    <row r="1185" spans="1:9">
      <c r="A1185" s="2">
        <v>525</v>
      </c>
      <c r="B1185" s="6" t="s">
        <v>476</v>
      </c>
      <c r="C1185" s="6" t="s">
        <v>475</v>
      </c>
      <c r="D1185" s="17">
        <v>0.48899999999999999</v>
      </c>
      <c r="E1185" s="180">
        <v>1.3992000000000002</v>
      </c>
      <c r="G1185" s="4">
        <v>785</v>
      </c>
      <c r="H1185" s="4">
        <f t="shared" si="1"/>
        <v>677.8710674846626</v>
      </c>
      <c r="I1185" s="5" t="s">
        <v>477</v>
      </c>
    </row>
    <row r="1186" spans="1:9">
      <c r="A1186" s="2">
        <v>525</v>
      </c>
      <c r="B1186" s="6" t="s">
        <v>479</v>
      </c>
      <c r="C1186" s="6" t="s">
        <v>473</v>
      </c>
      <c r="D1186" s="17">
        <v>2.19</v>
      </c>
      <c r="E1186" s="180">
        <v>2.8778999999999999</v>
      </c>
      <c r="G1186" s="4">
        <v>18900</v>
      </c>
      <c r="H1186" s="4">
        <f t="shared" si="1"/>
        <v>18679.655263803681</v>
      </c>
      <c r="I1186" s="5" t="s">
        <v>480</v>
      </c>
    </row>
    <row r="1187" spans="1:9">
      <c r="A1187" s="2">
        <v>525</v>
      </c>
      <c r="B1187" s="6" t="s">
        <v>479</v>
      </c>
      <c r="C1187" s="6" t="s">
        <v>473</v>
      </c>
      <c r="D1187" s="17">
        <v>6.24</v>
      </c>
      <c r="E1187" s="180">
        <v>4.6905000000000001</v>
      </c>
      <c r="G1187" s="4">
        <v>14500</v>
      </c>
      <c r="H1187" s="4">
        <f t="shared" si="1"/>
        <v>14140.874601226993</v>
      </c>
      <c r="I1187" s="5" t="s">
        <v>480</v>
      </c>
    </row>
    <row r="1188" spans="1:9">
      <c r="A1188" s="2">
        <v>525</v>
      </c>
      <c r="B1188" s="6" t="s">
        <v>479</v>
      </c>
      <c r="C1188" s="6" t="s">
        <v>473</v>
      </c>
      <c r="D1188" s="17">
        <v>1.61</v>
      </c>
      <c r="E1188" s="180">
        <v>4.2665000000000006</v>
      </c>
      <c r="G1188" s="4">
        <v>12450</v>
      </c>
      <c r="H1188" s="4">
        <f t="shared" si="1"/>
        <v>12123.337914110429</v>
      </c>
      <c r="I1188" s="5" t="s">
        <v>256</v>
      </c>
    </row>
    <row r="1189" spans="1:9">
      <c r="A1189" s="2">
        <v>525</v>
      </c>
      <c r="B1189" s="6" t="s">
        <v>479</v>
      </c>
      <c r="C1189" s="6" t="s">
        <v>473</v>
      </c>
      <c r="E1189" s="180">
        <v>4.1181000000000001</v>
      </c>
      <c r="G1189" s="4">
        <v>3010</v>
      </c>
      <c r="H1189" s="4">
        <f t="shared" si="1"/>
        <v>2694.7000736196319</v>
      </c>
      <c r="I1189" s="5" t="s">
        <v>256</v>
      </c>
    </row>
    <row r="1190" spans="1:9">
      <c r="A1190" s="2">
        <v>525</v>
      </c>
      <c r="B1190" s="6" t="s">
        <v>479</v>
      </c>
      <c r="C1190" s="6" t="s">
        <v>473</v>
      </c>
      <c r="D1190" s="17">
        <v>9.8699999999999992</v>
      </c>
      <c r="E1190" s="180">
        <v>3.3230999999999997</v>
      </c>
      <c r="G1190" s="4">
        <v>1500</v>
      </c>
      <c r="H1190" s="4">
        <f t="shared" si="1"/>
        <v>1245.5687852760736</v>
      </c>
      <c r="I1190" s="5" t="s">
        <v>256</v>
      </c>
    </row>
    <row r="1191" spans="1:9">
      <c r="A1191" s="2">
        <v>525</v>
      </c>
      <c r="B1191" s="6" t="s">
        <v>479</v>
      </c>
      <c r="C1191" s="6" t="s">
        <v>473</v>
      </c>
      <c r="D1191" s="17">
        <v>8.5399999999999991</v>
      </c>
      <c r="E1191" s="180">
        <v>2.9468000000000001</v>
      </c>
      <c r="G1191" s="4">
        <v>11900</v>
      </c>
      <c r="H1191" s="4">
        <f t="shared" si="1"/>
        <v>11674.379975460122</v>
      </c>
      <c r="I1191" s="5" t="s">
        <v>256</v>
      </c>
    </row>
    <row r="1192" spans="1:9">
      <c r="A1192" s="2">
        <v>525</v>
      </c>
      <c r="B1192" s="6" t="s">
        <v>479</v>
      </c>
      <c r="C1192" s="6" t="s">
        <v>473</v>
      </c>
      <c r="D1192" s="17">
        <v>3.18</v>
      </c>
      <c r="E1192" s="180">
        <v>2.3320000000000003</v>
      </c>
      <c r="G1192" s="4">
        <v>6690</v>
      </c>
      <c r="H1192" s="4">
        <f t="shared" si="1"/>
        <v>6511.4517791411045</v>
      </c>
      <c r="I1192" s="5" t="s">
        <v>256</v>
      </c>
    </row>
    <row r="1193" spans="1:9">
      <c r="A1193" s="2">
        <v>525</v>
      </c>
      <c r="B1193" s="6" t="s">
        <v>479</v>
      </c>
      <c r="C1193" s="6" t="s">
        <v>473</v>
      </c>
      <c r="D1193" s="17">
        <v>4.18</v>
      </c>
      <c r="E1193" s="180">
        <v>1.6801000000000001</v>
      </c>
      <c r="G1193" s="4">
        <v>1270</v>
      </c>
      <c r="H1193" s="4">
        <f t="shared" si="1"/>
        <v>1141.3641226993864</v>
      </c>
      <c r="I1193" s="5" t="s">
        <v>256</v>
      </c>
    </row>
    <row r="1194" spans="1:9">
      <c r="A1194" s="2">
        <v>525</v>
      </c>
      <c r="B1194" s="6" t="s">
        <v>479</v>
      </c>
      <c r="C1194" s="6" t="s">
        <v>473</v>
      </c>
      <c r="D1194" s="17">
        <v>6.77</v>
      </c>
      <c r="E1194" s="180">
        <v>1.3833</v>
      </c>
      <c r="G1194" s="4">
        <v>615</v>
      </c>
      <c r="H1194" s="4">
        <f t="shared" si="1"/>
        <v>509.0884417177914</v>
      </c>
      <c r="I1194" s="5" t="s">
        <v>256</v>
      </c>
    </row>
    <row r="1195" spans="1:9">
      <c r="A1195" s="2">
        <v>525</v>
      </c>
      <c r="B1195" s="6" t="s">
        <v>479</v>
      </c>
      <c r="C1195" s="6" t="s">
        <v>473</v>
      </c>
      <c r="D1195" s="17">
        <v>9.35</v>
      </c>
      <c r="E1195" s="180">
        <v>1.1501000000000001</v>
      </c>
      <c r="G1195" s="4">
        <v>399</v>
      </c>
      <c r="H1195" s="4">
        <f t="shared" si="1"/>
        <v>310.94326380368096</v>
      </c>
      <c r="I1195" s="5" t="s">
        <v>256</v>
      </c>
    </row>
    <row r="1196" spans="1:9">
      <c r="A1196" s="2">
        <v>525</v>
      </c>
      <c r="B1196" s="6" t="s">
        <v>479</v>
      </c>
      <c r="C1196" s="6" t="s">
        <v>473</v>
      </c>
      <c r="D1196" s="17">
        <v>7.37</v>
      </c>
      <c r="E1196" s="180">
        <v>0.61480000000000001</v>
      </c>
      <c r="G1196" s="4">
        <v>1675</v>
      </c>
      <c r="H1196" s="4">
        <f t="shared" si="1"/>
        <v>1627.9281963190183</v>
      </c>
      <c r="I1196" s="5" t="s">
        <v>256</v>
      </c>
    </row>
    <row r="1197" spans="1:9">
      <c r="A1197" s="2">
        <v>525</v>
      </c>
      <c r="B1197" s="6" t="s">
        <v>479</v>
      </c>
      <c r="C1197" s="6" t="s">
        <v>473</v>
      </c>
      <c r="D1197" s="17">
        <v>4.01</v>
      </c>
      <c r="E1197" s="180">
        <v>1.6854000000000002</v>
      </c>
      <c r="G1197" s="4">
        <v>281</v>
      </c>
      <c r="H1197" s="4">
        <f t="shared" si="1"/>
        <v>151.95833128834354</v>
      </c>
      <c r="I1197" s="5" t="s">
        <v>256</v>
      </c>
    </row>
    <row r="1198" spans="1:9">
      <c r="A1198" s="2">
        <v>525</v>
      </c>
      <c r="B1198" s="6" t="s">
        <v>479</v>
      </c>
      <c r="C1198" s="6" t="s">
        <v>473</v>
      </c>
      <c r="D1198" s="17">
        <v>3.58</v>
      </c>
      <c r="E1198" s="180">
        <v>1.2349000000000001</v>
      </c>
      <c r="G1198" s="4">
        <v>420</v>
      </c>
      <c r="H1198" s="4">
        <f t="shared" si="1"/>
        <v>325.45060122699385</v>
      </c>
      <c r="I1198" s="5" t="s">
        <v>256</v>
      </c>
    </row>
    <row r="1199" spans="1:9">
      <c r="A1199" s="2">
        <v>525</v>
      </c>
      <c r="B1199" s="6" t="s">
        <v>479</v>
      </c>
      <c r="C1199" s="6" t="s">
        <v>473</v>
      </c>
      <c r="D1199" s="17">
        <v>5.01</v>
      </c>
      <c r="E1199" s="180">
        <v>2.3585000000000003</v>
      </c>
      <c r="G1199" s="4">
        <v>459</v>
      </c>
      <c r="H1199" s="4">
        <f t="shared" si="1"/>
        <v>278.42282208588955</v>
      </c>
      <c r="I1199" s="5" t="s">
        <v>256</v>
      </c>
    </row>
    <row r="1200" spans="1:9">
      <c r="A1200" s="2">
        <v>525</v>
      </c>
      <c r="B1200" s="6" t="s">
        <v>479</v>
      </c>
      <c r="C1200" s="6" t="s">
        <v>473</v>
      </c>
      <c r="D1200" s="17">
        <v>7.22</v>
      </c>
      <c r="E1200" s="180">
        <v>1.855</v>
      </c>
      <c r="G1200" s="4">
        <v>172</v>
      </c>
      <c r="H1200" s="4">
        <f t="shared" si="1"/>
        <v>29.973006134969324</v>
      </c>
      <c r="I1200" s="5" t="s">
        <v>256</v>
      </c>
    </row>
    <row r="1201" spans="1:9">
      <c r="A1201" s="2">
        <v>525</v>
      </c>
      <c r="B1201" s="6" t="s">
        <v>479</v>
      </c>
      <c r="C1201" s="6" t="s">
        <v>473</v>
      </c>
      <c r="D1201" s="17">
        <v>3.77</v>
      </c>
      <c r="E1201" s="180">
        <v>6.519000000000001</v>
      </c>
      <c r="G1201" s="4">
        <v>503</v>
      </c>
      <c r="H1201" s="4">
        <f t="shared" si="1"/>
        <v>3.8765644171778604</v>
      </c>
      <c r="I1201" s="5" t="s">
        <v>256</v>
      </c>
    </row>
    <row r="1202" spans="1:9">
      <c r="A1202" s="2">
        <v>525</v>
      </c>
      <c r="B1202" s="6" t="s">
        <v>479</v>
      </c>
      <c r="C1202" s="6" t="s">
        <v>473</v>
      </c>
      <c r="D1202" s="17">
        <v>4.7</v>
      </c>
      <c r="E1202" s="180">
        <v>5.5915000000000008</v>
      </c>
      <c r="G1202" s="4">
        <v>78500</v>
      </c>
      <c r="H1202" s="4">
        <f t="shared" si="1"/>
        <v>78071.890061349695</v>
      </c>
      <c r="I1202" s="5" t="s">
        <v>256</v>
      </c>
    </row>
    <row r="1203" spans="1:9">
      <c r="A1203" s="2">
        <v>525</v>
      </c>
      <c r="B1203" s="6" t="s">
        <v>479</v>
      </c>
      <c r="C1203" s="6" t="s">
        <v>473</v>
      </c>
      <c r="D1203" s="17">
        <v>5.59</v>
      </c>
      <c r="E1203" s="180">
        <v>5.7027999999999999</v>
      </c>
      <c r="G1203" s="4">
        <v>81800</v>
      </c>
      <c r="H1203" s="4">
        <f t="shared" si="1"/>
        <v>81363.368441717786</v>
      </c>
      <c r="I1203" s="5" t="s">
        <v>256</v>
      </c>
    </row>
    <row r="1204" spans="1:9">
      <c r="A1204" s="2">
        <v>525</v>
      </c>
      <c r="B1204" s="6" t="s">
        <v>479</v>
      </c>
      <c r="C1204" s="6" t="s">
        <v>473</v>
      </c>
      <c r="D1204" s="17">
        <v>3.3</v>
      </c>
      <c r="E1204" s="180">
        <v>6.6674000000000007</v>
      </c>
      <c r="G1204" s="4">
        <v>74100</v>
      </c>
      <c r="H1204" s="4">
        <f t="shared" si="1"/>
        <v>73589.514404907968</v>
      </c>
      <c r="I1204" s="5" t="s">
        <v>256</v>
      </c>
    </row>
    <row r="1205" spans="1:9">
      <c r="A1205" s="2">
        <v>525</v>
      </c>
      <c r="B1205" s="6" t="s">
        <v>479</v>
      </c>
      <c r="C1205" s="6" t="s">
        <v>473</v>
      </c>
      <c r="D1205" s="17">
        <v>4.1100000000000003</v>
      </c>
      <c r="E1205" s="180">
        <v>7.1020000000000003</v>
      </c>
      <c r="G1205" s="4">
        <v>37600</v>
      </c>
      <c r="H1205" s="4">
        <f t="shared" si="1"/>
        <v>37056.239509202453</v>
      </c>
      <c r="I1205" s="5" t="s">
        <v>256</v>
      </c>
    </row>
    <row r="1206" spans="1:9">
      <c r="A1206" s="2">
        <v>525</v>
      </c>
      <c r="B1206" s="6" t="s">
        <v>479</v>
      </c>
      <c r="C1206" s="6" t="s">
        <v>473</v>
      </c>
      <c r="D1206" s="17">
        <v>1.4</v>
      </c>
      <c r="E1206" s="180">
        <v>8.5277000000000012</v>
      </c>
      <c r="G1206" s="4">
        <v>320</v>
      </c>
      <c r="H1206" s="4">
        <v>0</v>
      </c>
      <c r="I1206" s="5" t="s">
        <v>256</v>
      </c>
    </row>
    <row r="1207" spans="1:9">
      <c r="A1207" s="2">
        <v>525</v>
      </c>
      <c r="B1207" s="6" t="s">
        <v>479</v>
      </c>
      <c r="C1207" s="6" t="s">
        <v>473</v>
      </c>
      <c r="D1207" s="17">
        <v>0.53</v>
      </c>
      <c r="E1207" s="180">
        <v>8.4694000000000003</v>
      </c>
      <c r="G1207" s="4">
        <v>400</v>
      </c>
      <c r="H1207" s="4">
        <v>0</v>
      </c>
      <c r="I1207" s="5" t="s">
        <v>256</v>
      </c>
    </row>
    <row r="1208" spans="1:9">
      <c r="A1208" s="2">
        <v>525</v>
      </c>
      <c r="B1208" s="6" t="s">
        <v>479</v>
      </c>
      <c r="C1208" s="6" t="s">
        <v>473</v>
      </c>
      <c r="D1208" s="17">
        <v>0.94</v>
      </c>
      <c r="E1208" s="180">
        <v>8.3634000000000004</v>
      </c>
      <c r="G1208" s="4">
        <v>438</v>
      </c>
      <c r="H1208" s="4">
        <v>0</v>
      </c>
      <c r="I1208" s="5" t="s">
        <v>256</v>
      </c>
    </row>
    <row r="1209" spans="1:9">
      <c r="A1209" s="2">
        <v>525</v>
      </c>
      <c r="B1209" s="6" t="s">
        <v>479</v>
      </c>
      <c r="C1209" s="6" t="s">
        <v>473</v>
      </c>
      <c r="D1209" s="17">
        <v>0.89</v>
      </c>
      <c r="E1209" s="180">
        <v>8.4481999999999999</v>
      </c>
      <c r="G1209" s="4">
        <v>570</v>
      </c>
      <c r="H1209" s="4">
        <v>0</v>
      </c>
      <c r="I1209" s="5" t="s">
        <v>256</v>
      </c>
    </row>
    <row r="1210" spans="1:9">
      <c r="A1210" s="2">
        <v>525</v>
      </c>
      <c r="B1210" s="6" t="s">
        <v>479</v>
      </c>
      <c r="C1210" s="6" t="s">
        <v>473</v>
      </c>
      <c r="D1210" s="17">
        <v>0.88</v>
      </c>
      <c r="E1210" s="180">
        <v>8.7927</v>
      </c>
      <c r="G1210" s="4">
        <v>290</v>
      </c>
      <c r="H1210" s="4">
        <v>0</v>
      </c>
      <c r="I1210" s="5" t="s">
        <v>256</v>
      </c>
    </row>
    <row r="1211" spans="1:9">
      <c r="A1211" s="2">
        <v>525</v>
      </c>
      <c r="B1211" s="6" t="s">
        <v>479</v>
      </c>
      <c r="C1211" s="6" t="s">
        <v>473</v>
      </c>
      <c r="D1211" s="17">
        <v>1.66</v>
      </c>
      <c r="E1211" s="180">
        <v>8.3209999999999997</v>
      </c>
      <c r="G1211" s="4">
        <v>745</v>
      </c>
      <c r="H1211" s="4">
        <f t="shared" si="1"/>
        <v>107.90748466257673</v>
      </c>
      <c r="I1211" s="5" t="s">
        <v>256</v>
      </c>
    </row>
    <row r="1212" spans="1:9">
      <c r="A1212" s="2">
        <v>525</v>
      </c>
      <c r="B1212" s="6" t="s">
        <v>479</v>
      </c>
      <c r="C1212" s="6" t="s">
        <v>473</v>
      </c>
      <c r="D1212" s="17">
        <v>1.1399999999999999</v>
      </c>
      <c r="E1212" s="180">
        <v>6.5879000000000003</v>
      </c>
      <c r="G1212" s="4">
        <v>277</v>
      </c>
      <c r="H1212" s="4">
        <v>0</v>
      </c>
      <c r="I1212" s="5" t="s">
        <v>256</v>
      </c>
    </row>
    <row r="1213" spans="1:9">
      <c r="A1213" s="2">
        <v>525</v>
      </c>
      <c r="B1213" s="6" t="s">
        <v>479</v>
      </c>
      <c r="C1213" s="6" t="s">
        <v>473</v>
      </c>
      <c r="D1213" s="17">
        <v>1.73</v>
      </c>
      <c r="E1213" s="180">
        <v>6.3706000000000005</v>
      </c>
      <c r="G1213" s="4">
        <v>250</v>
      </c>
      <c r="H1213" s="4">
        <v>0</v>
      </c>
      <c r="I1213" s="5" t="s">
        <v>256</v>
      </c>
    </row>
    <row r="1214" spans="1:9">
      <c r="A1214" s="2">
        <v>525</v>
      </c>
      <c r="B1214" s="6" t="s">
        <v>479</v>
      </c>
      <c r="C1214" s="6" t="s">
        <v>473</v>
      </c>
      <c r="D1214" s="17">
        <v>4.5199999999999996</v>
      </c>
      <c r="E1214" s="180">
        <v>9.2538000000000018</v>
      </c>
      <c r="G1214" s="4">
        <v>22100</v>
      </c>
      <c r="H1214" s="4">
        <f t="shared" si="1"/>
        <v>21391.48819631902</v>
      </c>
      <c r="I1214" s="5" t="s">
        <v>256</v>
      </c>
    </row>
    <row r="1215" spans="1:9">
      <c r="A1215" s="2">
        <v>525</v>
      </c>
      <c r="B1215" s="6" t="s">
        <v>479</v>
      </c>
      <c r="C1215" s="6" t="s">
        <v>473</v>
      </c>
      <c r="D1215" s="17">
        <v>3.2</v>
      </c>
      <c r="E1215" s="180">
        <v>9.1213000000000015</v>
      </c>
      <c r="G1215" s="4">
        <v>12100</v>
      </c>
      <c r="H1215" s="4">
        <f t="shared" si="1"/>
        <v>11401.632981595092</v>
      </c>
      <c r="I1215" s="5" t="s">
        <v>256</v>
      </c>
    </row>
    <row r="1216" spans="1:9">
      <c r="A1216" s="2">
        <v>525</v>
      </c>
      <c r="B1216" s="6" t="s">
        <v>479</v>
      </c>
      <c r="C1216" s="6" t="s">
        <v>473</v>
      </c>
      <c r="D1216" s="17">
        <v>1.63</v>
      </c>
      <c r="E1216" s="180">
        <v>10.176</v>
      </c>
      <c r="G1216" s="4">
        <v>280</v>
      </c>
      <c r="H1216" s="4">
        <v>0</v>
      </c>
      <c r="I1216" s="5" t="s">
        <v>256</v>
      </c>
    </row>
    <row r="1217" spans="1:9">
      <c r="A1217" s="2">
        <v>525</v>
      </c>
      <c r="B1217" s="6" t="s">
        <v>479</v>
      </c>
      <c r="C1217" s="6" t="s">
        <v>473</v>
      </c>
      <c r="D1217" s="17">
        <v>2.64</v>
      </c>
      <c r="E1217" s="180">
        <v>9.6884000000000015</v>
      </c>
      <c r="G1217" s="4">
        <v>300</v>
      </c>
      <c r="H1217" s="4">
        <v>0</v>
      </c>
      <c r="I1217" s="5" t="s">
        <v>256</v>
      </c>
    </row>
    <row r="1218" spans="1:9">
      <c r="A1218" s="2">
        <v>525</v>
      </c>
      <c r="B1218" s="6" t="s">
        <v>479</v>
      </c>
      <c r="C1218" s="6" t="s">
        <v>473</v>
      </c>
      <c r="D1218" s="17">
        <v>0.62</v>
      </c>
      <c r="E1218" s="180">
        <v>8.3315999999999999</v>
      </c>
      <c r="G1218" s="4">
        <v>311</v>
      </c>
      <c r="H1218" s="4">
        <v>0</v>
      </c>
      <c r="I1218" s="5" t="s">
        <v>256</v>
      </c>
    </row>
    <row r="1219" spans="1:9">
      <c r="A1219" s="2">
        <v>525</v>
      </c>
      <c r="B1219" s="6" t="s">
        <v>479</v>
      </c>
      <c r="C1219" s="6" t="s">
        <v>473</v>
      </c>
      <c r="D1219" s="17">
        <v>1.25</v>
      </c>
      <c r="E1219" s="180">
        <v>10.335000000000001</v>
      </c>
      <c r="G1219" s="4">
        <v>515</v>
      </c>
      <c r="H1219" s="4">
        <v>0</v>
      </c>
      <c r="I1219" s="5" t="s">
        <v>256</v>
      </c>
    </row>
    <row r="1220" spans="1:9">
      <c r="A1220" s="2">
        <v>560</v>
      </c>
      <c r="B1220" s="34" t="s">
        <v>490</v>
      </c>
      <c r="C1220" s="6" t="s">
        <v>483</v>
      </c>
      <c r="D1220" s="203">
        <v>1.06</v>
      </c>
      <c r="E1220" s="203">
        <v>2.2799999999999998</v>
      </c>
      <c r="G1220" s="27">
        <v>519</v>
      </c>
      <c r="H1220" s="4">
        <f>G1220-624/8.15*E1220</f>
        <v>344.43312883435584</v>
      </c>
      <c r="I1220" s="5" t="s">
        <v>492</v>
      </c>
    </row>
    <row r="1221" spans="1:9">
      <c r="A1221" s="2">
        <v>560</v>
      </c>
      <c r="B1221" s="34" t="s">
        <v>490</v>
      </c>
      <c r="C1221" s="6" t="s">
        <v>483</v>
      </c>
      <c r="D1221" s="203">
        <v>4.26</v>
      </c>
      <c r="E1221" s="203">
        <v>2.4500000000000002</v>
      </c>
      <c r="G1221" s="27">
        <v>2148</v>
      </c>
      <c r="H1221" s="4">
        <f t="shared" ref="H1221:H1284" si="2">G1221-624/8.15*E1221</f>
        <v>1960.4171779141104</v>
      </c>
      <c r="I1221" s="5" t="s">
        <v>492</v>
      </c>
    </row>
    <row r="1222" spans="1:9">
      <c r="A1222" s="2">
        <v>560</v>
      </c>
      <c r="B1222" s="34" t="s">
        <v>490</v>
      </c>
      <c r="C1222" s="6" t="s">
        <v>484</v>
      </c>
      <c r="D1222" s="203">
        <v>1.61</v>
      </c>
      <c r="E1222" s="203">
        <v>5.25</v>
      </c>
      <c r="G1222" s="27">
        <v>175</v>
      </c>
      <c r="H1222" s="4">
        <v>0</v>
      </c>
      <c r="I1222" s="5" t="s">
        <v>491</v>
      </c>
    </row>
    <row r="1223" spans="1:9">
      <c r="A1223" s="2">
        <v>560</v>
      </c>
      <c r="B1223" s="34" t="s">
        <v>490</v>
      </c>
      <c r="C1223" s="6" t="s">
        <v>484</v>
      </c>
      <c r="D1223" s="203">
        <v>1.32</v>
      </c>
      <c r="E1223" s="203">
        <v>5.1100000000000003</v>
      </c>
      <c r="G1223" s="27">
        <v>503</v>
      </c>
      <c r="H1223" s="4">
        <f t="shared" si="2"/>
        <v>111.75582822085886</v>
      </c>
      <c r="I1223" s="5" t="s">
        <v>491</v>
      </c>
    </row>
    <row r="1224" spans="1:9">
      <c r="A1224" s="2">
        <v>560</v>
      </c>
      <c r="B1224" s="34" t="s">
        <v>490</v>
      </c>
      <c r="C1224" s="6" t="s">
        <v>485</v>
      </c>
      <c r="D1224" s="203">
        <v>7.72</v>
      </c>
      <c r="E1224" s="203">
        <v>2.72</v>
      </c>
      <c r="G1224" s="27">
        <v>2216</v>
      </c>
      <c r="H1224" s="4">
        <f t="shared" si="2"/>
        <v>2007.7447852760736</v>
      </c>
      <c r="I1224" s="5" t="s">
        <v>491</v>
      </c>
    </row>
    <row r="1225" spans="1:9">
      <c r="A1225" s="2">
        <v>560</v>
      </c>
      <c r="B1225" s="34" t="s">
        <v>490</v>
      </c>
      <c r="C1225" s="6" t="s">
        <v>485</v>
      </c>
      <c r="D1225" s="203">
        <v>9.6999999999999993</v>
      </c>
      <c r="E1225" s="203">
        <v>1.78</v>
      </c>
      <c r="G1225" s="27">
        <v>3405</v>
      </c>
      <c r="H1225" s="4">
        <f t="shared" si="2"/>
        <v>3268.715337423313</v>
      </c>
      <c r="I1225" s="5" t="s">
        <v>491</v>
      </c>
    </row>
    <row r="1226" spans="1:9">
      <c r="A1226" s="2">
        <v>560</v>
      </c>
      <c r="B1226" s="34" t="s">
        <v>490</v>
      </c>
      <c r="C1226" s="6" t="s">
        <v>485</v>
      </c>
      <c r="D1226" s="203">
        <v>12.05</v>
      </c>
      <c r="E1226" s="203">
        <v>0.22</v>
      </c>
      <c r="G1226" s="27">
        <v>639</v>
      </c>
      <c r="H1226" s="4">
        <f t="shared" si="2"/>
        <v>622.15582822085889</v>
      </c>
      <c r="I1226" s="5" t="s">
        <v>491</v>
      </c>
    </row>
    <row r="1227" spans="1:9">
      <c r="A1227" s="2">
        <v>560</v>
      </c>
      <c r="B1227" s="34" t="s">
        <v>490</v>
      </c>
      <c r="C1227" s="6" t="s">
        <v>485</v>
      </c>
      <c r="D1227" s="203">
        <v>12.48</v>
      </c>
      <c r="E1227" s="203">
        <v>0.14000000000000001</v>
      </c>
      <c r="G1227" s="27">
        <v>352</v>
      </c>
      <c r="H1227" s="4">
        <f t="shared" si="2"/>
        <v>341.28098159509204</v>
      </c>
      <c r="I1227" s="5" t="s">
        <v>491</v>
      </c>
    </row>
    <row r="1228" spans="1:9">
      <c r="A1228" s="2">
        <v>560</v>
      </c>
      <c r="B1228" s="34" t="s">
        <v>490</v>
      </c>
      <c r="C1228" s="6" t="s">
        <v>485</v>
      </c>
      <c r="D1228" s="203">
        <v>4.97</v>
      </c>
      <c r="E1228" s="203">
        <v>1.24</v>
      </c>
      <c r="G1228" s="27">
        <v>1321</v>
      </c>
      <c r="H1228" s="4">
        <f t="shared" si="2"/>
        <v>1226.0601226993865</v>
      </c>
      <c r="I1228" s="5" t="s">
        <v>491</v>
      </c>
    </row>
    <row r="1229" spans="1:9">
      <c r="A1229" s="2">
        <v>560</v>
      </c>
      <c r="B1229" s="34" t="s">
        <v>490</v>
      </c>
      <c r="C1229" s="6" t="s">
        <v>485</v>
      </c>
      <c r="D1229" s="203">
        <v>4.3899999999999997</v>
      </c>
      <c r="E1229" s="203">
        <v>5.14</v>
      </c>
      <c r="G1229" s="27">
        <v>766</v>
      </c>
      <c r="H1229" s="4">
        <f t="shared" si="2"/>
        <v>372.45889570552151</v>
      </c>
      <c r="I1229" s="5" t="s">
        <v>491</v>
      </c>
    </row>
    <row r="1230" spans="1:9">
      <c r="A1230" s="2">
        <v>560</v>
      </c>
      <c r="B1230" s="34" t="s">
        <v>490</v>
      </c>
      <c r="C1230" s="6" t="s">
        <v>485</v>
      </c>
      <c r="D1230" s="203">
        <v>4.42</v>
      </c>
      <c r="E1230" s="203">
        <v>5.15</v>
      </c>
      <c r="G1230" s="27">
        <v>2291</v>
      </c>
      <c r="H1230" s="4">
        <f t="shared" si="2"/>
        <v>1896.6932515337423</v>
      </c>
      <c r="I1230" s="5" t="s">
        <v>491</v>
      </c>
    </row>
    <row r="1231" spans="1:9">
      <c r="A1231" s="2">
        <v>590</v>
      </c>
      <c r="B1231" s="34" t="s">
        <v>490</v>
      </c>
      <c r="C1231" s="6" t="s">
        <v>484</v>
      </c>
      <c r="D1231" s="203">
        <v>0.17</v>
      </c>
      <c r="E1231" s="203">
        <v>6.92</v>
      </c>
      <c r="G1231" s="27">
        <v>351</v>
      </c>
      <c r="H1231" s="4">
        <v>0</v>
      </c>
      <c r="I1231" s="5" t="s">
        <v>491</v>
      </c>
    </row>
    <row r="1232" spans="1:9">
      <c r="A1232" s="2">
        <v>590</v>
      </c>
      <c r="B1232" s="34" t="s">
        <v>490</v>
      </c>
      <c r="C1232" s="6" t="s">
        <v>484</v>
      </c>
      <c r="D1232" s="203">
        <v>0.13</v>
      </c>
      <c r="E1232" s="203">
        <v>7.74</v>
      </c>
      <c r="G1232" s="27">
        <v>295</v>
      </c>
      <c r="H1232" s="4">
        <v>0</v>
      </c>
      <c r="I1232" s="5" t="s">
        <v>491</v>
      </c>
    </row>
    <row r="1233" spans="1:9">
      <c r="A1233" s="2">
        <v>590</v>
      </c>
      <c r="B1233" s="34" t="s">
        <v>490</v>
      </c>
      <c r="C1233" s="6" t="s">
        <v>484</v>
      </c>
      <c r="D1233" s="203">
        <v>0.26</v>
      </c>
      <c r="E1233" s="203">
        <v>7.17</v>
      </c>
      <c r="G1233" s="27">
        <v>385</v>
      </c>
      <c r="H1233" s="4">
        <v>0</v>
      </c>
      <c r="I1233" s="5" t="s">
        <v>491</v>
      </c>
    </row>
    <row r="1234" spans="1:9">
      <c r="A1234" s="2">
        <v>590</v>
      </c>
      <c r="B1234" s="34" t="s">
        <v>490</v>
      </c>
      <c r="C1234" s="6" t="s">
        <v>484</v>
      </c>
      <c r="D1234" s="203">
        <v>0.19</v>
      </c>
      <c r="E1234" s="203">
        <v>7.08</v>
      </c>
      <c r="G1234" s="27">
        <v>353</v>
      </c>
      <c r="H1234" s="4">
        <v>0</v>
      </c>
      <c r="I1234" s="5" t="s">
        <v>491</v>
      </c>
    </row>
    <row r="1235" spans="1:9">
      <c r="A1235" s="2">
        <v>590</v>
      </c>
      <c r="B1235" s="34" t="s">
        <v>490</v>
      </c>
      <c r="C1235" s="6" t="s">
        <v>484</v>
      </c>
      <c r="D1235" s="203">
        <v>0.25</v>
      </c>
      <c r="E1235" s="203">
        <v>7.06</v>
      </c>
      <c r="G1235" s="27">
        <v>394</v>
      </c>
      <c r="H1235" s="4">
        <v>0</v>
      </c>
      <c r="I1235" s="5" t="s">
        <v>491</v>
      </c>
    </row>
    <row r="1236" spans="1:9">
      <c r="A1236" s="2">
        <v>590</v>
      </c>
      <c r="B1236" s="34" t="s">
        <v>490</v>
      </c>
      <c r="C1236" s="6" t="s">
        <v>484</v>
      </c>
      <c r="D1236" s="203">
        <v>0.25</v>
      </c>
      <c r="E1236" s="203">
        <v>6.89</v>
      </c>
      <c r="G1236" s="27">
        <v>499</v>
      </c>
      <c r="H1236" s="4">
        <v>0</v>
      </c>
      <c r="I1236" s="5" t="s">
        <v>491</v>
      </c>
    </row>
    <row r="1237" spans="1:9">
      <c r="A1237" s="2">
        <v>590</v>
      </c>
      <c r="B1237" s="34" t="s">
        <v>490</v>
      </c>
      <c r="C1237" s="6" t="s">
        <v>484</v>
      </c>
      <c r="D1237" s="203">
        <v>0.28000000000000003</v>
      </c>
      <c r="E1237" s="203">
        <v>6.57</v>
      </c>
      <c r="G1237" s="27">
        <v>432</v>
      </c>
      <c r="H1237" s="4">
        <v>0</v>
      </c>
      <c r="I1237" s="5" t="s">
        <v>491</v>
      </c>
    </row>
    <row r="1238" spans="1:9">
      <c r="A1238" s="2">
        <v>590</v>
      </c>
      <c r="B1238" s="34" t="s">
        <v>490</v>
      </c>
      <c r="C1238" s="6" t="s">
        <v>484</v>
      </c>
      <c r="D1238" s="203">
        <v>0.26</v>
      </c>
      <c r="E1238" s="203">
        <v>6.76</v>
      </c>
      <c r="G1238" s="27">
        <v>306</v>
      </c>
      <c r="H1238" s="4">
        <v>0</v>
      </c>
      <c r="I1238" s="5" t="s">
        <v>491</v>
      </c>
    </row>
    <row r="1239" spans="1:9">
      <c r="A1239" s="2">
        <v>590</v>
      </c>
      <c r="B1239" s="34" t="s">
        <v>490</v>
      </c>
      <c r="C1239" s="6" t="s">
        <v>484</v>
      </c>
      <c r="D1239" s="203">
        <v>0.35</v>
      </c>
      <c r="E1239" s="203">
        <v>6.71</v>
      </c>
      <c r="G1239" s="27">
        <v>258</v>
      </c>
      <c r="H1239" s="4">
        <v>0</v>
      </c>
      <c r="I1239" s="5" t="s">
        <v>491</v>
      </c>
    </row>
    <row r="1240" spans="1:9">
      <c r="A1240" s="2">
        <v>590</v>
      </c>
      <c r="B1240" s="34" t="s">
        <v>490</v>
      </c>
      <c r="C1240" s="6" t="s">
        <v>484</v>
      </c>
      <c r="D1240" s="203">
        <v>0.4</v>
      </c>
      <c r="E1240" s="203">
        <v>6.81</v>
      </c>
      <c r="G1240" s="27">
        <v>313</v>
      </c>
      <c r="H1240" s="4">
        <v>0</v>
      </c>
      <c r="I1240" s="5" t="s">
        <v>491</v>
      </c>
    </row>
    <row r="1241" spans="1:9">
      <c r="A1241" s="2">
        <v>590</v>
      </c>
      <c r="B1241" s="34" t="s">
        <v>490</v>
      </c>
      <c r="C1241" s="6" t="s">
        <v>484</v>
      </c>
      <c r="D1241" s="203">
        <v>0.48</v>
      </c>
      <c r="E1241" s="203">
        <v>7.58</v>
      </c>
      <c r="G1241" s="27">
        <v>455</v>
      </c>
      <c r="H1241" s="4">
        <v>0</v>
      </c>
      <c r="I1241" s="5" t="s">
        <v>491</v>
      </c>
    </row>
    <row r="1242" spans="1:9">
      <c r="A1242" s="2">
        <v>590</v>
      </c>
      <c r="B1242" s="34" t="s">
        <v>490</v>
      </c>
      <c r="C1242" s="6" t="s">
        <v>484</v>
      </c>
      <c r="D1242" s="203">
        <v>0.66</v>
      </c>
      <c r="E1242" s="203">
        <v>7.9</v>
      </c>
      <c r="G1242" s="27">
        <v>465</v>
      </c>
      <c r="H1242" s="4">
        <v>0</v>
      </c>
      <c r="I1242" s="5" t="s">
        <v>491</v>
      </c>
    </row>
    <row r="1243" spans="1:9">
      <c r="A1243" s="2">
        <v>590</v>
      </c>
      <c r="B1243" s="34" t="s">
        <v>490</v>
      </c>
      <c r="C1243" s="6" t="s">
        <v>484</v>
      </c>
      <c r="D1243" s="203">
        <v>0.97</v>
      </c>
      <c r="E1243" s="203">
        <v>7.11</v>
      </c>
      <c r="G1243" s="27">
        <v>376</v>
      </c>
      <c r="H1243" s="4">
        <v>0</v>
      </c>
      <c r="I1243" s="5" t="s">
        <v>491</v>
      </c>
    </row>
    <row r="1244" spans="1:9">
      <c r="A1244" s="2">
        <v>590</v>
      </c>
      <c r="B1244" s="34" t="s">
        <v>490</v>
      </c>
      <c r="C1244" s="6" t="s">
        <v>484</v>
      </c>
      <c r="D1244" s="203">
        <v>0.75</v>
      </c>
      <c r="E1244" s="203">
        <v>7.82</v>
      </c>
      <c r="G1244" s="27">
        <v>404</v>
      </c>
      <c r="H1244" s="4">
        <v>0</v>
      </c>
      <c r="I1244" s="5" t="s">
        <v>491</v>
      </c>
    </row>
    <row r="1245" spans="1:9">
      <c r="A1245" s="2">
        <v>590</v>
      </c>
      <c r="B1245" s="34" t="s">
        <v>490</v>
      </c>
      <c r="C1245" s="6" t="s">
        <v>484</v>
      </c>
      <c r="D1245" s="203">
        <v>1.02</v>
      </c>
      <c r="E1245" s="203">
        <v>7.2</v>
      </c>
      <c r="G1245" s="27">
        <v>460</v>
      </c>
      <c r="H1245" s="4">
        <v>0</v>
      </c>
      <c r="I1245" s="5" t="s">
        <v>491</v>
      </c>
    </row>
    <row r="1246" spans="1:9">
      <c r="A1246" s="2">
        <v>590</v>
      </c>
      <c r="B1246" s="34" t="s">
        <v>490</v>
      </c>
      <c r="C1246" s="6" t="s">
        <v>484</v>
      </c>
      <c r="D1246" s="203">
        <v>0.68</v>
      </c>
      <c r="E1246" s="203">
        <v>7.66</v>
      </c>
      <c r="G1246" s="27">
        <v>712</v>
      </c>
      <c r="H1246" s="4">
        <f t="shared" si="2"/>
        <v>125.51656441717796</v>
      </c>
      <c r="I1246" s="5" t="s">
        <v>491</v>
      </c>
    </row>
    <row r="1247" spans="1:9">
      <c r="A1247" s="2">
        <v>590</v>
      </c>
      <c r="B1247" s="34" t="s">
        <v>490</v>
      </c>
      <c r="C1247" s="6" t="s">
        <v>484</v>
      </c>
      <c r="D1247" s="203">
        <v>2</v>
      </c>
      <c r="E1247" s="203">
        <v>7.14</v>
      </c>
      <c r="G1247" s="27">
        <v>439</v>
      </c>
      <c r="H1247" s="4">
        <v>0</v>
      </c>
      <c r="I1247" s="5" t="s">
        <v>491</v>
      </c>
    </row>
    <row r="1248" spans="1:9">
      <c r="A1248" s="2">
        <v>590</v>
      </c>
      <c r="B1248" s="34" t="s">
        <v>490</v>
      </c>
      <c r="C1248" s="6" t="s">
        <v>484</v>
      </c>
      <c r="D1248" s="203">
        <v>2.1</v>
      </c>
      <c r="E1248" s="203">
        <v>6.66</v>
      </c>
      <c r="G1248" s="27">
        <v>453</v>
      </c>
      <c r="H1248" s="4">
        <v>0</v>
      </c>
      <c r="I1248" s="5" t="s">
        <v>491</v>
      </c>
    </row>
    <row r="1249" spans="1:9">
      <c r="A1249" s="2">
        <v>590</v>
      </c>
      <c r="B1249" s="34" t="s">
        <v>490</v>
      </c>
      <c r="C1249" s="6" t="s">
        <v>484</v>
      </c>
      <c r="D1249" s="203">
        <v>1.88</v>
      </c>
      <c r="E1249" s="203">
        <v>6.32</v>
      </c>
      <c r="G1249" s="27">
        <v>428</v>
      </c>
      <c r="H1249" s="4">
        <v>0</v>
      </c>
      <c r="I1249" s="5" t="s">
        <v>491</v>
      </c>
    </row>
    <row r="1250" spans="1:9">
      <c r="A1250" s="2">
        <v>590</v>
      </c>
      <c r="B1250" s="34" t="s">
        <v>490</v>
      </c>
      <c r="C1250" s="6" t="s">
        <v>484</v>
      </c>
      <c r="D1250" s="203">
        <v>2.11</v>
      </c>
      <c r="E1250" s="203">
        <v>6.28</v>
      </c>
      <c r="G1250" s="27">
        <v>353</v>
      </c>
      <c r="H1250" s="4">
        <v>0</v>
      </c>
      <c r="I1250" s="5" t="s">
        <v>491</v>
      </c>
    </row>
    <row r="1251" spans="1:9">
      <c r="A1251" s="2">
        <v>590</v>
      </c>
      <c r="B1251" s="34" t="s">
        <v>490</v>
      </c>
      <c r="C1251" s="6" t="s">
        <v>484</v>
      </c>
      <c r="D1251" s="203">
        <v>2.0099999999999998</v>
      </c>
      <c r="E1251" s="203">
        <v>6.14</v>
      </c>
      <c r="G1251" s="27">
        <v>574</v>
      </c>
      <c r="H1251" s="4">
        <f>G1251-624/8.15*E1251</f>
        <v>103.89447852760742</v>
      </c>
      <c r="I1251" s="5" t="s">
        <v>491</v>
      </c>
    </row>
    <row r="1252" spans="1:9">
      <c r="A1252" s="2">
        <v>590</v>
      </c>
      <c r="B1252" s="34" t="s">
        <v>490</v>
      </c>
      <c r="C1252" s="6" t="s">
        <v>484</v>
      </c>
      <c r="D1252" s="203">
        <v>2.04</v>
      </c>
      <c r="E1252" s="203">
        <v>6.47</v>
      </c>
      <c r="G1252" s="27">
        <v>423</v>
      </c>
      <c r="H1252" s="4">
        <v>0</v>
      </c>
      <c r="I1252" s="5" t="s">
        <v>491</v>
      </c>
    </row>
    <row r="1253" spans="1:9">
      <c r="A1253" s="2">
        <v>590</v>
      </c>
      <c r="B1253" s="34" t="s">
        <v>490</v>
      </c>
      <c r="C1253" s="6" t="s">
        <v>484</v>
      </c>
      <c r="D1253" s="203">
        <v>2.14</v>
      </c>
      <c r="E1253" s="203">
        <v>6.15</v>
      </c>
      <c r="G1253" s="27">
        <v>249</v>
      </c>
      <c r="H1253" s="4">
        <v>0</v>
      </c>
      <c r="I1253" s="5" t="s">
        <v>491</v>
      </c>
    </row>
    <row r="1254" spans="1:9">
      <c r="A1254" s="2">
        <v>590</v>
      </c>
      <c r="B1254" s="34" t="s">
        <v>490</v>
      </c>
      <c r="C1254" s="6" t="s">
        <v>484</v>
      </c>
      <c r="D1254" s="203">
        <v>2.64</v>
      </c>
      <c r="E1254" s="203">
        <v>5.82</v>
      </c>
      <c r="G1254" s="27">
        <v>231</v>
      </c>
      <c r="H1254" s="4">
        <v>0</v>
      </c>
      <c r="I1254" s="5" t="s">
        <v>491</v>
      </c>
    </row>
    <row r="1255" spans="1:9">
      <c r="A1255" s="2">
        <v>590</v>
      </c>
      <c r="B1255" s="34" t="s">
        <v>490</v>
      </c>
      <c r="C1255" s="6" t="s">
        <v>484</v>
      </c>
      <c r="D1255" s="203">
        <v>2.92</v>
      </c>
      <c r="E1255" s="203">
        <v>6.02</v>
      </c>
      <c r="G1255" s="27">
        <v>206</v>
      </c>
      <c r="H1255" s="4">
        <v>0</v>
      </c>
      <c r="I1255" s="5" t="s">
        <v>491</v>
      </c>
    </row>
    <row r="1256" spans="1:9">
      <c r="A1256" s="2">
        <v>590</v>
      </c>
      <c r="B1256" s="34" t="s">
        <v>490</v>
      </c>
      <c r="C1256" s="6" t="s">
        <v>484</v>
      </c>
      <c r="D1256" s="203">
        <v>2.91</v>
      </c>
      <c r="E1256" s="203">
        <v>6.11</v>
      </c>
      <c r="G1256" s="27">
        <v>115</v>
      </c>
      <c r="H1256" s="4">
        <v>0</v>
      </c>
      <c r="I1256" s="5" t="s">
        <v>491</v>
      </c>
    </row>
    <row r="1257" spans="1:9">
      <c r="A1257" s="2">
        <v>590</v>
      </c>
      <c r="B1257" s="34" t="s">
        <v>490</v>
      </c>
      <c r="C1257" s="6" t="s">
        <v>484</v>
      </c>
      <c r="D1257" s="203">
        <v>2.46</v>
      </c>
      <c r="E1257" s="203">
        <v>6.74</v>
      </c>
      <c r="G1257" s="27">
        <v>155</v>
      </c>
      <c r="H1257" s="4">
        <v>0</v>
      </c>
      <c r="I1257" s="5" t="s">
        <v>491</v>
      </c>
    </row>
    <row r="1258" spans="1:9">
      <c r="A1258" s="2">
        <v>590</v>
      </c>
      <c r="B1258" s="34" t="s">
        <v>490</v>
      </c>
      <c r="C1258" s="6" t="s">
        <v>484</v>
      </c>
      <c r="D1258" s="203">
        <v>2.63</v>
      </c>
      <c r="E1258" s="203">
        <v>6.86</v>
      </c>
      <c r="G1258" s="27">
        <v>139</v>
      </c>
      <c r="H1258" s="4">
        <v>0</v>
      </c>
      <c r="I1258" s="5" t="s">
        <v>491</v>
      </c>
    </row>
    <row r="1259" spans="1:9">
      <c r="A1259" s="2">
        <v>650</v>
      </c>
      <c r="B1259" s="34" t="s">
        <v>490</v>
      </c>
      <c r="C1259" s="6" t="s">
        <v>486</v>
      </c>
      <c r="D1259" s="203">
        <v>1.74</v>
      </c>
      <c r="E1259" s="203">
        <v>2.91</v>
      </c>
      <c r="G1259" s="27">
        <v>236</v>
      </c>
      <c r="H1259" s="4">
        <f t="shared" si="2"/>
        <v>13.197546012269925</v>
      </c>
      <c r="I1259" s="5" t="s">
        <v>491</v>
      </c>
    </row>
    <row r="1260" spans="1:9">
      <c r="A1260" s="2">
        <v>650</v>
      </c>
      <c r="B1260" s="34" t="s">
        <v>490</v>
      </c>
      <c r="C1260" s="6" t="s">
        <v>486</v>
      </c>
      <c r="D1260" s="203">
        <v>0.18</v>
      </c>
      <c r="E1260" s="203">
        <v>0.48</v>
      </c>
      <c r="G1260" s="27">
        <v>263</v>
      </c>
      <c r="H1260" s="4">
        <f t="shared" si="2"/>
        <v>226.24907975460121</v>
      </c>
      <c r="I1260" s="5" t="s">
        <v>491</v>
      </c>
    </row>
    <row r="1261" spans="1:9">
      <c r="A1261" s="2">
        <v>650</v>
      </c>
      <c r="B1261" s="34" t="s">
        <v>490</v>
      </c>
      <c r="C1261" s="6" t="s">
        <v>486</v>
      </c>
      <c r="D1261" s="203">
        <v>0.26</v>
      </c>
      <c r="E1261" s="203">
        <v>0.43</v>
      </c>
      <c r="G1261" s="27">
        <v>430</v>
      </c>
      <c r="H1261" s="4">
        <f t="shared" si="2"/>
        <v>397.07730061349696</v>
      </c>
      <c r="I1261" s="5" t="s">
        <v>491</v>
      </c>
    </row>
    <row r="1262" spans="1:9">
      <c r="A1262" s="2">
        <v>650</v>
      </c>
      <c r="B1262" s="34" t="s">
        <v>490</v>
      </c>
      <c r="C1262" s="6" t="s">
        <v>486</v>
      </c>
      <c r="D1262" s="203">
        <v>0.6</v>
      </c>
      <c r="E1262" s="203">
        <v>0.42</v>
      </c>
      <c r="G1262" s="27">
        <v>82</v>
      </c>
      <c r="H1262" s="4">
        <f t="shared" si="2"/>
        <v>49.842944785276075</v>
      </c>
      <c r="I1262" s="5" t="s">
        <v>491</v>
      </c>
    </row>
    <row r="1263" spans="1:9">
      <c r="A1263" s="2">
        <v>650</v>
      </c>
      <c r="B1263" s="34" t="s">
        <v>490</v>
      </c>
      <c r="C1263" s="6" t="s">
        <v>486</v>
      </c>
      <c r="D1263" s="203">
        <v>0.18</v>
      </c>
      <c r="E1263" s="203">
        <v>0.94</v>
      </c>
      <c r="G1263" s="27">
        <v>227</v>
      </c>
      <c r="H1263" s="4">
        <f t="shared" si="2"/>
        <v>155.02944785276074</v>
      </c>
      <c r="I1263" s="5" t="s">
        <v>491</v>
      </c>
    </row>
    <row r="1264" spans="1:9">
      <c r="A1264" s="2">
        <v>650</v>
      </c>
      <c r="B1264" s="34" t="s">
        <v>490</v>
      </c>
      <c r="C1264" s="6" t="s">
        <v>487</v>
      </c>
      <c r="D1264" s="203">
        <v>0.91</v>
      </c>
      <c r="E1264" s="203">
        <v>7.29</v>
      </c>
      <c r="G1264" s="27">
        <v>637</v>
      </c>
      <c r="H1264" s="4">
        <f t="shared" si="2"/>
        <v>78.845398773006195</v>
      </c>
      <c r="I1264" s="5" t="s">
        <v>491</v>
      </c>
    </row>
    <row r="1265" spans="1:9">
      <c r="A1265" s="2">
        <v>650</v>
      </c>
      <c r="B1265" s="34" t="s">
        <v>490</v>
      </c>
      <c r="C1265" s="6" t="s">
        <v>487</v>
      </c>
      <c r="D1265" s="203">
        <v>1.46</v>
      </c>
      <c r="E1265" s="203">
        <v>7.26</v>
      </c>
      <c r="G1265" s="27">
        <v>263</v>
      </c>
      <c r="H1265" s="4">
        <v>0</v>
      </c>
      <c r="I1265" s="5" t="s">
        <v>491</v>
      </c>
    </row>
    <row r="1266" spans="1:9">
      <c r="A1266" s="2">
        <v>650</v>
      </c>
      <c r="B1266" s="34" t="s">
        <v>490</v>
      </c>
      <c r="C1266" s="6" t="s">
        <v>487</v>
      </c>
      <c r="D1266" s="203">
        <v>0.26</v>
      </c>
      <c r="E1266" s="203">
        <v>6.8</v>
      </c>
      <c r="G1266" s="27">
        <v>450</v>
      </c>
      <c r="H1266" s="4">
        <v>0</v>
      </c>
      <c r="I1266" s="5" t="s">
        <v>491</v>
      </c>
    </row>
    <row r="1267" spans="1:9">
      <c r="A1267" s="2">
        <v>650</v>
      </c>
      <c r="B1267" s="34" t="s">
        <v>490</v>
      </c>
      <c r="C1267" s="6" t="s">
        <v>487</v>
      </c>
      <c r="D1267" s="203">
        <v>2.57</v>
      </c>
      <c r="E1267" s="203">
        <v>2.1</v>
      </c>
      <c r="G1267" s="27">
        <v>686</v>
      </c>
      <c r="H1267" s="4">
        <f t="shared" si="2"/>
        <v>525.21472392638043</v>
      </c>
      <c r="I1267" s="5" t="s">
        <v>491</v>
      </c>
    </row>
    <row r="1268" spans="1:9">
      <c r="A1268" s="2">
        <v>800</v>
      </c>
      <c r="B1268" s="34" t="s">
        <v>490</v>
      </c>
      <c r="C1268" s="6" t="s">
        <v>485</v>
      </c>
      <c r="D1268" s="203">
        <v>7.88</v>
      </c>
      <c r="E1268" s="203">
        <v>0.39</v>
      </c>
      <c r="G1268" s="27">
        <v>300</v>
      </c>
      <c r="H1268" s="4">
        <f t="shared" si="2"/>
        <v>270.13987730061348</v>
      </c>
      <c r="I1268" s="5" t="s">
        <v>491</v>
      </c>
    </row>
    <row r="1269" spans="1:9">
      <c r="A1269" s="2">
        <v>800</v>
      </c>
      <c r="B1269" s="34" t="s">
        <v>490</v>
      </c>
      <c r="C1269" s="6" t="s">
        <v>485</v>
      </c>
      <c r="D1269" s="203">
        <v>4.07</v>
      </c>
      <c r="E1269" s="203">
        <v>3.31</v>
      </c>
      <c r="G1269" s="27">
        <v>491</v>
      </c>
      <c r="H1269" s="4">
        <f t="shared" si="2"/>
        <v>237.57177914110429</v>
      </c>
      <c r="I1269" s="5" t="s">
        <v>491</v>
      </c>
    </row>
    <row r="1270" spans="1:9">
      <c r="A1270" s="2">
        <v>800</v>
      </c>
      <c r="B1270" s="34" t="s">
        <v>490</v>
      </c>
      <c r="C1270" s="6" t="s">
        <v>485</v>
      </c>
      <c r="D1270" s="203">
        <v>6.27</v>
      </c>
      <c r="E1270" s="203">
        <v>1.63</v>
      </c>
      <c r="G1270" s="27">
        <v>196</v>
      </c>
      <c r="H1270" s="4">
        <f t="shared" si="2"/>
        <v>71.200000000000017</v>
      </c>
      <c r="I1270" s="5" t="s">
        <v>491</v>
      </c>
    </row>
    <row r="1271" spans="1:9">
      <c r="A1271" s="2">
        <v>800</v>
      </c>
      <c r="B1271" s="34" t="s">
        <v>490</v>
      </c>
      <c r="C1271" s="6" t="s">
        <v>485</v>
      </c>
      <c r="D1271" s="203">
        <v>4.82</v>
      </c>
      <c r="E1271" s="203">
        <v>2.16</v>
      </c>
      <c r="G1271" s="27">
        <v>297</v>
      </c>
      <c r="H1271" s="4">
        <f t="shared" si="2"/>
        <v>131.62085889570551</v>
      </c>
      <c r="I1271" s="5" t="s">
        <v>491</v>
      </c>
    </row>
    <row r="1272" spans="1:9">
      <c r="A1272" s="2">
        <v>800</v>
      </c>
      <c r="B1272" s="34" t="s">
        <v>490</v>
      </c>
      <c r="C1272" s="6" t="s">
        <v>485</v>
      </c>
      <c r="D1272" s="203">
        <v>6.1</v>
      </c>
      <c r="E1272" s="203">
        <v>2.52</v>
      </c>
      <c r="G1272" s="27">
        <v>378</v>
      </c>
      <c r="H1272" s="4">
        <f t="shared" si="2"/>
        <v>185.05766871165645</v>
      </c>
      <c r="I1272" s="5" t="s">
        <v>491</v>
      </c>
    </row>
    <row r="1273" spans="1:9">
      <c r="A1273" s="2">
        <v>800</v>
      </c>
      <c r="B1273" s="34" t="s">
        <v>490</v>
      </c>
      <c r="C1273" s="6" t="s">
        <v>485</v>
      </c>
      <c r="D1273" s="203">
        <v>1.92</v>
      </c>
      <c r="E1273" s="203">
        <v>5.31</v>
      </c>
      <c r="G1273" s="27">
        <v>698</v>
      </c>
      <c r="H1273" s="4">
        <f t="shared" si="2"/>
        <v>291.4429447852761</v>
      </c>
      <c r="I1273" s="5" t="s">
        <v>491</v>
      </c>
    </row>
    <row r="1274" spans="1:9">
      <c r="A1274" s="2">
        <v>800</v>
      </c>
      <c r="B1274" s="34" t="s">
        <v>490</v>
      </c>
      <c r="C1274" s="6" t="s">
        <v>485</v>
      </c>
      <c r="D1274" s="203">
        <v>4.8499999999999996</v>
      </c>
      <c r="E1274" s="203">
        <v>3.06</v>
      </c>
      <c r="G1274" s="27">
        <v>60</v>
      </c>
      <c r="H1274" s="4">
        <v>0</v>
      </c>
      <c r="I1274" s="5" t="s">
        <v>491</v>
      </c>
    </row>
    <row r="1275" spans="1:9">
      <c r="A1275" s="2">
        <v>800</v>
      </c>
      <c r="B1275" s="34" t="s">
        <v>490</v>
      </c>
      <c r="C1275" s="6" t="s">
        <v>485</v>
      </c>
      <c r="D1275" s="203">
        <v>3.36</v>
      </c>
      <c r="E1275" s="203">
        <v>4</v>
      </c>
      <c r="G1275" s="27">
        <v>69</v>
      </c>
      <c r="H1275" s="4">
        <v>0</v>
      </c>
      <c r="I1275" s="5" t="s">
        <v>491</v>
      </c>
    </row>
    <row r="1276" spans="1:9">
      <c r="A1276" s="2">
        <v>800</v>
      </c>
      <c r="B1276" s="34" t="s">
        <v>490</v>
      </c>
      <c r="C1276" s="6" t="s">
        <v>488</v>
      </c>
      <c r="D1276" s="203">
        <v>7.09</v>
      </c>
      <c r="E1276" s="203">
        <v>2.52</v>
      </c>
      <c r="G1276" s="27">
        <v>202</v>
      </c>
      <c r="H1276" s="4">
        <f t="shared" si="2"/>
        <v>9.0576687116564472</v>
      </c>
      <c r="I1276" s="5" t="s">
        <v>491</v>
      </c>
    </row>
    <row r="1277" spans="1:9">
      <c r="A1277" s="2">
        <v>800</v>
      </c>
      <c r="B1277" s="34" t="s">
        <v>490</v>
      </c>
      <c r="C1277" s="6" t="s">
        <v>488</v>
      </c>
      <c r="D1277" s="203">
        <v>3.84</v>
      </c>
      <c r="E1277" s="203">
        <v>0.63</v>
      </c>
      <c r="G1277" s="27">
        <v>18</v>
      </c>
      <c r="H1277" s="4">
        <v>0</v>
      </c>
      <c r="I1277" s="5" t="s">
        <v>491</v>
      </c>
    </row>
    <row r="1278" spans="1:9">
      <c r="A1278" s="2">
        <v>800</v>
      </c>
      <c r="B1278" s="34" t="s">
        <v>490</v>
      </c>
      <c r="C1278" s="6" t="s">
        <v>488</v>
      </c>
      <c r="D1278" s="203">
        <v>5.29</v>
      </c>
      <c r="E1278" s="203">
        <v>1.36</v>
      </c>
      <c r="G1278" s="27">
        <v>117</v>
      </c>
      <c r="H1278" s="4">
        <f t="shared" si="2"/>
        <v>12.8723926380368</v>
      </c>
      <c r="I1278" s="5" t="s">
        <v>491</v>
      </c>
    </row>
    <row r="1279" spans="1:9">
      <c r="A1279" s="2">
        <v>800</v>
      </c>
      <c r="B1279" s="34" t="s">
        <v>490</v>
      </c>
      <c r="C1279" s="6" t="s">
        <v>488</v>
      </c>
      <c r="D1279" s="203">
        <v>9.39</v>
      </c>
      <c r="E1279" s="203">
        <v>0.74</v>
      </c>
      <c r="G1279" s="27">
        <v>130</v>
      </c>
      <c r="H1279" s="4">
        <f t="shared" si="2"/>
        <v>73.342331288343559</v>
      </c>
      <c r="I1279" s="5" t="s">
        <v>491</v>
      </c>
    </row>
    <row r="1280" spans="1:9">
      <c r="A1280" s="2">
        <v>800</v>
      </c>
      <c r="B1280" s="34" t="s">
        <v>490</v>
      </c>
      <c r="C1280" s="6" t="s">
        <v>488</v>
      </c>
      <c r="D1280" s="203">
        <v>4.79</v>
      </c>
      <c r="E1280" s="203">
        <v>0.74</v>
      </c>
      <c r="G1280" s="27">
        <v>98</v>
      </c>
      <c r="H1280" s="4">
        <f>G1280-624/8.15*E1280</f>
        <v>41.342331288343559</v>
      </c>
      <c r="I1280" s="5" t="s">
        <v>491</v>
      </c>
    </row>
    <row r="1281" spans="1:9">
      <c r="A1281" s="2">
        <v>800</v>
      </c>
      <c r="B1281" s="34" t="s">
        <v>490</v>
      </c>
      <c r="C1281" s="6" t="s">
        <v>488</v>
      </c>
      <c r="D1281" s="203">
        <v>6.98</v>
      </c>
      <c r="E1281" s="203">
        <v>0.8</v>
      </c>
      <c r="G1281" s="27">
        <v>108</v>
      </c>
      <c r="H1281" s="4">
        <f t="shared" si="2"/>
        <v>46.74846625766871</v>
      </c>
      <c r="I1281" s="5" t="s">
        <v>491</v>
      </c>
    </row>
    <row r="1282" spans="1:9">
      <c r="A1282" s="2">
        <v>800</v>
      </c>
      <c r="B1282" s="34" t="s">
        <v>490</v>
      </c>
      <c r="C1282" s="6" t="s">
        <v>488</v>
      </c>
      <c r="D1282" s="203">
        <v>6.23</v>
      </c>
      <c r="E1282" s="203">
        <v>1.21</v>
      </c>
      <c r="G1282" s="27">
        <v>151</v>
      </c>
      <c r="H1282" s="4">
        <f t="shared" si="2"/>
        <v>58.357055214723928</v>
      </c>
      <c r="I1282" s="5" t="s">
        <v>491</v>
      </c>
    </row>
    <row r="1283" spans="1:9">
      <c r="A1283" s="2">
        <v>800</v>
      </c>
      <c r="B1283" s="34" t="s">
        <v>490</v>
      </c>
      <c r="C1283" s="6" t="s">
        <v>488</v>
      </c>
      <c r="D1283" s="203">
        <v>5.67</v>
      </c>
      <c r="E1283" s="203">
        <v>0.61</v>
      </c>
      <c r="G1283" s="27">
        <v>73</v>
      </c>
      <c r="H1283" s="4">
        <f t="shared" si="2"/>
        <v>26.295705521472392</v>
      </c>
      <c r="I1283" s="5" t="s">
        <v>491</v>
      </c>
    </row>
    <row r="1284" spans="1:9">
      <c r="A1284" s="2">
        <v>800</v>
      </c>
      <c r="B1284" s="34" t="s">
        <v>490</v>
      </c>
      <c r="C1284" s="6" t="s">
        <v>488</v>
      </c>
      <c r="D1284" s="203">
        <v>4.5599999999999996</v>
      </c>
      <c r="E1284" s="203">
        <v>0.8</v>
      </c>
      <c r="G1284" s="27">
        <v>73</v>
      </c>
      <c r="H1284" s="4">
        <f t="shared" si="2"/>
        <v>11.74846625766871</v>
      </c>
      <c r="I1284" s="5" t="s">
        <v>491</v>
      </c>
    </row>
    <row r="1285" spans="1:9">
      <c r="A1285" s="2">
        <v>800</v>
      </c>
      <c r="B1285" s="34" t="s">
        <v>490</v>
      </c>
      <c r="C1285" s="6" t="s">
        <v>488</v>
      </c>
      <c r="D1285" s="203">
        <v>3.03</v>
      </c>
      <c r="E1285" s="203">
        <v>1.69</v>
      </c>
      <c r="G1285" s="27">
        <v>73</v>
      </c>
      <c r="H1285" s="4">
        <v>0</v>
      </c>
      <c r="I1285" s="5" t="s">
        <v>491</v>
      </c>
    </row>
    <row r="1286" spans="1:9">
      <c r="A1286" s="2">
        <v>800</v>
      </c>
      <c r="B1286" s="34" t="s">
        <v>490</v>
      </c>
      <c r="C1286" s="6" t="s">
        <v>488</v>
      </c>
      <c r="D1286" s="203">
        <v>2.2799999999999998</v>
      </c>
      <c r="E1286" s="203">
        <v>1.8</v>
      </c>
      <c r="G1286" s="27">
        <v>91</v>
      </c>
      <c r="H1286" s="4">
        <v>0</v>
      </c>
      <c r="I1286" s="5" t="s">
        <v>491</v>
      </c>
    </row>
    <row r="1287" spans="1:9">
      <c r="A1287" s="2">
        <v>800</v>
      </c>
      <c r="B1287" s="34" t="s">
        <v>490</v>
      </c>
      <c r="C1287" s="6" t="s">
        <v>488</v>
      </c>
      <c r="D1287" s="203">
        <v>2.16</v>
      </c>
      <c r="E1287" s="203">
        <v>1.03</v>
      </c>
      <c r="G1287" s="27">
        <v>39</v>
      </c>
      <c r="H1287" s="4">
        <v>0</v>
      </c>
      <c r="I1287" s="5" t="s">
        <v>491</v>
      </c>
    </row>
    <row r="1288" spans="1:9">
      <c r="A1288" s="2">
        <v>560</v>
      </c>
      <c r="B1288" s="34" t="s">
        <v>490</v>
      </c>
      <c r="C1288" s="6" t="s">
        <v>483</v>
      </c>
      <c r="D1288" s="203">
        <v>10.46</v>
      </c>
      <c r="E1288" s="203">
        <v>0.71</v>
      </c>
      <c r="G1288" s="27">
        <v>60</v>
      </c>
      <c r="H1288" s="4">
        <f t="shared" ref="H1288:H1290" si="3">G1288-624/8.15*E1288</f>
        <v>5.6392638036809828</v>
      </c>
      <c r="I1288" s="5" t="s">
        <v>491</v>
      </c>
    </row>
    <row r="1289" spans="1:9">
      <c r="A1289" s="2">
        <v>560</v>
      </c>
      <c r="B1289" s="34" t="s">
        <v>490</v>
      </c>
      <c r="C1289" s="6" t="s">
        <v>483</v>
      </c>
      <c r="D1289" s="203">
        <v>11.85</v>
      </c>
      <c r="E1289" s="203">
        <v>0.62</v>
      </c>
      <c r="G1289" s="27">
        <v>87</v>
      </c>
      <c r="H1289" s="4">
        <f t="shared" si="3"/>
        <v>39.530061349693256</v>
      </c>
      <c r="I1289" s="5" t="s">
        <v>491</v>
      </c>
    </row>
    <row r="1290" spans="1:9">
      <c r="A1290" s="2">
        <v>560</v>
      </c>
      <c r="B1290" s="34" t="s">
        <v>490</v>
      </c>
      <c r="C1290" s="6" t="s">
        <v>483</v>
      </c>
      <c r="D1290" s="203">
        <v>7.24</v>
      </c>
      <c r="E1290" s="203">
        <v>2.0099999999999998</v>
      </c>
      <c r="G1290" s="27">
        <v>196</v>
      </c>
      <c r="H1290" s="4">
        <f t="shared" si="3"/>
        <v>42.105521472392667</v>
      </c>
      <c r="I1290" s="5" t="s">
        <v>491</v>
      </c>
    </row>
    <row r="1291" spans="1:9">
      <c r="A1291" s="2">
        <v>560</v>
      </c>
      <c r="B1291" s="34" t="s">
        <v>490</v>
      </c>
      <c r="C1291" s="6" t="s">
        <v>483</v>
      </c>
      <c r="D1291" s="203">
        <v>7.75</v>
      </c>
      <c r="E1291" s="203">
        <v>1.89</v>
      </c>
      <c r="G1291" s="27">
        <v>204</v>
      </c>
      <c r="H1291" s="4">
        <f>G1291-624/8.15*E1291</f>
        <v>59.293251533742335</v>
      </c>
      <c r="I1291" s="5" t="s">
        <v>491</v>
      </c>
    </row>
    <row r="1292" spans="1:9">
      <c r="A1292" s="2">
        <v>560</v>
      </c>
      <c r="B1292" s="34" t="s">
        <v>490</v>
      </c>
      <c r="C1292" s="6" t="s">
        <v>483</v>
      </c>
      <c r="D1292" s="203">
        <v>8.81</v>
      </c>
      <c r="E1292" s="203">
        <v>1.82</v>
      </c>
      <c r="G1292" s="27">
        <v>144</v>
      </c>
      <c r="H1292" s="4">
        <f t="shared" ref="H1292:H1294" si="4">G1292-624/8.15*E1292</f>
        <v>4.6527607361963135</v>
      </c>
      <c r="I1292" s="5" t="s">
        <v>491</v>
      </c>
    </row>
    <row r="1293" spans="1:9">
      <c r="A1293" s="2">
        <v>560</v>
      </c>
      <c r="B1293" s="34" t="s">
        <v>490</v>
      </c>
      <c r="C1293" s="6" t="s">
        <v>483</v>
      </c>
      <c r="D1293" s="203">
        <v>7.09</v>
      </c>
      <c r="E1293" s="203">
        <v>2.1800000000000002</v>
      </c>
      <c r="G1293" s="27">
        <v>233</v>
      </c>
      <c r="H1293" s="4">
        <f t="shared" si="4"/>
        <v>66.089570552147222</v>
      </c>
      <c r="I1293" s="5" t="s">
        <v>491</v>
      </c>
    </row>
    <row r="1294" spans="1:9">
      <c r="A1294" s="2">
        <v>590</v>
      </c>
      <c r="B1294" s="34" t="s">
        <v>490</v>
      </c>
      <c r="C1294" s="6" t="s">
        <v>484</v>
      </c>
      <c r="D1294" s="203">
        <v>2.7</v>
      </c>
      <c r="E1294" s="203">
        <v>3.18</v>
      </c>
      <c r="G1294" s="27">
        <v>263</v>
      </c>
      <c r="H1294" s="4">
        <f t="shared" si="4"/>
        <v>19.525153374233128</v>
      </c>
      <c r="I1294" s="5" t="s">
        <v>491</v>
      </c>
    </row>
    <row r="1295" spans="1:9">
      <c r="A1295" s="2">
        <v>590</v>
      </c>
      <c r="B1295" s="34" t="s">
        <v>490</v>
      </c>
      <c r="C1295" s="6" t="s">
        <v>484</v>
      </c>
      <c r="D1295" s="203">
        <v>1.95</v>
      </c>
      <c r="E1295" s="203">
        <v>5.66</v>
      </c>
      <c r="G1295" s="27">
        <v>190</v>
      </c>
      <c r="H1295" s="4">
        <v>0</v>
      </c>
      <c r="I1295" s="5" t="s">
        <v>491</v>
      </c>
    </row>
    <row r="1296" spans="1:9">
      <c r="A1296" s="2">
        <v>590</v>
      </c>
      <c r="B1296" s="34" t="s">
        <v>490</v>
      </c>
      <c r="C1296" s="6" t="s">
        <v>484</v>
      </c>
      <c r="D1296" s="203">
        <v>0.96</v>
      </c>
      <c r="E1296" s="203">
        <v>7.1</v>
      </c>
      <c r="G1296" s="27">
        <v>316</v>
      </c>
      <c r="H1296" s="4">
        <v>0</v>
      </c>
      <c r="I1296" s="5" t="s">
        <v>491</v>
      </c>
    </row>
    <row r="1297" spans="1:9">
      <c r="A1297" s="2">
        <v>590</v>
      </c>
      <c r="B1297" s="34" t="s">
        <v>490</v>
      </c>
      <c r="C1297" s="6" t="s">
        <v>484</v>
      </c>
      <c r="D1297" s="203">
        <v>1.85</v>
      </c>
      <c r="E1297" s="203">
        <v>6.64</v>
      </c>
      <c r="G1297" s="27">
        <v>365</v>
      </c>
      <c r="H1297" s="4">
        <v>0</v>
      </c>
      <c r="I1297" s="5" t="s">
        <v>491</v>
      </c>
    </row>
    <row r="1298" spans="1:9">
      <c r="A1298" s="2">
        <v>590</v>
      </c>
      <c r="B1298" s="34" t="s">
        <v>490</v>
      </c>
      <c r="C1298" s="6" t="s">
        <v>484</v>
      </c>
      <c r="D1298" s="203">
        <v>0.65</v>
      </c>
      <c r="E1298" s="203">
        <v>6.46</v>
      </c>
      <c r="G1298" s="27">
        <v>308</v>
      </c>
      <c r="H1298" s="4">
        <v>0</v>
      </c>
      <c r="I1298" s="5" t="s">
        <v>491</v>
      </c>
    </row>
    <row r="1299" spans="1:9">
      <c r="A1299" s="2">
        <v>590</v>
      </c>
      <c r="B1299" s="34" t="s">
        <v>490</v>
      </c>
      <c r="C1299" s="6" t="s">
        <v>484</v>
      </c>
      <c r="D1299" s="203">
        <v>0.57999999999999996</v>
      </c>
      <c r="E1299" s="203">
        <v>7.03</v>
      </c>
      <c r="G1299" s="27">
        <v>297</v>
      </c>
      <c r="H1299" s="4">
        <v>0</v>
      </c>
      <c r="I1299" s="5" t="s">
        <v>491</v>
      </c>
    </row>
    <row r="1300" spans="1:9">
      <c r="A1300" s="2">
        <v>590</v>
      </c>
      <c r="B1300" s="34" t="s">
        <v>490</v>
      </c>
      <c r="C1300" s="6" t="s">
        <v>484</v>
      </c>
      <c r="D1300" s="203">
        <v>0.91</v>
      </c>
      <c r="E1300" s="203">
        <v>7.03</v>
      </c>
      <c r="G1300" s="27">
        <v>300</v>
      </c>
      <c r="H1300" s="4">
        <v>0</v>
      </c>
      <c r="I1300" s="5" t="s">
        <v>491</v>
      </c>
    </row>
    <row r="1301" spans="1:9">
      <c r="A1301" s="2">
        <v>590</v>
      </c>
      <c r="B1301" s="34" t="s">
        <v>490</v>
      </c>
      <c r="C1301" s="6" t="s">
        <v>484</v>
      </c>
      <c r="D1301" s="203">
        <v>0.62</v>
      </c>
      <c r="E1301" s="203">
        <v>6.27</v>
      </c>
      <c r="G1301" s="27">
        <v>353</v>
      </c>
      <c r="H1301" s="4">
        <v>0</v>
      </c>
      <c r="I1301" s="5" t="s">
        <v>491</v>
      </c>
    </row>
    <row r="1302" spans="1:9">
      <c r="A1302" s="2">
        <v>590</v>
      </c>
      <c r="B1302" s="34" t="s">
        <v>490</v>
      </c>
      <c r="C1302" s="6" t="s">
        <v>484</v>
      </c>
      <c r="D1302" s="203">
        <v>0.72</v>
      </c>
      <c r="E1302" s="203">
        <v>6.46</v>
      </c>
      <c r="G1302" s="27">
        <v>280</v>
      </c>
      <c r="H1302" s="4">
        <v>0</v>
      </c>
      <c r="I1302" s="5" t="s">
        <v>491</v>
      </c>
    </row>
    <row r="1303" spans="1:9">
      <c r="A1303" s="2">
        <v>590</v>
      </c>
      <c r="B1303" s="34" t="s">
        <v>490</v>
      </c>
      <c r="C1303" s="6" t="s">
        <v>484</v>
      </c>
      <c r="D1303" s="203">
        <v>0.69</v>
      </c>
      <c r="E1303" s="203">
        <v>6.02</v>
      </c>
      <c r="G1303" s="27">
        <v>341</v>
      </c>
      <c r="H1303" s="4">
        <v>0</v>
      </c>
      <c r="I1303" s="5" t="s">
        <v>491</v>
      </c>
    </row>
    <row r="1304" spans="1:9">
      <c r="A1304" s="2">
        <v>590</v>
      </c>
      <c r="B1304" s="34" t="s">
        <v>490</v>
      </c>
      <c r="C1304" s="6" t="s">
        <v>484</v>
      </c>
      <c r="D1304" s="203">
        <v>0.51</v>
      </c>
      <c r="E1304" s="203">
        <v>6.12</v>
      </c>
      <c r="G1304" s="27">
        <v>208</v>
      </c>
      <c r="H1304" s="4">
        <v>0</v>
      </c>
      <c r="I1304" s="5" t="s">
        <v>491</v>
      </c>
    </row>
    <row r="1305" spans="1:9">
      <c r="A1305" s="2">
        <v>590</v>
      </c>
      <c r="B1305" s="34" t="s">
        <v>490</v>
      </c>
      <c r="C1305" s="6" t="s">
        <v>484</v>
      </c>
      <c r="D1305" s="203">
        <v>0.66</v>
      </c>
      <c r="E1305" s="203">
        <v>6.45</v>
      </c>
      <c r="G1305" s="27">
        <v>214</v>
      </c>
      <c r="H1305" s="4">
        <v>0</v>
      </c>
      <c r="I1305" s="5" t="s">
        <v>491</v>
      </c>
    </row>
    <row r="1306" spans="1:9">
      <c r="A1306" s="2">
        <v>590</v>
      </c>
      <c r="B1306" s="34" t="s">
        <v>490</v>
      </c>
      <c r="C1306" s="6" t="s">
        <v>484</v>
      </c>
      <c r="D1306" s="203">
        <v>0.64</v>
      </c>
      <c r="E1306" s="203">
        <v>6.62</v>
      </c>
      <c r="G1306" s="27">
        <v>359</v>
      </c>
      <c r="H1306" s="4">
        <v>0</v>
      </c>
      <c r="I1306" s="5" t="s">
        <v>491</v>
      </c>
    </row>
    <row r="1307" spans="1:9">
      <c r="A1307" s="2">
        <v>590</v>
      </c>
      <c r="B1307" s="34" t="s">
        <v>490</v>
      </c>
      <c r="C1307" s="6" t="s">
        <v>484</v>
      </c>
      <c r="D1307" s="203">
        <v>0.56000000000000005</v>
      </c>
      <c r="E1307" s="203">
        <v>6.57</v>
      </c>
      <c r="G1307" s="27">
        <v>86</v>
      </c>
      <c r="H1307" s="4">
        <v>0</v>
      </c>
      <c r="I1307" s="5" t="s">
        <v>491</v>
      </c>
    </row>
    <row r="1308" spans="1:9">
      <c r="A1308" s="2">
        <v>590</v>
      </c>
      <c r="B1308" s="34" t="s">
        <v>490</v>
      </c>
      <c r="C1308" s="6" t="s">
        <v>484</v>
      </c>
      <c r="D1308" s="203">
        <v>0.65</v>
      </c>
      <c r="E1308" s="203">
        <v>6.68</v>
      </c>
      <c r="G1308" s="27">
        <v>149</v>
      </c>
      <c r="H1308" s="4">
        <v>0</v>
      </c>
      <c r="I1308" s="5" t="s">
        <v>491</v>
      </c>
    </row>
    <row r="1309" spans="1:9">
      <c r="A1309" s="2">
        <v>590</v>
      </c>
      <c r="B1309" s="34" t="s">
        <v>490</v>
      </c>
      <c r="C1309" s="6" t="s">
        <v>484</v>
      </c>
      <c r="D1309" s="203">
        <v>0.66</v>
      </c>
      <c r="E1309" s="203">
        <v>6.27</v>
      </c>
      <c r="G1309" s="27">
        <v>88</v>
      </c>
      <c r="H1309" s="4">
        <v>0</v>
      </c>
      <c r="I1309" s="5" t="s">
        <v>491</v>
      </c>
    </row>
    <row r="1310" spans="1:9">
      <c r="A1310" s="2">
        <v>590</v>
      </c>
      <c r="B1310" s="34" t="s">
        <v>490</v>
      </c>
      <c r="C1310" s="6" t="s">
        <v>484</v>
      </c>
      <c r="D1310" s="203">
        <v>0.59</v>
      </c>
      <c r="E1310" s="203">
        <v>6.77</v>
      </c>
      <c r="G1310" s="27">
        <v>326</v>
      </c>
      <c r="H1310" s="4">
        <v>0</v>
      </c>
      <c r="I1310" s="5" t="s">
        <v>491</v>
      </c>
    </row>
    <row r="1311" spans="1:9">
      <c r="A1311" s="2">
        <v>590</v>
      </c>
      <c r="B1311" s="34" t="s">
        <v>490</v>
      </c>
      <c r="C1311" s="6" t="s">
        <v>484</v>
      </c>
      <c r="D1311" s="203">
        <v>0.52</v>
      </c>
      <c r="E1311" s="203">
        <v>6.32</v>
      </c>
      <c r="G1311" s="27">
        <v>444</v>
      </c>
      <c r="H1311" s="4">
        <v>0</v>
      </c>
      <c r="I1311" s="5" t="s">
        <v>491</v>
      </c>
    </row>
    <row r="1312" spans="1:9">
      <c r="A1312" s="2">
        <v>590</v>
      </c>
      <c r="B1312" s="34" t="s">
        <v>490</v>
      </c>
      <c r="C1312" s="6" t="s">
        <v>484</v>
      </c>
      <c r="D1312" s="203">
        <v>0.57999999999999996</v>
      </c>
      <c r="E1312" s="203">
        <v>7.21</v>
      </c>
      <c r="G1312" s="27">
        <v>295</v>
      </c>
      <c r="H1312" s="4">
        <v>0</v>
      </c>
      <c r="I1312" s="5" t="s">
        <v>491</v>
      </c>
    </row>
    <row r="1313" spans="1:9">
      <c r="A1313" s="2">
        <v>590</v>
      </c>
      <c r="B1313" s="34" t="s">
        <v>490</v>
      </c>
      <c r="C1313" s="6" t="s">
        <v>484</v>
      </c>
      <c r="D1313" s="203">
        <v>0.5</v>
      </c>
      <c r="E1313" s="203">
        <v>6.72</v>
      </c>
      <c r="G1313" s="27">
        <v>360</v>
      </c>
      <c r="H1313" s="4">
        <v>0</v>
      </c>
      <c r="I1313" s="5" t="s">
        <v>491</v>
      </c>
    </row>
    <row r="1314" spans="1:9">
      <c r="A1314" s="2">
        <v>590</v>
      </c>
      <c r="B1314" s="34" t="s">
        <v>490</v>
      </c>
      <c r="C1314" s="6" t="s">
        <v>484</v>
      </c>
      <c r="D1314" s="203">
        <v>0.44</v>
      </c>
      <c r="E1314" s="203">
        <v>7.01</v>
      </c>
      <c r="G1314" s="27">
        <v>313</v>
      </c>
      <c r="H1314" s="4">
        <v>0</v>
      </c>
      <c r="I1314" s="5" t="s">
        <v>491</v>
      </c>
    </row>
    <row r="1315" spans="1:9">
      <c r="A1315" s="2">
        <v>590</v>
      </c>
      <c r="B1315" s="34" t="s">
        <v>490</v>
      </c>
      <c r="C1315" s="6" t="s">
        <v>484</v>
      </c>
      <c r="D1315" s="203">
        <v>0.45</v>
      </c>
      <c r="E1315" s="203">
        <v>7.3</v>
      </c>
      <c r="G1315" s="27">
        <v>350</v>
      </c>
      <c r="H1315" s="4">
        <v>0</v>
      </c>
      <c r="I1315" s="5" t="s">
        <v>491</v>
      </c>
    </row>
    <row r="1316" spans="1:9">
      <c r="A1316" s="2">
        <v>590</v>
      </c>
      <c r="B1316" s="34" t="s">
        <v>490</v>
      </c>
      <c r="C1316" s="6" t="s">
        <v>484</v>
      </c>
      <c r="D1316" s="203">
        <v>0.42</v>
      </c>
      <c r="E1316" s="203">
        <v>6.54</v>
      </c>
      <c r="G1316" s="27">
        <v>380</v>
      </c>
      <c r="H1316" s="4">
        <v>0</v>
      </c>
      <c r="I1316" s="5" t="s">
        <v>491</v>
      </c>
    </row>
    <row r="1317" spans="1:9">
      <c r="A1317" s="2">
        <v>590</v>
      </c>
      <c r="B1317" s="34" t="s">
        <v>490</v>
      </c>
      <c r="C1317" s="6" t="s">
        <v>484</v>
      </c>
      <c r="D1317" s="203">
        <v>0.43</v>
      </c>
      <c r="E1317" s="203">
        <v>7.01</v>
      </c>
      <c r="G1317" s="27">
        <v>359</v>
      </c>
      <c r="H1317" s="4">
        <v>0</v>
      </c>
      <c r="I1317" s="5" t="s">
        <v>491</v>
      </c>
    </row>
    <row r="1318" spans="1:9">
      <c r="A1318" s="2">
        <v>590</v>
      </c>
      <c r="B1318" s="34" t="s">
        <v>490</v>
      </c>
      <c r="C1318" s="6" t="s">
        <v>484</v>
      </c>
      <c r="D1318" s="203">
        <v>0.39</v>
      </c>
      <c r="E1318" s="203">
        <v>6.75</v>
      </c>
      <c r="G1318" s="27">
        <v>345</v>
      </c>
      <c r="H1318" s="4">
        <v>0</v>
      </c>
      <c r="I1318" s="5" t="s">
        <v>491</v>
      </c>
    </row>
    <row r="1319" spans="1:9">
      <c r="A1319" s="2">
        <v>590</v>
      </c>
      <c r="B1319" s="34" t="s">
        <v>490</v>
      </c>
      <c r="C1319" s="6" t="s">
        <v>484</v>
      </c>
      <c r="D1319" s="203">
        <v>0.31</v>
      </c>
      <c r="E1319" s="203">
        <v>7.14</v>
      </c>
      <c r="G1319" s="27">
        <v>224</v>
      </c>
      <c r="H1319" s="4">
        <v>0</v>
      </c>
      <c r="I1319" s="5" t="s">
        <v>491</v>
      </c>
    </row>
    <row r="1320" spans="1:9">
      <c r="A1320" s="2">
        <v>590</v>
      </c>
      <c r="B1320" s="34" t="s">
        <v>490</v>
      </c>
      <c r="C1320" s="6" t="s">
        <v>484</v>
      </c>
      <c r="D1320" s="203">
        <v>0.35</v>
      </c>
      <c r="E1320" s="203">
        <v>7.05</v>
      </c>
      <c r="G1320" s="27">
        <v>263</v>
      </c>
      <c r="H1320" s="4">
        <v>0</v>
      </c>
      <c r="I1320" s="5" t="s">
        <v>491</v>
      </c>
    </row>
    <row r="1321" spans="1:9">
      <c r="A1321" s="2">
        <v>590</v>
      </c>
      <c r="B1321" s="34" t="s">
        <v>490</v>
      </c>
      <c r="C1321" s="6" t="s">
        <v>484</v>
      </c>
      <c r="D1321" s="203">
        <v>0.39</v>
      </c>
      <c r="E1321" s="203">
        <v>6.93</v>
      </c>
      <c r="G1321" s="27">
        <v>252</v>
      </c>
      <c r="H1321" s="4">
        <v>0</v>
      </c>
      <c r="I1321" s="5" t="s">
        <v>491</v>
      </c>
    </row>
    <row r="1322" spans="1:9">
      <c r="A1322" s="2">
        <v>590</v>
      </c>
      <c r="B1322" s="34" t="s">
        <v>490</v>
      </c>
      <c r="C1322" s="6" t="s">
        <v>484</v>
      </c>
      <c r="D1322" s="203">
        <v>0.36</v>
      </c>
      <c r="E1322" s="203">
        <v>6.97</v>
      </c>
      <c r="G1322" s="27">
        <v>375</v>
      </c>
      <c r="H1322" s="4">
        <v>0</v>
      </c>
      <c r="I1322" s="5" t="s">
        <v>491</v>
      </c>
    </row>
    <row r="1323" spans="1:9">
      <c r="A1323" s="2">
        <v>590</v>
      </c>
      <c r="B1323" s="34" t="s">
        <v>490</v>
      </c>
      <c r="C1323" s="6" t="s">
        <v>484</v>
      </c>
      <c r="D1323" s="203">
        <v>0.28000000000000003</v>
      </c>
      <c r="E1323" s="203">
        <v>7.03</v>
      </c>
      <c r="G1323" s="27">
        <v>721</v>
      </c>
      <c r="H1323" s="4">
        <f t="shared" ref="H1323:H1337" si="5">G1323-624/8.15*E1323</f>
        <v>182.75214723926376</v>
      </c>
      <c r="I1323" s="5" t="s">
        <v>491</v>
      </c>
    </row>
    <row r="1324" spans="1:9">
      <c r="A1324" s="2">
        <v>590</v>
      </c>
      <c r="B1324" s="34" t="s">
        <v>490</v>
      </c>
      <c r="C1324" s="6" t="s">
        <v>484</v>
      </c>
      <c r="D1324" s="203">
        <v>0.22</v>
      </c>
      <c r="E1324" s="203">
        <v>6.82</v>
      </c>
      <c r="G1324" s="27">
        <v>473</v>
      </c>
      <c r="H1324" s="4">
        <v>0</v>
      </c>
      <c r="I1324" s="5" t="s">
        <v>491</v>
      </c>
    </row>
    <row r="1325" spans="1:9">
      <c r="A1325" s="2">
        <v>650</v>
      </c>
      <c r="B1325" s="34" t="s">
        <v>490</v>
      </c>
      <c r="C1325" s="6" t="s">
        <v>486</v>
      </c>
      <c r="D1325" s="203">
        <v>10.52</v>
      </c>
      <c r="E1325" s="203">
        <v>1.52</v>
      </c>
      <c r="G1325" s="27">
        <v>343</v>
      </c>
      <c r="H1325" s="4">
        <f t="shared" si="5"/>
        <v>226.62208588957054</v>
      </c>
      <c r="I1325" s="5" t="s">
        <v>491</v>
      </c>
    </row>
    <row r="1326" spans="1:9">
      <c r="A1326" s="2">
        <v>650</v>
      </c>
      <c r="B1326" s="34" t="s">
        <v>490</v>
      </c>
      <c r="C1326" s="6" t="s">
        <v>486</v>
      </c>
      <c r="D1326" s="203">
        <v>5.63</v>
      </c>
      <c r="E1326" s="203">
        <v>4.1399999999999997</v>
      </c>
      <c r="G1326" s="27">
        <v>191</v>
      </c>
      <c r="H1326" s="4">
        <v>0</v>
      </c>
      <c r="I1326" s="5" t="s">
        <v>491</v>
      </c>
    </row>
    <row r="1327" spans="1:9">
      <c r="A1327" s="2">
        <v>650</v>
      </c>
      <c r="B1327" s="34" t="s">
        <v>490</v>
      </c>
      <c r="C1327" s="6" t="s">
        <v>486</v>
      </c>
      <c r="D1327" s="203">
        <v>4.97</v>
      </c>
      <c r="E1327" s="203">
        <v>4.55</v>
      </c>
      <c r="G1327" s="27">
        <v>547</v>
      </c>
      <c r="H1327" s="4">
        <f t="shared" si="5"/>
        <v>198.6319018404908</v>
      </c>
      <c r="I1327" s="5" t="s">
        <v>491</v>
      </c>
    </row>
    <row r="1328" spans="1:9">
      <c r="A1328" s="2">
        <v>650</v>
      </c>
      <c r="B1328" s="34" t="s">
        <v>490</v>
      </c>
      <c r="C1328" s="6" t="s">
        <v>487</v>
      </c>
      <c r="D1328" s="203">
        <v>3.78</v>
      </c>
      <c r="E1328" s="203">
        <v>6.03</v>
      </c>
      <c r="G1328" s="27">
        <v>360</v>
      </c>
      <c r="H1328" s="4">
        <v>0</v>
      </c>
      <c r="I1328" s="5" t="s">
        <v>491</v>
      </c>
    </row>
    <row r="1329" spans="1:9">
      <c r="A1329" s="2">
        <v>650</v>
      </c>
      <c r="B1329" s="34" t="s">
        <v>490</v>
      </c>
      <c r="C1329" s="6" t="s">
        <v>487</v>
      </c>
      <c r="D1329" s="203">
        <v>2.69</v>
      </c>
      <c r="E1329" s="203">
        <v>6.05</v>
      </c>
      <c r="G1329" s="27">
        <v>508</v>
      </c>
      <c r="H1329" s="4">
        <f t="shared" si="5"/>
        <v>44.785276073619627</v>
      </c>
      <c r="I1329" s="5" t="s">
        <v>491</v>
      </c>
    </row>
    <row r="1330" spans="1:9">
      <c r="A1330" s="2">
        <v>800</v>
      </c>
      <c r="B1330" s="34" t="s">
        <v>490</v>
      </c>
      <c r="C1330" s="6" t="s">
        <v>489</v>
      </c>
      <c r="D1330" s="203">
        <v>3.62</v>
      </c>
      <c r="E1330" s="203">
        <v>5.84</v>
      </c>
      <c r="G1330" s="27">
        <v>326</v>
      </c>
      <c r="H1330" s="4">
        <v>0</v>
      </c>
      <c r="I1330" s="5" t="s">
        <v>491</v>
      </c>
    </row>
    <row r="1331" spans="1:9">
      <c r="A1331" s="2">
        <v>800</v>
      </c>
      <c r="B1331" s="34" t="s">
        <v>490</v>
      </c>
      <c r="C1331" s="6" t="s">
        <v>489</v>
      </c>
      <c r="D1331" s="203">
        <v>0.86</v>
      </c>
      <c r="E1331" s="203">
        <v>3.45</v>
      </c>
      <c r="G1331" s="27">
        <v>554</v>
      </c>
      <c r="H1331" s="4">
        <f t="shared" si="5"/>
        <v>289.85276073619633</v>
      </c>
      <c r="I1331" s="5" t="s">
        <v>491</v>
      </c>
    </row>
    <row r="1332" spans="1:9">
      <c r="A1332" s="2">
        <v>800</v>
      </c>
      <c r="B1332" s="34" t="s">
        <v>490</v>
      </c>
      <c r="C1332" s="6" t="s">
        <v>489</v>
      </c>
      <c r="D1332" s="203">
        <v>0.45</v>
      </c>
      <c r="E1332" s="203">
        <v>10.74</v>
      </c>
      <c r="G1332" s="27">
        <v>799</v>
      </c>
      <c r="H1332" s="4">
        <v>0</v>
      </c>
      <c r="I1332" s="5" t="s">
        <v>491</v>
      </c>
    </row>
    <row r="1333" spans="1:9">
      <c r="A1333" s="2">
        <v>800</v>
      </c>
      <c r="B1333" s="34" t="s">
        <v>490</v>
      </c>
      <c r="C1333" s="6" t="s">
        <v>485</v>
      </c>
      <c r="D1333" s="203">
        <v>4.5599999999999996</v>
      </c>
      <c r="E1333" s="203">
        <v>3.49</v>
      </c>
      <c r="G1333" s="27">
        <v>1678</v>
      </c>
      <c r="H1333" s="4">
        <f t="shared" si="5"/>
        <v>1410.7901840490797</v>
      </c>
      <c r="I1333" s="5" t="s">
        <v>491</v>
      </c>
    </row>
    <row r="1334" spans="1:9">
      <c r="A1334" s="2">
        <v>800</v>
      </c>
      <c r="B1334" s="34" t="s">
        <v>490</v>
      </c>
      <c r="C1334" s="6" t="s">
        <v>485</v>
      </c>
      <c r="D1334" s="203">
        <v>1.91</v>
      </c>
      <c r="E1334" s="203">
        <v>4.88</v>
      </c>
      <c r="G1334" s="27">
        <v>3220</v>
      </c>
      <c r="H1334" s="4">
        <f t="shared" si="5"/>
        <v>2846.365644171779</v>
      </c>
      <c r="I1334" s="5" t="s">
        <v>491</v>
      </c>
    </row>
    <row r="1335" spans="1:9">
      <c r="A1335" s="2">
        <v>800</v>
      </c>
      <c r="B1335" s="34" t="s">
        <v>490</v>
      </c>
      <c r="C1335" s="6" t="s">
        <v>485</v>
      </c>
      <c r="D1335" s="203">
        <v>2.19</v>
      </c>
      <c r="E1335" s="203">
        <v>5.56</v>
      </c>
      <c r="G1335" s="27">
        <v>587</v>
      </c>
      <c r="H1335" s="4">
        <f t="shared" si="5"/>
        <v>161.30184049079759</v>
      </c>
      <c r="I1335" s="5" t="s">
        <v>491</v>
      </c>
    </row>
    <row r="1336" spans="1:9">
      <c r="A1336" s="2">
        <v>800</v>
      </c>
      <c r="B1336" s="34" t="s">
        <v>490</v>
      </c>
      <c r="C1336" s="6" t="s">
        <v>485</v>
      </c>
      <c r="D1336" s="203">
        <v>8.61</v>
      </c>
      <c r="E1336" s="203">
        <v>0.72</v>
      </c>
      <c r="G1336" s="27">
        <v>142</v>
      </c>
      <c r="H1336" s="4">
        <f t="shared" si="5"/>
        <v>86.873619631901846</v>
      </c>
      <c r="I1336" s="5" t="s">
        <v>491</v>
      </c>
    </row>
    <row r="1337" spans="1:9">
      <c r="A1337" s="2">
        <v>800</v>
      </c>
      <c r="B1337" s="34" t="s">
        <v>490</v>
      </c>
      <c r="C1337" s="6" t="s">
        <v>485</v>
      </c>
      <c r="D1337" s="203">
        <v>6</v>
      </c>
      <c r="E1337" s="203">
        <v>3.22</v>
      </c>
      <c r="G1337" s="27">
        <v>379</v>
      </c>
      <c r="H1337" s="4">
        <f t="shared" si="5"/>
        <v>132.46257668711655</v>
      </c>
      <c r="I1337" s="5" t="s">
        <v>491</v>
      </c>
    </row>
    <row r="1338" spans="1:9">
      <c r="A1338" s="2">
        <v>800</v>
      </c>
      <c r="B1338" s="34" t="s">
        <v>490</v>
      </c>
      <c r="C1338" s="6" t="s">
        <v>485</v>
      </c>
      <c r="D1338" s="203">
        <v>6.26</v>
      </c>
      <c r="E1338" s="203">
        <v>3.17</v>
      </c>
      <c r="G1338" s="27">
        <v>361</v>
      </c>
      <c r="H1338" s="4">
        <f>G1338-624/8.15*E1338</f>
        <v>118.29079754601227</v>
      </c>
      <c r="I1338" s="5" t="s">
        <v>491</v>
      </c>
    </row>
    <row r="1339" spans="1:9">
      <c r="A1339" s="2">
        <v>800</v>
      </c>
      <c r="B1339" s="34" t="s">
        <v>490</v>
      </c>
      <c r="C1339" s="6" t="s">
        <v>485</v>
      </c>
      <c r="D1339" s="203">
        <v>2.5299999999999998</v>
      </c>
      <c r="E1339" s="203">
        <v>5.18</v>
      </c>
      <c r="G1339" s="27">
        <v>1691</v>
      </c>
      <c r="H1339" s="4">
        <f t="shared" ref="H1339:H1360" si="6">G1339-624/8.15*E1339</f>
        <v>1294.3963190184049</v>
      </c>
      <c r="I1339" s="5" t="s">
        <v>491</v>
      </c>
    </row>
    <row r="1340" spans="1:9">
      <c r="A1340" s="2">
        <v>800</v>
      </c>
      <c r="B1340" s="34" t="s">
        <v>490</v>
      </c>
      <c r="C1340" s="6" t="s">
        <v>485</v>
      </c>
      <c r="D1340" s="203">
        <v>2.13</v>
      </c>
      <c r="E1340" s="203">
        <v>5.84</v>
      </c>
      <c r="G1340" s="27">
        <v>386</v>
      </c>
      <c r="H1340" s="4">
        <v>0</v>
      </c>
      <c r="I1340" s="5" t="s">
        <v>491</v>
      </c>
    </row>
    <row r="1341" spans="1:9">
      <c r="A1341" s="2">
        <v>800</v>
      </c>
      <c r="B1341" s="34" t="s">
        <v>490</v>
      </c>
      <c r="C1341" s="6" t="s">
        <v>485</v>
      </c>
      <c r="D1341" s="203">
        <v>0.96</v>
      </c>
      <c r="E1341" s="203">
        <v>6.49</v>
      </c>
      <c r="G1341" s="27">
        <v>380</v>
      </c>
      <c r="H1341" s="4">
        <v>0</v>
      </c>
      <c r="I1341" s="5" t="s">
        <v>491</v>
      </c>
    </row>
    <row r="1342" spans="1:9">
      <c r="A1342" s="2">
        <v>800</v>
      </c>
      <c r="B1342" s="34" t="s">
        <v>490</v>
      </c>
      <c r="C1342" s="6" t="s">
        <v>485</v>
      </c>
      <c r="D1342" s="203">
        <v>4.26</v>
      </c>
      <c r="E1342" s="203">
        <v>3.6</v>
      </c>
      <c r="G1342" s="27">
        <v>327</v>
      </c>
      <c r="H1342" s="4">
        <f t="shared" si="6"/>
        <v>51.368098159509202</v>
      </c>
      <c r="I1342" s="5" t="s">
        <v>491</v>
      </c>
    </row>
    <row r="1343" spans="1:9">
      <c r="A1343" s="2">
        <v>800</v>
      </c>
      <c r="B1343" s="34" t="s">
        <v>490</v>
      </c>
      <c r="C1343" s="6" t="s">
        <v>485</v>
      </c>
      <c r="D1343" s="203">
        <v>5.22</v>
      </c>
      <c r="E1343" s="203">
        <v>4.17</v>
      </c>
      <c r="G1343" s="27">
        <v>453</v>
      </c>
      <c r="H1343" s="4">
        <f t="shared" si="6"/>
        <v>133.72638036809815</v>
      </c>
      <c r="I1343" s="5" t="s">
        <v>491</v>
      </c>
    </row>
    <row r="1344" spans="1:9">
      <c r="A1344" s="2">
        <v>800</v>
      </c>
      <c r="B1344" s="34" t="s">
        <v>490</v>
      </c>
      <c r="C1344" s="6" t="s">
        <v>485</v>
      </c>
      <c r="D1344" s="203">
        <v>7.19</v>
      </c>
      <c r="E1344" s="203">
        <v>2.96</v>
      </c>
      <c r="G1344" s="27">
        <v>241</v>
      </c>
      <c r="H1344" s="4">
        <f t="shared" si="6"/>
        <v>14.369325153374234</v>
      </c>
      <c r="I1344" s="5" t="s">
        <v>491</v>
      </c>
    </row>
    <row r="1345" spans="1:9">
      <c r="A1345" s="2">
        <v>800</v>
      </c>
      <c r="B1345" s="34" t="s">
        <v>490</v>
      </c>
      <c r="C1345" s="6" t="s">
        <v>485</v>
      </c>
      <c r="D1345" s="203">
        <v>5.45</v>
      </c>
      <c r="E1345" s="203">
        <v>4</v>
      </c>
      <c r="G1345" s="27">
        <v>390</v>
      </c>
      <c r="H1345" s="4">
        <f t="shared" si="6"/>
        <v>83.742331288343564</v>
      </c>
      <c r="I1345" s="5" t="s">
        <v>491</v>
      </c>
    </row>
    <row r="1346" spans="1:9">
      <c r="A1346" s="2">
        <v>800</v>
      </c>
      <c r="B1346" s="34" t="s">
        <v>490</v>
      </c>
      <c r="C1346" s="6" t="s">
        <v>485</v>
      </c>
      <c r="D1346" s="203">
        <v>5.6</v>
      </c>
      <c r="E1346" s="203">
        <v>2.5299999999999998</v>
      </c>
      <c r="G1346" s="27">
        <v>208</v>
      </c>
      <c r="H1346" s="4">
        <f t="shared" si="6"/>
        <v>14.292024539877332</v>
      </c>
      <c r="I1346" s="5" t="s">
        <v>491</v>
      </c>
    </row>
    <row r="1347" spans="1:9">
      <c r="A1347" s="2">
        <v>800</v>
      </c>
      <c r="B1347" s="34" t="s">
        <v>490</v>
      </c>
      <c r="C1347" s="6" t="s">
        <v>485</v>
      </c>
      <c r="D1347" s="203">
        <v>7.62</v>
      </c>
      <c r="E1347" s="203">
        <v>1.59</v>
      </c>
      <c r="G1347" s="27">
        <v>39</v>
      </c>
      <c r="H1347" s="4">
        <v>0</v>
      </c>
      <c r="I1347" s="5" t="s">
        <v>491</v>
      </c>
    </row>
    <row r="1348" spans="1:9">
      <c r="A1348" s="2">
        <v>800</v>
      </c>
      <c r="B1348" s="34" t="s">
        <v>490</v>
      </c>
      <c r="C1348" s="6" t="s">
        <v>485</v>
      </c>
      <c r="D1348" s="203">
        <v>10.73</v>
      </c>
      <c r="E1348" s="203">
        <v>0.79</v>
      </c>
      <c r="G1348" s="27">
        <v>534</v>
      </c>
      <c r="H1348" s="4">
        <f t="shared" si="6"/>
        <v>473.51411042944784</v>
      </c>
      <c r="I1348" s="5" t="s">
        <v>491</v>
      </c>
    </row>
    <row r="1349" spans="1:9">
      <c r="A1349" s="2">
        <v>800</v>
      </c>
      <c r="B1349" s="34" t="s">
        <v>490</v>
      </c>
      <c r="C1349" s="6" t="s">
        <v>485</v>
      </c>
      <c r="D1349" s="203">
        <v>5.62</v>
      </c>
      <c r="E1349" s="203">
        <v>4.05</v>
      </c>
      <c r="G1349" s="27">
        <v>357</v>
      </c>
      <c r="H1349" s="4">
        <f t="shared" si="6"/>
        <v>46.914110429447874</v>
      </c>
      <c r="I1349" s="5" t="s">
        <v>491</v>
      </c>
    </row>
    <row r="1350" spans="1:9">
      <c r="A1350" s="2">
        <v>800</v>
      </c>
      <c r="B1350" s="34" t="s">
        <v>490</v>
      </c>
      <c r="C1350" s="6" t="s">
        <v>485</v>
      </c>
      <c r="D1350" s="203">
        <v>6.33</v>
      </c>
      <c r="E1350" s="203">
        <v>3.26</v>
      </c>
      <c r="G1350" s="27">
        <v>458</v>
      </c>
      <c r="H1350" s="4">
        <f t="shared" si="6"/>
        <v>208.40000000000003</v>
      </c>
      <c r="I1350" s="5" t="s">
        <v>491</v>
      </c>
    </row>
    <row r="1351" spans="1:9">
      <c r="A1351" s="2">
        <v>800</v>
      </c>
      <c r="B1351" s="34" t="s">
        <v>490</v>
      </c>
      <c r="C1351" s="6" t="s">
        <v>485</v>
      </c>
      <c r="D1351" s="203">
        <v>5.88</v>
      </c>
      <c r="E1351" s="203">
        <v>3.8</v>
      </c>
      <c r="G1351" s="27">
        <v>284</v>
      </c>
      <c r="H1351" s="4">
        <v>0</v>
      </c>
      <c r="I1351" s="5" t="s">
        <v>491</v>
      </c>
    </row>
    <row r="1352" spans="1:9">
      <c r="A1352" s="2">
        <v>800</v>
      </c>
      <c r="B1352" s="34" t="s">
        <v>490</v>
      </c>
      <c r="C1352" s="6" t="s">
        <v>485</v>
      </c>
      <c r="D1352" s="203">
        <v>7.74</v>
      </c>
      <c r="E1352" s="203">
        <v>2.57</v>
      </c>
      <c r="G1352" s="27">
        <v>636</v>
      </c>
      <c r="H1352" s="4">
        <f t="shared" si="6"/>
        <v>439.22944785276076</v>
      </c>
      <c r="I1352" s="5" t="s">
        <v>491</v>
      </c>
    </row>
    <row r="1353" spans="1:9">
      <c r="A1353" s="2">
        <v>800</v>
      </c>
      <c r="B1353" s="34" t="s">
        <v>490</v>
      </c>
      <c r="C1353" s="6" t="s">
        <v>488</v>
      </c>
      <c r="D1353" s="203">
        <v>9.94</v>
      </c>
      <c r="E1353" s="203">
        <v>1</v>
      </c>
      <c r="G1353" s="27">
        <v>384</v>
      </c>
      <c r="H1353" s="4">
        <f t="shared" si="6"/>
        <v>307.43558282208591</v>
      </c>
      <c r="I1353" s="5" t="s">
        <v>491</v>
      </c>
    </row>
    <row r="1354" spans="1:9">
      <c r="A1354" s="2">
        <v>800</v>
      </c>
      <c r="B1354" s="34" t="s">
        <v>490</v>
      </c>
      <c r="C1354" s="6" t="s">
        <v>488</v>
      </c>
      <c r="D1354" s="203">
        <v>7.15</v>
      </c>
      <c r="E1354" s="203">
        <v>2.48</v>
      </c>
      <c r="G1354" s="27">
        <v>134</v>
      </c>
      <c r="H1354" s="4">
        <v>0</v>
      </c>
      <c r="I1354" s="5" t="s">
        <v>491</v>
      </c>
    </row>
    <row r="1355" spans="1:9">
      <c r="A1355" s="2">
        <v>800</v>
      </c>
      <c r="B1355" s="34" t="s">
        <v>490</v>
      </c>
      <c r="C1355" s="6" t="s">
        <v>488</v>
      </c>
      <c r="D1355" s="203">
        <v>10</v>
      </c>
      <c r="E1355" s="203">
        <v>0.76</v>
      </c>
      <c r="G1355" s="27">
        <v>234</v>
      </c>
      <c r="H1355" s="4">
        <f t="shared" si="6"/>
        <v>175.81104294478527</v>
      </c>
      <c r="I1355" s="5" t="s">
        <v>491</v>
      </c>
    </row>
    <row r="1356" spans="1:9">
      <c r="A1356" s="2">
        <v>800</v>
      </c>
      <c r="B1356" s="34" t="s">
        <v>490</v>
      </c>
      <c r="C1356" s="6" t="s">
        <v>488</v>
      </c>
      <c r="D1356" s="203">
        <v>9.35</v>
      </c>
      <c r="E1356" s="203">
        <v>0.73</v>
      </c>
      <c r="G1356" s="27">
        <v>229</v>
      </c>
      <c r="H1356" s="4">
        <f t="shared" si="6"/>
        <v>173.1079754601227</v>
      </c>
      <c r="I1356" s="5" t="s">
        <v>491</v>
      </c>
    </row>
    <row r="1357" spans="1:9">
      <c r="A1357" s="2">
        <v>800</v>
      </c>
      <c r="B1357" s="34" t="s">
        <v>490</v>
      </c>
      <c r="C1357" s="6" t="s">
        <v>488</v>
      </c>
      <c r="D1357" s="203">
        <v>9.42</v>
      </c>
      <c r="E1357" s="203">
        <v>0.84</v>
      </c>
      <c r="G1357" s="27">
        <v>72</v>
      </c>
      <c r="H1357" s="4">
        <f t="shared" si="6"/>
        <v>7.6858895705521491</v>
      </c>
      <c r="I1357" s="5" t="s">
        <v>491</v>
      </c>
    </row>
    <row r="1358" spans="1:9">
      <c r="A1358" s="2">
        <v>800</v>
      </c>
      <c r="B1358" s="34" t="s">
        <v>490</v>
      </c>
      <c r="C1358" s="6" t="s">
        <v>488</v>
      </c>
      <c r="D1358" s="203">
        <v>8.93</v>
      </c>
      <c r="E1358" s="203">
        <v>1.1200000000000001</v>
      </c>
      <c r="G1358" s="27">
        <v>63</v>
      </c>
      <c r="H1358" s="4">
        <v>0</v>
      </c>
      <c r="I1358" s="5" t="s">
        <v>491</v>
      </c>
    </row>
    <row r="1359" spans="1:9">
      <c r="A1359" s="2">
        <v>800</v>
      </c>
      <c r="B1359" s="34" t="s">
        <v>490</v>
      </c>
      <c r="C1359" s="6" t="s">
        <v>488</v>
      </c>
      <c r="D1359" s="203">
        <v>8.94</v>
      </c>
      <c r="E1359" s="203">
        <v>0.99</v>
      </c>
      <c r="G1359" s="27">
        <v>119</v>
      </c>
      <c r="H1359" s="4">
        <f t="shared" si="6"/>
        <v>43.201226993865035</v>
      </c>
      <c r="I1359" s="5" t="s">
        <v>491</v>
      </c>
    </row>
    <row r="1360" spans="1:9">
      <c r="A1360" s="2">
        <v>800</v>
      </c>
      <c r="B1360" s="34" t="s">
        <v>490</v>
      </c>
      <c r="C1360" s="6" t="s">
        <v>488</v>
      </c>
      <c r="D1360" s="203">
        <v>0.32</v>
      </c>
      <c r="E1360" s="203">
        <v>0.71</v>
      </c>
      <c r="G1360" s="27">
        <v>235</v>
      </c>
      <c r="H1360" s="4">
        <f t="shared" si="6"/>
        <v>180.63926380368099</v>
      </c>
      <c r="I1360" s="5" t="s">
        <v>491</v>
      </c>
    </row>
    <row r="1361" spans="1:9">
      <c r="A1361" s="2">
        <v>800</v>
      </c>
      <c r="B1361" s="34" t="s">
        <v>490</v>
      </c>
      <c r="C1361" s="6" t="s">
        <v>488</v>
      </c>
      <c r="D1361" s="203">
        <v>6.74</v>
      </c>
      <c r="E1361" s="203">
        <v>0.82</v>
      </c>
      <c r="G1361" s="27">
        <v>50</v>
      </c>
      <c r="H1361" s="4">
        <v>0</v>
      </c>
      <c r="I1361" s="5" t="s">
        <v>491</v>
      </c>
    </row>
    <row r="1362" spans="1:9">
      <c r="A1362" s="2">
        <v>800</v>
      </c>
      <c r="B1362" s="34" t="s">
        <v>490</v>
      </c>
      <c r="C1362" s="6" t="s">
        <v>488</v>
      </c>
      <c r="D1362" s="203">
        <v>8.4499999999999993</v>
      </c>
      <c r="E1362" s="203">
        <v>1.0900000000000001</v>
      </c>
      <c r="G1362" s="27">
        <v>45</v>
      </c>
      <c r="H1362" s="4">
        <v>0</v>
      </c>
      <c r="I1362" s="5" t="s">
        <v>491</v>
      </c>
    </row>
    <row r="1363" spans="1:9">
      <c r="A1363" s="2">
        <v>800</v>
      </c>
      <c r="B1363" s="34" t="s">
        <v>490</v>
      </c>
      <c r="C1363" s="6" t="s">
        <v>488</v>
      </c>
      <c r="D1363" s="203">
        <v>6.73</v>
      </c>
      <c r="E1363" s="203">
        <v>1.61</v>
      </c>
      <c r="G1363" s="27">
        <v>52</v>
      </c>
      <c r="H1363" s="4">
        <v>0</v>
      </c>
      <c r="I1363" s="5" t="s">
        <v>491</v>
      </c>
    </row>
    <row r="1364" spans="1:9">
      <c r="A1364" s="2">
        <v>800</v>
      </c>
      <c r="B1364" s="34" t="s">
        <v>490</v>
      </c>
      <c r="C1364" s="6" t="s">
        <v>488</v>
      </c>
      <c r="D1364" s="203">
        <v>6.99</v>
      </c>
      <c r="E1364" s="203">
        <v>1.53</v>
      </c>
      <c r="G1364" s="27">
        <v>50</v>
      </c>
      <c r="H1364" s="4">
        <v>0</v>
      </c>
      <c r="I1364" s="5" t="s">
        <v>491</v>
      </c>
    </row>
    <row r="1365" spans="1:9">
      <c r="A1365" s="2">
        <v>800</v>
      </c>
      <c r="B1365" s="34" t="s">
        <v>490</v>
      </c>
      <c r="C1365" s="6" t="s">
        <v>488</v>
      </c>
      <c r="D1365" s="203">
        <v>8.07</v>
      </c>
      <c r="E1365" s="203">
        <v>1.5</v>
      </c>
      <c r="G1365" s="27">
        <v>74</v>
      </c>
      <c r="H1365" s="4">
        <v>0</v>
      </c>
      <c r="I1365" s="5" t="s">
        <v>491</v>
      </c>
    </row>
    <row r="1366" spans="1:9">
      <c r="A1366" s="2">
        <v>530</v>
      </c>
      <c r="B1366" s="34" t="s">
        <v>494</v>
      </c>
      <c r="E1366" s="180">
        <v>10.552300000000001</v>
      </c>
      <c r="G1366" s="4">
        <v>846</v>
      </c>
      <c r="H1366" s="4">
        <f>G1366-624/8.15*E1366</f>
        <v>38.069300613496921</v>
      </c>
      <c r="I1366" s="5" t="s">
        <v>495</v>
      </c>
    </row>
    <row r="1367" spans="1:9">
      <c r="A1367" s="2">
        <v>530</v>
      </c>
      <c r="B1367" s="34" t="s">
        <v>494</v>
      </c>
      <c r="E1367" s="180">
        <v>10.016999999999999</v>
      </c>
      <c r="G1367" s="4">
        <v>728</v>
      </c>
      <c r="H1367" s="4">
        <v>0</v>
      </c>
      <c r="I1367" s="5" t="s">
        <v>495</v>
      </c>
    </row>
    <row r="1368" spans="1:9">
      <c r="A1368" s="2">
        <v>530</v>
      </c>
      <c r="B1368" s="34" t="s">
        <v>494</v>
      </c>
      <c r="E1368" s="180">
        <v>10.547000000000001</v>
      </c>
      <c r="G1368" s="4">
        <v>657</v>
      </c>
      <c r="H1368" s="4">
        <v>0</v>
      </c>
      <c r="I1368" s="5" t="s">
        <v>495</v>
      </c>
    </row>
    <row r="1369" spans="1:9">
      <c r="A1369" s="2">
        <v>530</v>
      </c>
      <c r="B1369" s="34" t="s">
        <v>494</v>
      </c>
      <c r="E1369" s="180">
        <v>11.156500000000001</v>
      </c>
      <c r="G1369" s="4">
        <v>815</v>
      </c>
      <c r="H1369" s="4">
        <v>0</v>
      </c>
      <c r="I1369" s="5" t="s">
        <v>495</v>
      </c>
    </row>
    <row r="1370" spans="1:9">
      <c r="A1370" s="2">
        <v>530</v>
      </c>
      <c r="B1370" s="34" t="s">
        <v>494</v>
      </c>
      <c r="E1370" s="180">
        <v>10.5152</v>
      </c>
      <c r="G1370" s="4">
        <v>744</v>
      </c>
      <c r="H1370" s="4">
        <v>0</v>
      </c>
      <c r="I1370" s="5" t="s">
        <v>495</v>
      </c>
    </row>
    <row r="1371" spans="1:9">
      <c r="A1371" s="2">
        <v>530</v>
      </c>
      <c r="B1371" s="34" t="s">
        <v>494</v>
      </c>
      <c r="E1371" s="180">
        <v>11.0558</v>
      </c>
      <c r="G1371" s="4">
        <v>669</v>
      </c>
      <c r="H1371" s="4">
        <v>0</v>
      </c>
      <c r="I1371" s="5" t="s">
        <v>495</v>
      </c>
    </row>
    <row r="1372" spans="1:9">
      <c r="A1372" s="2">
        <v>560</v>
      </c>
      <c r="B1372" s="34" t="s">
        <v>494</v>
      </c>
      <c r="E1372" s="180">
        <v>10.4145</v>
      </c>
      <c r="G1372" s="4">
        <v>664</v>
      </c>
      <c r="H1372" s="4">
        <v>0</v>
      </c>
      <c r="I1372" s="5" t="s">
        <v>495</v>
      </c>
    </row>
    <row r="1373" spans="1:9">
      <c r="A1373" s="2">
        <v>560</v>
      </c>
      <c r="B1373" s="34" t="s">
        <v>494</v>
      </c>
      <c r="E1373" s="180">
        <v>9.7149000000000001</v>
      </c>
      <c r="G1373" s="4">
        <v>632</v>
      </c>
      <c r="H1373" s="4">
        <v>0</v>
      </c>
      <c r="I1373" s="5" t="s">
        <v>495</v>
      </c>
    </row>
    <row r="1374" spans="1:9">
      <c r="A1374" s="2">
        <v>560</v>
      </c>
      <c r="B1374" s="34" t="s">
        <v>494</v>
      </c>
      <c r="E1374" s="180">
        <v>10.340300000000001</v>
      </c>
      <c r="G1374" s="4">
        <v>783</v>
      </c>
      <c r="H1374" s="4">
        <v>0</v>
      </c>
      <c r="I1374" s="5" t="s">
        <v>495</v>
      </c>
    </row>
    <row r="1375" spans="1:9">
      <c r="A1375" s="2">
        <v>560</v>
      </c>
      <c r="B1375" s="34" t="s">
        <v>494</v>
      </c>
      <c r="E1375" s="180">
        <v>10.578800000000001</v>
      </c>
      <c r="G1375" s="4">
        <v>824</v>
      </c>
      <c r="H1375" s="4">
        <f t="shared" ref="H1375" si="7">G1375-624/8.15*E1375</f>
        <v>14.040343558282188</v>
      </c>
      <c r="I1375" s="5" t="s">
        <v>495</v>
      </c>
    </row>
    <row r="1376" spans="1:9">
      <c r="A1376" s="2">
        <v>560</v>
      </c>
      <c r="B1376" s="34" t="s">
        <v>494</v>
      </c>
      <c r="E1376" s="180">
        <v>10.796100000000001</v>
      </c>
      <c r="G1376" s="4">
        <v>804</v>
      </c>
      <c r="H1376" s="4">
        <v>0</v>
      </c>
      <c r="I1376" s="5" t="s">
        <v>495</v>
      </c>
    </row>
    <row r="1377" spans="1:9">
      <c r="A1377" s="2">
        <v>560</v>
      </c>
      <c r="B1377" s="34" t="s">
        <v>494</v>
      </c>
      <c r="E1377" s="180">
        <v>9.9852000000000007</v>
      </c>
      <c r="G1377" s="4">
        <v>653</v>
      </c>
      <c r="H1377" s="4">
        <v>0</v>
      </c>
      <c r="I1377" s="5" t="s">
        <v>495</v>
      </c>
    </row>
    <row r="1378" spans="1:9">
      <c r="A1378" s="2">
        <v>560</v>
      </c>
      <c r="B1378" s="34" t="s">
        <v>494</v>
      </c>
      <c r="E1378" s="180">
        <v>11.5222</v>
      </c>
      <c r="G1378" s="4">
        <v>867</v>
      </c>
      <c r="H1378" s="4">
        <v>0</v>
      </c>
      <c r="I1378" s="5" t="s">
        <v>495</v>
      </c>
    </row>
    <row r="1379" spans="1:9">
      <c r="A1379" s="2">
        <v>560</v>
      </c>
      <c r="B1379" s="34" t="s">
        <v>494</v>
      </c>
      <c r="E1379" s="180">
        <v>10.578800000000001</v>
      </c>
      <c r="G1379" s="4">
        <v>790</v>
      </c>
      <c r="H1379" s="4">
        <v>0</v>
      </c>
      <c r="I1379" s="5" t="s">
        <v>495</v>
      </c>
    </row>
    <row r="1380" spans="1:9">
      <c r="A1380" s="2">
        <v>560</v>
      </c>
      <c r="B1380" s="34" t="s">
        <v>494</v>
      </c>
      <c r="E1380" s="180">
        <v>10.361500000000001</v>
      </c>
      <c r="G1380" s="4">
        <v>705</v>
      </c>
      <c r="H1380" s="4">
        <v>0</v>
      </c>
      <c r="I1380" s="5" t="s">
        <v>495</v>
      </c>
    </row>
    <row r="1381" spans="1:9">
      <c r="A1381" s="2">
        <v>560</v>
      </c>
      <c r="B1381" s="34" t="s">
        <v>494</v>
      </c>
      <c r="E1381" s="180">
        <v>11.236000000000001</v>
      </c>
      <c r="G1381" s="4">
        <v>642</v>
      </c>
      <c r="H1381" s="4">
        <v>0</v>
      </c>
      <c r="I1381" s="5" t="s">
        <v>495</v>
      </c>
    </row>
    <row r="1385" spans="1:9">
      <c r="A1385" s="34" t="s">
        <v>442</v>
      </c>
    </row>
    <row r="1386" spans="1:9">
      <c r="A1386" s="5" t="s">
        <v>387</v>
      </c>
    </row>
    <row r="1387" spans="1:9">
      <c r="A1387" s="5" t="s">
        <v>388</v>
      </c>
    </row>
    <row r="1388" spans="1:9">
      <c r="A1388" s="5" t="s">
        <v>389</v>
      </c>
    </row>
    <row r="1389" spans="1:9">
      <c r="A1389" s="5" t="s">
        <v>390</v>
      </c>
    </row>
    <row r="1390" spans="1:9">
      <c r="A1390" s="5" t="s">
        <v>391</v>
      </c>
    </row>
    <row r="1391" spans="1:9">
      <c r="A1391" s="5" t="s">
        <v>392</v>
      </c>
    </row>
    <row r="1392" spans="1:9">
      <c r="A1392" s="5" t="s">
        <v>393</v>
      </c>
    </row>
    <row r="1393" spans="1:1">
      <c r="A1393" s="5" t="s">
        <v>394</v>
      </c>
    </row>
    <row r="1394" spans="1:1">
      <c r="A1394" s="34" t="s">
        <v>472</v>
      </c>
    </row>
    <row r="1395" spans="1:1">
      <c r="A1395" s="34" t="s">
        <v>481</v>
      </c>
    </row>
    <row r="1396" spans="1:1">
      <c r="A1396" s="34" t="s">
        <v>482</v>
      </c>
    </row>
    <row r="1397" spans="1:1">
      <c r="A1397" s="34" t="s">
        <v>496</v>
      </c>
    </row>
    <row r="1398" spans="1:1" ht="15.75">
      <c r="A1398" s="204" t="s">
        <v>497</v>
      </c>
    </row>
  </sheetData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70"/>
  <sheetViews>
    <sheetView workbookViewId="0">
      <pane ySplit="1" topLeftCell="A885" activePane="bottomLeft" state="frozen"/>
      <selection pane="bottomLeft" activeCell="A1369" sqref="A1369:A1370"/>
    </sheetView>
  </sheetViews>
  <sheetFormatPr defaultColWidth="8.85546875" defaultRowHeight="15"/>
  <cols>
    <col min="1" max="1" width="12.42578125" customWidth="1"/>
    <col min="3" max="3" width="8.85546875" style="5"/>
    <col min="4" max="5" width="8.85546875" style="178"/>
    <col min="6" max="6" width="10" style="178" customWidth="1"/>
    <col min="8" max="8" width="12.5703125" customWidth="1"/>
    <col min="10" max="10" width="8.85546875" style="2"/>
    <col min="11" max="12" width="8.85546875" style="161"/>
    <col min="13" max="13" width="8.85546875" style="36"/>
    <col min="14" max="14" width="8.85546875" style="5"/>
    <col min="17" max="17" width="8.85546875" style="5"/>
  </cols>
  <sheetData>
    <row r="1" spans="1:14">
      <c r="A1" s="2" t="s">
        <v>86</v>
      </c>
      <c r="B1" s="37" t="s">
        <v>124</v>
      </c>
      <c r="C1" s="37" t="s">
        <v>121</v>
      </c>
      <c r="D1" s="163" t="s">
        <v>121</v>
      </c>
      <c r="E1" s="163" t="s">
        <v>121</v>
      </c>
      <c r="F1" s="163" t="s">
        <v>311</v>
      </c>
      <c r="G1" s="37"/>
      <c r="H1" s="2" t="s">
        <v>86</v>
      </c>
      <c r="I1" s="160" t="s">
        <v>148</v>
      </c>
      <c r="J1" s="160" t="s">
        <v>145</v>
      </c>
      <c r="K1" s="160" t="s">
        <v>143</v>
      </c>
      <c r="L1" s="160" t="s">
        <v>121</v>
      </c>
      <c r="M1" s="160" t="s">
        <v>155</v>
      </c>
      <c r="N1" s="160" t="s">
        <v>314</v>
      </c>
    </row>
    <row r="2" spans="1:14">
      <c r="B2" s="35"/>
      <c r="C2" s="37" t="s">
        <v>310</v>
      </c>
      <c r="D2" s="163" t="s">
        <v>122</v>
      </c>
      <c r="E2" s="163" t="s">
        <v>123</v>
      </c>
      <c r="F2" s="163"/>
      <c r="G2" s="37"/>
      <c r="H2" s="35"/>
      <c r="I2" s="35"/>
      <c r="K2" s="161" t="s">
        <v>144</v>
      </c>
      <c r="L2" s="161" t="s">
        <v>144</v>
      </c>
      <c r="M2" s="161" t="s">
        <v>156</v>
      </c>
    </row>
    <row r="3" spans="1:14">
      <c r="A3" s="2">
        <v>250</v>
      </c>
      <c r="B3" s="38">
        <v>253</v>
      </c>
      <c r="C3" s="39">
        <v>0</v>
      </c>
      <c r="D3" s="164">
        <v>170.73905813469128</v>
      </c>
      <c r="E3" s="164">
        <v>2743.1470364948809</v>
      </c>
      <c r="F3" s="165" t="s">
        <v>313</v>
      </c>
      <c r="G3" s="45"/>
      <c r="H3" s="2">
        <v>250</v>
      </c>
      <c r="I3" s="6" t="s">
        <v>146</v>
      </c>
      <c r="J3" s="6" t="s">
        <v>147</v>
      </c>
      <c r="K3" s="36">
        <v>57.18</v>
      </c>
      <c r="L3" s="36">
        <v>42.42</v>
      </c>
      <c r="M3" s="36">
        <v>0.17</v>
      </c>
      <c r="N3" s="5" t="s">
        <v>316</v>
      </c>
    </row>
    <row r="4" spans="1:14">
      <c r="A4" s="2">
        <v>250</v>
      </c>
      <c r="B4" s="38">
        <v>251.8</v>
      </c>
      <c r="C4" s="39">
        <v>0</v>
      </c>
      <c r="D4" s="164">
        <v>214.25019232983931</v>
      </c>
      <c r="E4" s="164">
        <v>4873.5494674156171</v>
      </c>
      <c r="F4" s="165" t="s">
        <v>313</v>
      </c>
      <c r="G4" s="45"/>
      <c r="H4" s="2">
        <v>250</v>
      </c>
      <c r="I4" s="6" t="s">
        <v>146</v>
      </c>
      <c r="J4" s="6" t="s">
        <v>147</v>
      </c>
      <c r="K4" s="36">
        <v>42.91</v>
      </c>
      <c r="L4" s="36">
        <v>35.89</v>
      </c>
      <c r="M4" s="36">
        <v>0.19</v>
      </c>
      <c r="N4" s="5" t="s">
        <v>316</v>
      </c>
    </row>
    <row r="5" spans="1:14">
      <c r="A5" s="2">
        <v>250</v>
      </c>
      <c r="B5" s="38">
        <v>251.4</v>
      </c>
      <c r="C5" s="39">
        <v>0</v>
      </c>
      <c r="D5" s="164">
        <v>169.05843494096595</v>
      </c>
      <c r="E5" s="164">
        <v>1720.3235370837797</v>
      </c>
      <c r="F5" s="165" t="s">
        <v>312</v>
      </c>
      <c r="G5" s="45"/>
      <c r="H5" s="2">
        <v>250</v>
      </c>
      <c r="I5" s="6" t="s">
        <v>146</v>
      </c>
      <c r="J5" s="6" t="s">
        <v>147</v>
      </c>
      <c r="K5" s="36">
        <v>43.74</v>
      </c>
      <c r="L5" s="36">
        <v>33.619999999999997</v>
      </c>
      <c r="M5" s="36">
        <v>0.18</v>
      </c>
      <c r="N5" s="5" t="s">
        <v>315</v>
      </c>
    </row>
    <row r="6" spans="1:14">
      <c r="A6" s="2">
        <v>250</v>
      </c>
      <c r="B6" s="38">
        <v>250.5</v>
      </c>
      <c r="C6" s="39">
        <v>0</v>
      </c>
      <c r="D6" s="164">
        <v>191.39758081805971</v>
      </c>
      <c r="E6" s="164">
        <v>1333.5477528439108</v>
      </c>
      <c r="F6" s="165" t="s">
        <v>312</v>
      </c>
      <c r="G6" s="45"/>
      <c r="H6" s="2">
        <v>250</v>
      </c>
      <c r="I6" s="6" t="s">
        <v>146</v>
      </c>
      <c r="J6" s="6" t="s">
        <v>147</v>
      </c>
      <c r="K6" s="36">
        <v>36.03</v>
      </c>
      <c r="L6" s="36">
        <v>19.03</v>
      </c>
      <c r="M6" s="36">
        <v>0.25</v>
      </c>
      <c r="N6" s="5" t="s">
        <v>315</v>
      </c>
    </row>
    <row r="7" spans="1:14">
      <c r="A7" s="2">
        <v>250</v>
      </c>
      <c r="B7" s="38">
        <v>249</v>
      </c>
      <c r="C7" s="39">
        <v>0</v>
      </c>
      <c r="D7" s="164">
        <v>232.17268697256102</v>
      </c>
      <c r="E7" s="164">
        <v>6860.3292959998107</v>
      </c>
      <c r="F7" s="165" t="s">
        <v>312</v>
      </c>
      <c r="G7" s="45"/>
      <c r="H7" s="2">
        <v>250</v>
      </c>
      <c r="I7" s="6" t="s">
        <v>146</v>
      </c>
      <c r="J7" s="6" t="s">
        <v>147</v>
      </c>
      <c r="K7" s="36">
        <v>40.22</v>
      </c>
      <c r="L7" s="36">
        <v>24.01</v>
      </c>
      <c r="M7" s="36">
        <v>0.24</v>
      </c>
      <c r="N7" s="5" t="s">
        <v>315</v>
      </c>
    </row>
    <row r="8" spans="1:14">
      <c r="A8" s="2">
        <v>250</v>
      </c>
      <c r="B8" s="37">
        <v>256</v>
      </c>
      <c r="C8" s="39">
        <v>0</v>
      </c>
      <c r="D8" s="166">
        <v>6.8400269453882974</v>
      </c>
      <c r="E8" s="166">
        <v>90.183379115308512</v>
      </c>
      <c r="F8" s="165" t="s">
        <v>312</v>
      </c>
      <c r="G8" s="46"/>
      <c r="H8" s="2">
        <v>250</v>
      </c>
      <c r="I8" s="6" t="s">
        <v>146</v>
      </c>
      <c r="J8" s="6" t="s">
        <v>147</v>
      </c>
      <c r="K8" s="36">
        <v>37.1</v>
      </c>
      <c r="L8" s="36">
        <v>37.130000000000003</v>
      </c>
      <c r="M8" s="36">
        <v>0.23</v>
      </c>
      <c r="N8" s="5" t="s">
        <v>315</v>
      </c>
    </row>
    <row r="9" spans="1:14">
      <c r="A9" s="2">
        <v>250</v>
      </c>
      <c r="B9" s="38">
        <v>253</v>
      </c>
      <c r="C9" s="39">
        <v>0</v>
      </c>
      <c r="D9" s="166">
        <v>27.690117312532511</v>
      </c>
      <c r="E9" s="166">
        <v>213.07417052097452</v>
      </c>
      <c r="F9" s="165" t="s">
        <v>312</v>
      </c>
      <c r="G9" s="46"/>
      <c r="H9" s="2">
        <v>250</v>
      </c>
      <c r="I9" s="6" t="s">
        <v>146</v>
      </c>
      <c r="J9" s="6" t="s">
        <v>147</v>
      </c>
      <c r="K9" s="36">
        <v>31.95</v>
      </c>
      <c r="L9" s="36">
        <v>17.77</v>
      </c>
      <c r="M9" s="36">
        <v>0.22</v>
      </c>
      <c r="N9" s="5" t="s">
        <v>315</v>
      </c>
    </row>
    <row r="10" spans="1:14">
      <c r="A10" s="2">
        <v>250</v>
      </c>
      <c r="B10" s="38">
        <v>251.8</v>
      </c>
      <c r="C10" s="39">
        <v>0</v>
      </c>
      <c r="D10" s="166">
        <v>53.501041253794547</v>
      </c>
      <c r="E10" s="166">
        <v>870.62088125092771</v>
      </c>
      <c r="F10" s="165" t="s">
        <v>312</v>
      </c>
      <c r="G10" s="46"/>
      <c r="H10" s="2">
        <v>250</v>
      </c>
      <c r="I10" s="6" t="s">
        <v>146</v>
      </c>
      <c r="J10" s="6" t="s">
        <v>147</v>
      </c>
      <c r="K10" s="36">
        <v>35.46</v>
      </c>
      <c r="L10" s="36">
        <v>21.59</v>
      </c>
      <c r="M10" s="36">
        <v>0.22</v>
      </c>
      <c r="N10" s="5" t="s">
        <v>315</v>
      </c>
    </row>
    <row r="11" spans="1:14">
      <c r="A11" s="2">
        <v>250</v>
      </c>
      <c r="B11" s="38">
        <v>251.4</v>
      </c>
      <c r="C11" s="39">
        <v>0</v>
      </c>
      <c r="D11" s="166">
        <v>77.706996435134329</v>
      </c>
      <c r="E11" s="166">
        <v>907.20117862628092</v>
      </c>
      <c r="F11" s="165" t="s">
        <v>312</v>
      </c>
      <c r="G11" s="46"/>
      <c r="H11" s="2">
        <v>250</v>
      </c>
      <c r="I11" s="6" t="s">
        <v>146</v>
      </c>
      <c r="J11" s="6" t="s">
        <v>147</v>
      </c>
      <c r="K11" s="36">
        <v>33.049999999999997</v>
      </c>
      <c r="L11" s="36">
        <v>20.5</v>
      </c>
      <c r="M11" s="36">
        <v>0.28000000000000003</v>
      </c>
      <c r="N11" s="5" t="s">
        <v>315</v>
      </c>
    </row>
    <row r="12" spans="1:14">
      <c r="A12" s="2">
        <v>250</v>
      </c>
      <c r="B12" s="38">
        <v>250.5</v>
      </c>
      <c r="C12" s="39">
        <v>0</v>
      </c>
      <c r="D12" s="166">
        <v>85.938220739567811</v>
      </c>
      <c r="E12" s="166">
        <v>892.10781783302298</v>
      </c>
      <c r="F12" s="165" t="s">
        <v>312</v>
      </c>
      <c r="G12" s="46"/>
      <c r="H12" s="2">
        <v>250</v>
      </c>
      <c r="I12" s="6" t="s">
        <v>146</v>
      </c>
      <c r="J12" s="6" t="s">
        <v>147</v>
      </c>
      <c r="K12" s="36">
        <v>49.65</v>
      </c>
      <c r="L12" s="36">
        <v>46.16</v>
      </c>
      <c r="M12" s="36">
        <v>0.21</v>
      </c>
      <c r="N12" s="5" t="s">
        <v>315</v>
      </c>
    </row>
    <row r="13" spans="1:14">
      <c r="A13" s="2">
        <v>250</v>
      </c>
      <c r="B13" s="38">
        <v>253</v>
      </c>
      <c r="C13" s="39">
        <v>0</v>
      </c>
      <c r="D13" s="167">
        <v>292.28371958174239</v>
      </c>
      <c r="E13" s="167">
        <v>1458.8050843468027</v>
      </c>
      <c r="F13" s="165" t="s">
        <v>312</v>
      </c>
      <c r="G13" s="47"/>
      <c r="H13" s="2">
        <v>250</v>
      </c>
      <c r="I13" s="6" t="s">
        <v>146</v>
      </c>
      <c r="J13" s="6" t="s">
        <v>147</v>
      </c>
      <c r="K13" s="36">
        <v>52.52</v>
      </c>
      <c r="L13" s="36">
        <v>40.06</v>
      </c>
      <c r="M13" s="36">
        <v>0.32</v>
      </c>
      <c r="N13" s="5" t="s">
        <v>315</v>
      </c>
    </row>
    <row r="14" spans="1:14">
      <c r="A14" s="2">
        <v>250</v>
      </c>
      <c r="B14" s="38">
        <v>251.8</v>
      </c>
      <c r="C14" s="39">
        <v>0</v>
      </c>
      <c r="D14" s="167">
        <v>61.540019659125591</v>
      </c>
      <c r="E14" s="167">
        <v>348.81354583496801</v>
      </c>
      <c r="F14" s="165" t="s">
        <v>312</v>
      </c>
      <c r="G14" s="47"/>
      <c r="H14" s="2">
        <v>250</v>
      </c>
      <c r="I14" s="6" t="s">
        <v>146</v>
      </c>
      <c r="J14" s="6" t="s">
        <v>147</v>
      </c>
      <c r="K14" s="36">
        <v>36.840000000000003</v>
      </c>
      <c r="L14" s="36">
        <v>26.47</v>
      </c>
      <c r="M14" s="36">
        <v>0.24</v>
      </c>
      <c r="N14" s="5" t="s">
        <v>315</v>
      </c>
    </row>
    <row r="15" spans="1:14">
      <c r="A15" s="2">
        <v>250</v>
      </c>
      <c r="B15" s="37">
        <v>256</v>
      </c>
      <c r="C15" s="41">
        <v>202.35240079726745</v>
      </c>
      <c r="D15" s="168">
        <v>500.31458352333016</v>
      </c>
      <c r="E15" s="168">
        <v>1787.2075268149888</v>
      </c>
      <c r="F15" s="165" t="s">
        <v>312</v>
      </c>
      <c r="G15" s="48"/>
      <c r="H15" s="2">
        <v>250</v>
      </c>
      <c r="I15" s="6" t="s">
        <v>146</v>
      </c>
      <c r="J15" s="6" t="s">
        <v>147</v>
      </c>
      <c r="K15" s="36">
        <v>35.83</v>
      </c>
      <c r="L15" s="36">
        <v>28.61</v>
      </c>
      <c r="M15" s="36">
        <v>0.3</v>
      </c>
      <c r="N15" s="5" t="s">
        <v>315</v>
      </c>
    </row>
    <row r="16" spans="1:14">
      <c r="A16" s="2">
        <v>250</v>
      </c>
      <c r="B16" s="38">
        <v>253</v>
      </c>
      <c r="C16" s="41">
        <v>210.42826209611962</v>
      </c>
      <c r="D16" s="168">
        <v>406.48877842773902</v>
      </c>
      <c r="E16" s="168">
        <v>668.32990072985274</v>
      </c>
      <c r="F16" s="165" t="s">
        <v>312</v>
      </c>
      <c r="G16" s="48"/>
      <c r="H16" s="2">
        <v>250</v>
      </c>
      <c r="I16" s="6" t="s">
        <v>146</v>
      </c>
      <c r="J16" s="6" t="s">
        <v>147</v>
      </c>
      <c r="K16" s="36">
        <v>40.44</v>
      </c>
      <c r="L16" s="36">
        <v>34.03</v>
      </c>
      <c r="M16" s="36">
        <v>0.24</v>
      </c>
      <c r="N16" s="5" t="s">
        <v>315</v>
      </c>
    </row>
    <row r="17" spans="1:14">
      <c r="A17" s="2">
        <v>250</v>
      </c>
      <c r="B17" s="38">
        <v>251.8</v>
      </c>
      <c r="C17" s="41">
        <v>159.13613097473387</v>
      </c>
      <c r="D17" s="168">
        <v>272.14470025406752</v>
      </c>
      <c r="E17" s="168">
        <v>495.52335461892585</v>
      </c>
      <c r="F17" s="165" t="s">
        <v>312</v>
      </c>
      <c r="G17" s="48"/>
      <c r="H17" s="2">
        <v>250</v>
      </c>
      <c r="I17" s="6" t="s">
        <v>146</v>
      </c>
      <c r="J17" s="6" t="s">
        <v>147</v>
      </c>
      <c r="K17" s="36">
        <v>47.35</v>
      </c>
      <c r="L17" s="36">
        <v>39.21</v>
      </c>
      <c r="M17" s="36">
        <v>0.36</v>
      </c>
      <c r="N17" s="5" t="s">
        <v>315</v>
      </c>
    </row>
    <row r="18" spans="1:14">
      <c r="A18" s="2">
        <v>250</v>
      </c>
      <c r="B18" s="38">
        <v>253</v>
      </c>
      <c r="C18" s="42">
        <v>64.178906615671906</v>
      </c>
      <c r="D18" s="169">
        <v>190.14616858972491</v>
      </c>
      <c r="E18" s="169">
        <v>450.25371077091205</v>
      </c>
      <c r="F18" s="165" t="s">
        <v>312</v>
      </c>
      <c r="G18" s="49"/>
      <c r="H18" s="2">
        <v>250</v>
      </c>
      <c r="I18" s="6" t="s">
        <v>146</v>
      </c>
      <c r="J18" s="6" t="s">
        <v>147</v>
      </c>
      <c r="K18" s="36">
        <v>45.87</v>
      </c>
      <c r="L18" s="36">
        <v>36.65</v>
      </c>
      <c r="M18" s="36">
        <v>0.32</v>
      </c>
      <c r="N18" s="5" t="s">
        <v>315</v>
      </c>
    </row>
    <row r="19" spans="1:14">
      <c r="A19" s="2">
        <v>250</v>
      </c>
      <c r="B19" s="38">
        <v>251.8</v>
      </c>
      <c r="C19" s="39">
        <v>0</v>
      </c>
      <c r="D19" s="169">
        <v>198.69350199228654</v>
      </c>
      <c r="E19" s="169">
        <v>1746.5085998034954</v>
      </c>
      <c r="F19" s="165" t="s">
        <v>312</v>
      </c>
      <c r="G19" s="49"/>
      <c r="H19" s="2">
        <v>250</v>
      </c>
      <c r="I19" s="6" t="s">
        <v>146</v>
      </c>
      <c r="J19" s="6" t="s">
        <v>147</v>
      </c>
      <c r="K19" s="36">
        <v>42</v>
      </c>
      <c r="L19" s="36">
        <v>29.7</v>
      </c>
      <c r="M19" s="36">
        <v>0.37</v>
      </c>
      <c r="N19" s="5" t="s">
        <v>315</v>
      </c>
    </row>
    <row r="20" spans="1:14">
      <c r="A20" s="2">
        <v>250</v>
      </c>
      <c r="B20" s="37">
        <v>256</v>
      </c>
      <c r="C20" s="43">
        <v>55.435221697832752</v>
      </c>
      <c r="D20" s="170">
        <v>37.626336301648763</v>
      </c>
      <c r="E20" s="170">
        <v>253.26974804529547</v>
      </c>
      <c r="F20" s="165" t="s">
        <v>312</v>
      </c>
      <c r="G20" s="50"/>
      <c r="H20" s="2">
        <v>250</v>
      </c>
      <c r="I20" s="6" t="s">
        <v>146</v>
      </c>
      <c r="J20" s="6" t="s">
        <v>147</v>
      </c>
      <c r="K20" s="36">
        <v>53.66</v>
      </c>
      <c r="L20" s="36">
        <v>39.86</v>
      </c>
      <c r="M20" s="36">
        <v>0.26</v>
      </c>
      <c r="N20" s="5" t="s">
        <v>315</v>
      </c>
    </row>
    <row r="21" spans="1:14">
      <c r="A21" s="2">
        <v>250</v>
      </c>
      <c r="B21" s="38">
        <v>253</v>
      </c>
      <c r="C21" s="43">
        <v>87.214118301551366</v>
      </c>
      <c r="D21" s="170">
        <v>46.118133721545234</v>
      </c>
      <c r="E21" s="170">
        <v>734.74273117203597</v>
      </c>
      <c r="F21" s="165" t="s">
        <v>312</v>
      </c>
      <c r="G21" s="50"/>
      <c r="H21" s="2">
        <v>250</v>
      </c>
      <c r="I21" s="6" t="s">
        <v>146</v>
      </c>
      <c r="J21" s="6" t="s">
        <v>147</v>
      </c>
      <c r="K21" s="36">
        <v>35.020000000000003</v>
      </c>
      <c r="L21" s="36">
        <v>22.69</v>
      </c>
      <c r="M21" s="36">
        <v>0.24</v>
      </c>
      <c r="N21" s="5" t="s">
        <v>315</v>
      </c>
    </row>
    <row r="22" spans="1:14">
      <c r="A22" s="2">
        <v>250</v>
      </c>
      <c r="B22" s="38">
        <v>251.8</v>
      </c>
      <c r="C22" s="43">
        <v>63.5735907629998</v>
      </c>
      <c r="D22" s="170">
        <v>86.347832988393606</v>
      </c>
      <c r="E22" s="170">
        <v>336.16643748230473</v>
      </c>
      <c r="F22" s="165" t="s">
        <v>312</v>
      </c>
      <c r="G22" s="50"/>
      <c r="H22" s="2">
        <v>250</v>
      </c>
      <c r="I22" s="6" t="s">
        <v>146</v>
      </c>
      <c r="J22" s="6" t="s">
        <v>147</v>
      </c>
      <c r="K22" s="36">
        <v>40.74</v>
      </c>
      <c r="L22" s="36">
        <v>24.79</v>
      </c>
      <c r="M22" s="36">
        <v>0.34</v>
      </c>
      <c r="N22" s="5" t="s">
        <v>315</v>
      </c>
    </row>
    <row r="23" spans="1:14">
      <c r="A23" s="2">
        <v>250</v>
      </c>
      <c r="B23" s="37">
        <v>256</v>
      </c>
      <c r="C23" s="40">
        <v>0</v>
      </c>
      <c r="D23" s="171">
        <v>204.28923506789027</v>
      </c>
      <c r="E23" s="171">
        <v>396.18897031252732</v>
      </c>
      <c r="F23" s="165" t="s">
        <v>312</v>
      </c>
      <c r="G23" s="51"/>
      <c r="H23" s="2">
        <v>250</v>
      </c>
      <c r="I23" s="6" t="s">
        <v>146</v>
      </c>
      <c r="J23" s="6" t="s">
        <v>147</v>
      </c>
      <c r="K23" s="36">
        <v>36.28</v>
      </c>
      <c r="L23" s="36">
        <v>30.63</v>
      </c>
      <c r="M23" s="36">
        <v>0.28000000000000003</v>
      </c>
      <c r="N23" s="5" t="s">
        <v>315</v>
      </c>
    </row>
    <row r="24" spans="1:14">
      <c r="A24" s="2">
        <v>250</v>
      </c>
      <c r="B24" s="38">
        <v>251.8</v>
      </c>
      <c r="C24" s="39">
        <v>0</v>
      </c>
      <c r="D24" s="171">
        <v>1326.9052001059467</v>
      </c>
      <c r="E24" s="171">
        <v>8157.8208303394995</v>
      </c>
      <c r="F24" s="165" t="s">
        <v>312</v>
      </c>
      <c r="G24" s="51"/>
      <c r="H24" s="2">
        <v>250</v>
      </c>
      <c r="I24" s="6" t="s">
        <v>146</v>
      </c>
      <c r="J24" s="6" t="s">
        <v>147</v>
      </c>
      <c r="K24" s="36">
        <v>39.29</v>
      </c>
      <c r="L24" s="36">
        <v>25.04</v>
      </c>
      <c r="M24" s="36">
        <v>0.33</v>
      </c>
      <c r="N24" s="5" t="s">
        <v>315</v>
      </c>
    </row>
    <row r="25" spans="1:14">
      <c r="A25" s="2">
        <v>250</v>
      </c>
      <c r="B25" s="38">
        <v>251.4</v>
      </c>
      <c r="C25" s="39">
        <v>0</v>
      </c>
      <c r="D25" s="171">
        <v>290.25616372421877</v>
      </c>
      <c r="E25" s="171">
        <v>1094.9900520704375</v>
      </c>
      <c r="F25" s="165" t="s">
        <v>312</v>
      </c>
      <c r="G25" s="51"/>
      <c r="H25" s="2">
        <v>250</v>
      </c>
      <c r="I25" s="6" t="s">
        <v>146</v>
      </c>
      <c r="J25" s="6" t="s">
        <v>147</v>
      </c>
      <c r="K25" s="36">
        <v>47.46</v>
      </c>
      <c r="L25" s="36">
        <v>17.850000000000001</v>
      </c>
      <c r="M25" s="36">
        <v>0.35</v>
      </c>
      <c r="N25" s="5" t="s">
        <v>315</v>
      </c>
    </row>
    <row r="26" spans="1:14">
      <c r="A26" s="2">
        <v>250</v>
      </c>
      <c r="B26" s="38">
        <v>250.5</v>
      </c>
      <c r="C26" s="39">
        <v>0</v>
      </c>
      <c r="D26" s="171">
        <v>852.14385766308726</v>
      </c>
      <c r="E26" s="171">
        <v>8169.9483193291999</v>
      </c>
      <c r="F26" s="165" t="s">
        <v>312</v>
      </c>
      <c r="G26" s="51"/>
      <c r="H26" s="2">
        <v>250</v>
      </c>
      <c r="I26" s="6" t="s">
        <v>146</v>
      </c>
      <c r="J26" s="6" t="s">
        <v>147</v>
      </c>
      <c r="K26" s="36">
        <v>35.14</v>
      </c>
      <c r="L26" s="36">
        <v>26.39</v>
      </c>
      <c r="M26" s="36">
        <v>0.22</v>
      </c>
      <c r="N26" s="5" t="s">
        <v>315</v>
      </c>
    </row>
    <row r="27" spans="1:14">
      <c r="A27" s="2">
        <v>250</v>
      </c>
      <c r="B27" s="38">
        <v>249</v>
      </c>
      <c r="C27" s="39">
        <v>0</v>
      </c>
      <c r="D27" s="171">
        <v>124.32754300815833</v>
      </c>
      <c r="E27" s="171">
        <v>331.70499047668108</v>
      </c>
      <c r="F27" s="165" t="s">
        <v>312</v>
      </c>
      <c r="G27" s="51"/>
      <c r="H27" s="2">
        <v>250</v>
      </c>
      <c r="I27" s="6" t="s">
        <v>146</v>
      </c>
      <c r="J27" s="6" t="s">
        <v>147</v>
      </c>
      <c r="K27" s="36">
        <v>55.87</v>
      </c>
      <c r="L27" s="36">
        <v>46.27</v>
      </c>
      <c r="M27" s="36">
        <v>0.2</v>
      </c>
      <c r="N27" s="5" t="s">
        <v>315</v>
      </c>
    </row>
    <row r="28" spans="1:14">
      <c r="A28" s="2">
        <v>250</v>
      </c>
      <c r="B28" s="37">
        <v>256</v>
      </c>
      <c r="C28" s="40">
        <v>0</v>
      </c>
      <c r="D28" s="172">
        <v>99.764740663295242</v>
      </c>
      <c r="E28" s="172">
        <v>156.994315189791</v>
      </c>
      <c r="F28" s="165" t="s">
        <v>312</v>
      </c>
      <c r="G28" s="52"/>
      <c r="H28" s="2">
        <v>250</v>
      </c>
      <c r="I28" s="6" t="s">
        <v>146</v>
      </c>
      <c r="J28" s="6" t="s">
        <v>147</v>
      </c>
      <c r="K28" s="36">
        <v>48.79</v>
      </c>
      <c r="L28" s="36">
        <v>32.97</v>
      </c>
      <c r="M28" s="36">
        <v>0.15</v>
      </c>
      <c r="N28" s="5" t="s">
        <v>315</v>
      </c>
    </row>
    <row r="29" spans="1:14">
      <c r="A29" s="2">
        <v>250</v>
      </c>
      <c r="B29" s="38">
        <v>253</v>
      </c>
      <c r="C29" s="39">
        <v>0</v>
      </c>
      <c r="D29" s="172">
        <v>156.59052378882933</v>
      </c>
      <c r="E29" s="172">
        <v>722.07434327241913</v>
      </c>
      <c r="F29" s="165" t="s">
        <v>312</v>
      </c>
      <c r="G29" s="52"/>
      <c r="H29" s="2">
        <v>250</v>
      </c>
      <c r="I29" s="6" t="s">
        <v>146</v>
      </c>
      <c r="J29" s="6" t="s">
        <v>147</v>
      </c>
      <c r="K29" s="36">
        <v>28.36</v>
      </c>
      <c r="L29" s="36">
        <v>16.45</v>
      </c>
      <c r="M29" s="36">
        <v>0.2</v>
      </c>
      <c r="N29" s="5" t="s">
        <v>315</v>
      </c>
    </row>
    <row r="30" spans="1:14">
      <c r="A30" s="2">
        <v>250</v>
      </c>
      <c r="B30" s="38">
        <v>251.8</v>
      </c>
      <c r="C30" s="39">
        <v>0</v>
      </c>
      <c r="D30" s="172">
        <v>481.67698693495777</v>
      </c>
      <c r="E30" s="172">
        <v>8793.8058782932439</v>
      </c>
      <c r="F30" s="165" t="s">
        <v>312</v>
      </c>
      <c r="G30" s="52"/>
      <c r="H30" s="2">
        <v>250</v>
      </c>
      <c r="I30" s="6" t="s">
        <v>146</v>
      </c>
      <c r="J30" s="6" t="s">
        <v>147</v>
      </c>
      <c r="K30" s="36">
        <v>54.48</v>
      </c>
      <c r="L30" s="36">
        <v>43.87</v>
      </c>
      <c r="M30" s="36">
        <v>0.24</v>
      </c>
      <c r="N30" s="5" t="s">
        <v>315</v>
      </c>
    </row>
    <row r="31" spans="1:14">
      <c r="A31" s="2">
        <v>250</v>
      </c>
      <c r="B31" s="38">
        <v>251.4</v>
      </c>
      <c r="C31" s="39">
        <v>0</v>
      </c>
      <c r="D31" s="172">
        <v>228.10310110380919</v>
      </c>
      <c r="E31" s="172">
        <v>1914.6526182221814</v>
      </c>
      <c r="F31" s="165" t="s">
        <v>312</v>
      </c>
      <c r="G31" s="52"/>
      <c r="H31" s="2">
        <v>250</v>
      </c>
      <c r="I31" s="6" t="s">
        <v>146</v>
      </c>
      <c r="J31" s="6" t="s">
        <v>147</v>
      </c>
      <c r="K31" s="36">
        <v>54.56</v>
      </c>
      <c r="L31" s="36">
        <v>37.700000000000003</v>
      </c>
      <c r="M31" s="36">
        <v>0.26</v>
      </c>
      <c r="N31" s="5" t="s">
        <v>315</v>
      </c>
    </row>
    <row r="32" spans="1:14">
      <c r="A32" s="2">
        <v>250</v>
      </c>
      <c r="B32" s="38">
        <v>253</v>
      </c>
      <c r="C32" s="39">
        <v>1</v>
      </c>
      <c r="D32" s="173">
        <v>65.601027529517722</v>
      </c>
      <c r="E32" s="173">
        <v>389.98576571717064</v>
      </c>
      <c r="F32" s="165" t="s">
        <v>312</v>
      </c>
      <c r="G32" s="53"/>
      <c r="H32" s="2">
        <v>250</v>
      </c>
      <c r="I32" s="6" t="s">
        <v>146</v>
      </c>
      <c r="J32" s="6" t="s">
        <v>147</v>
      </c>
      <c r="K32" s="36">
        <v>42.16</v>
      </c>
      <c r="L32" s="36">
        <v>29.54</v>
      </c>
      <c r="M32" s="36">
        <v>0.21</v>
      </c>
      <c r="N32" s="5" t="s">
        <v>315</v>
      </c>
    </row>
    <row r="33" spans="1:14">
      <c r="A33" s="2">
        <v>250</v>
      </c>
      <c r="B33" s="38">
        <v>251.8</v>
      </c>
      <c r="C33" s="39">
        <v>1</v>
      </c>
      <c r="D33" s="173">
        <v>136.12350239358778</v>
      </c>
      <c r="E33" s="173">
        <v>262.35564336537362</v>
      </c>
      <c r="F33" s="165" t="s">
        <v>312</v>
      </c>
      <c r="G33" s="53"/>
      <c r="H33" s="2">
        <v>250</v>
      </c>
      <c r="I33" s="6" t="s">
        <v>146</v>
      </c>
      <c r="J33" s="6" t="s">
        <v>147</v>
      </c>
      <c r="K33" s="36">
        <v>51.5</v>
      </c>
      <c r="L33" s="36">
        <v>24.01</v>
      </c>
      <c r="M33" s="36">
        <v>0.27</v>
      </c>
      <c r="N33" s="5" t="s">
        <v>315</v>
      </c>
    </row>
    <row r="34" spans="1:14">
      <c r="A34" s="2">
        <v>250</v>
      </c>
      <c r="B34" s="38">
        <v>253</v>
      </c>
      <c r="C34" s="39">
        <v>18.097688925691259</v>
      </c>
      <c r="D34" s="44">
        <v>35.675171932914836</v>
      </c>
      <c r="E34" s="44">
        <v>96.239455590420931</v>
      </c>
      <c r="F34" s="165" t="s">
        <v>312</v>
      </c>
      <c r="G34" s="54"/>
      <c r="H34" s="2">
        <v>250</v>
      </c>
      <c r="I34" s="6" t="s">
        <v>146</v>
      </c>
      <c r="J34" s="6" t="s">
        <v>147</v>
      </c>
      <c r="K34" s="36">
        <v>40.369999999999997</v>
      </c>
      <c r="L34" s="36">
        <v>23.54</v>
      </c>
      <c r="M34" s="36">
        <v>0.26</v>
      </c>
      <c r="N34" s="5" t="s">
        <v>315</v>
      </c>
    </row>
    <row r="35" spans="1:14">
      <c r="A35" s="2">
        <v>250</v>
      </c>
      <c r="B35" s="38">
        <v>251.8</v>
      </c>
      <c r="C35" s="39">
        <v>20.319394978321505</v>
      </c>
      <c r="D35" s="44">
        <v>64.225953379826322</v>
      </c>
      <c r="E35" s="44">
        <v>810.41641069232992</v>
      </c>
      <c r="F35" s="165" t="s">
        <v>312</v>
      </c>
      <c r="G35" s="54"/>
      <c r="H35" s="2">
        <v>250</v>
      </c>
      <c r="I35" s="6" t="s">
        <v>146</v>
      </c>
      <c r="J35" s="6" t="s">
        <v>147</v>
      </c>
      <c r="K35" s="36">
        <v>44.38</v>
      </c>
      <c r="L35" s="36">
        <v>25.06</v>
      </c>
      <c r="M35" s="36">
        <v>0.25</v>
      </c>
      <c r="N35" s="5" t="s">
        <v>315</v>
      </c>
    </row>
    <row r="36" spans="1:14">
      <c r="A36" s="2">
        <v>250</v>
      </c>
      <c r="B36" s="38">
        <v>251.4</v>
      </c>
      <c r="C36" s="39">
        <v>16.431402086185411</v>
      </c>
      <c r="D36" s="44">
        <v>49.953039472389023</v>
      </c>
      <c r="E36" s="44">
        <v>642.91971721087123</v>
      </c>
      <c r="F36" s="165" t="s">
        <v>312</v>
      </c>
      <c r="G36" s="54"/>
      <c r="H36" s="2">
        <v>250</v>
      </c>
      <c r="I36" s="6" t="s">
        <v>146</v>
      </c>
      <c r="J36" s="6" t="s">
        <v>147</v>
      </c>
      <c r="K36" s="36">
        <v>43.45</v>
      </c>
      <c r="L36" s="36">
        <v>19.149999999999999</v>
      </c>
      <c r="M36" s="36">
        <v>0.37</v>
      </c>
      <c r="N36" s="5" t="s">
        <v>315</v>
      </c>
    </row>
    <row r="37" spans="1:14">
      <c r="A37" s="2">
        <v>250</v>
      </c>
      <c r="B37" s="38">
        <v>250.5</v>
      </c>
      <c r="C37" s="39">
        <v>0</v>
      </c>
      <c r="D37" s="44">
        <v>30.26234081123177</v>
      </c>
      <c r="E37" s="44">
        <v>323.31651305488282</v>
      </c>
      <c r="F37" s="165" t="s">
        <v>312</v>
      </c>
      <c r="G37" s="54"/>
      <c r="H37" s="2">
        <v>250</v>
      </c>
      <c r="I37" s="6" t="s">
        <v>146</v>
      </c>
      <c r="J37" s="6" t="s">
        <v>147</v>
      </c>
      <c r="K37" s="36">
        <v>92.85</v>
      </c>
      <c r="L37" s="36">
        <v>74.78</v>
      </c>
      <c r="M37" s="36">
        <v>0.26</v>
      </c>
      <c r="N37" s="5" t="s">
        <v>315</v>
      </c>
    </row>
    <row r="38" spans="1:14">
      <c r="A38" s="2">
        <v>250</v>
      </c>
      <c r="B38" s="38">
        <v>249</v>
      </c>
      <c r="C38" s="39">
        <v>0</v>
      </c>
      <c r="D38" s="44">
        <v>39.219385994365695</v>
      </c>
      <c r="E38" s="44">
        <v>1131.1775336468179</v>
      </c>
      <c r="F38" s="165" t="s">
        <v>312</v>
      </c>
      <c r="G38" s="54"/>
      <c r="H38" s="2">
        <v>250</v>
      </c>
      <c r="I38" s="6" t="s">
        <v>146</v>
      </c>
      <c r="J38" s="6" t="s">
        <v>147</v>
      </c>
      <c r="K38" s="36">
        <v>69.44</v>
      </c>
      <c r="L38" s="36">
        <v>36.520000000000003</v>
      </c>
      <c r="M38" s="36">
        <v>0.16</v>
      </c>
      <c r="N38" s="5" t="s">
        <v>315</v>
      </c>
    </row>
    <row r="39" spans="1:14">
      <c r="A39" s="2">
        <v>250</v>
      </c>
      <c r="B39" s="38">
        <v>253</v>
      </c>
      <c r="C39" s="39">
        <v>11.524452865360843</v>
      </c>
      <c r="D39" s="174">
        <v>121.00139941002843</v>
      </c>
      <c r="E39" s="174">
        <v>278.19686012422301</v>
      </c>
      <c r="F39" s="165" t="s">
        <v>312</v>
      </c>
      <c r="G39" s="55"/>
      <c r="H39" s="2">
        <v>250</v>
      </c>
      <c r="I39" s="6" t="s">
        <v>146</v>
      </c>
      <c r="J39" s="6" t="s">
        <v>147</v>
      </c>
      <c r="K39" s="36">
        <v>62.34</v>
      </c>
      <c r="L39" s="36">
        <v>53.08</v>
      </c>
      <c r="M39" s="36">
        <v>0.22</v>
      </c>
      <c r="N39" s="5" t="s">
        <v>315</v>
      </c>
    </row>
    <row r="40" spans="1:14">
      <c r="A40" s="2">
        <v>250</v>
      </c>
      <c r="B40" s="38">
        <v>251.8</v>
      </c>
      <c r="C40" s="39">
        <v>0</v>
      </c>
      <c r="D40" s="174">
        <v>64.701773760464633</v>
      </c>
      <c r="E40" s="174">
        <v>147.91305060443625</v>
      </c>
      <c r="F40" s="165" t="s">
        <v>312</v>
      </c>
      <c r="G40" s="55"/>
      <c r="H40" s="2">
        <v>250</v>
      </c>
      <c r="I40" s="6" t="s">
        <v>146</v>
      </c>
      <c r="J40" s="6" t="s">
        <v>147</v>
      </c>
      <c r="K40" s="36">
        <v>76.290000000000006</v>
      </c>
      <c r="L40" s="36">
        <v>36.799999999999997</v>
      </c>
      <c r="M40" s="36">
        <v>0.16</v>
      </c>
      <c r="N40" s="5" t="s">
        <v>315</v>
      </c>
    </row>
    <row r="41" spans="1:14">
      <c r="A41" s="2">
        <v>250</v>
      </c>
      <c r="B41" s="38">
        <v>251.4</v>
      </c>
      <c r="C41" s="39">
        <v>131.20497394250646</v>
      </c>
      <c r="D41" s="174">
        <v>150.21149271662836</v>
      </c>
      <c r="E41" s="174">
        <v>169.21801149075026</v>
      </c>
      <c r="F41" s="165" t="s">
        <v>312</v>
      </c>
      <c r="G41" s="55"/>
      <c r="H41" s="2">
        <v>250</v>
      </c>
      <c r="I41" s="6" t="s">
        <v>146</v>
      </c>
      <c r="J41" s="6" t="s">
        <v>147</v>
      </c>
      <c r="K41" s="36">
        <v>62.83</v>
      </c>
      <c r="L41" s="36">
        <v>54.03</v>
      </c>
      <c r="M41" s="36">
        <v>0.13</v>
      </c>
      <c r="N41" s="5" t="s">
        <v>315</v>
      </c>
    </row>
    <row r="42" spans="1:14">
      <c r="A42" s="2">
        <v>250</v>
      </c>
      <c r="B42" s="38">
        <v>250.5</v>
      </c>
      <c r="C42" s="39">
        <v>47.239602784174039</v>
      </c>
      <c r="D42" s="174">
        <v>72.565790711508782</v>
      </c>
      <c r="E42" s="174">
        <v>97.891978638843511</v>
      </c>
      <c r="F42" s="165" t="s">
        <v>312</v>
      </c>
      <c r="G42" s="55"/>
      <c r="H42" s="2">
        <v>250</v>
      </c>
      <c r="I42" s="6" t="s">
        <v>146</v>
      </c>
      <c r="J42" s="6" t="s">
        <v>147</v>
      </c>
      <c r="K42" s="36">
        <v>38.07</v>
      </c>
      <c r="L42" s="36">
        <v>23.98</v>
      </c>
      <c r="M42" s="36">
        <v>0.02</v>
      </c>
      <c r="N42" s="5" t="s">
        <v>315</v>
      </c>
    </row>
    <row r="43" spans="1:14">
      <c r="A43" s="2">
        <v>250</v>
      </c>
      <c r="B43" s="38">
        <v>253</v>
      </c>
      <c r="C43" s="39">
        <v>0</v>
      </c>
      <c r="D43" s="175">
        <v>389.47920997155489</v>
      </c>
      <c r="E43" s="175">
        <v>1602.2825594077733</v>
      </c>
      <c r="F43" s="165" t="s">
        <v>312</v>
      </c>
      <c r="G43" s="56"/>
      <c r="H43" s="2">
        <v>250</v>
      </c>
      <c r="I43" s="6" t="s">
        <v>146</v>
      </c>
      <c r="J43" s="6" t="s">
        <v>147</v>
      </c>
      <c r="K43" s="36">
        <v>43.99</v>
      </c>
      <c r="L43" s="36">
        <v>39.39</v>
      </c>
      <c r="M43" s="36">
        <v>0.12</v>
      </c>
      <c r="N43" s="5" t="s">
        <v>315</v>
      </c>
    </row>
    <row r="44" spans="1:14">
      <c r="A44" s="2">
        <v>250</v>
      </c>
      <c r="B44" s="38">
        <v>251.8</v>
      </c>
      <c r="C44" s="39">
        <v>0</v>
      </c>
      <c r="D44" s="175">
        <v>81.576297823350842</v>
      </c>
      <c r="E44" s="175">
        <v>210.18120912031605</v>
      </c>
      <c r="F44" s="165" t="s">
        <v>312</v>
      </c>
      <c r="G44" s="56"/>
      <c r="H44" s="2">
        <v>250</v>
      </c>
      <c r="I44" s="6" t="s">
        <v>146</v>
      </c>
      <c r="J44" s="6" t="s">
        <v>147</v>
      </c>
      <c r="K44" s="36">
        <v>35.08</v>
      </c>
      <c r="L44" s="36">
        <v>17.23</v>
      </c>
      <c r="M44" s="36">
        <v>0.17</v>
      </c>
      <c r="N44" s="5" t="s">
        <v>315</v>
      </c>
    </row>
    <row r="45" spans="1:14">
      <c r="A45" s="2">
        <v>250</v>
      </c>
      <c r="B45" s="38">
        <v>253</v>
      </c>
      <c r="C45" s="39">
        <v>0</v>
      </c>
      <c r="D45" s="176">
        <v>27.628560247357964</v>
      </c>
      <c r="E45" s="176">
        <v>112.86671249793577</v>
      </c>
      <c r="F45" s="165" t="s">
        <v>312</v>
      </c>
      <c r="G45" s="57"/>
      <c r="H45" s="2">
        <v>250</v>
      </c>
      <c r="I45" s="6" t="s">
        <v>146</v>
      </c>
      <c r="J45" s="6" t="s">
        <v>147</v>
      </c>
      <c r="K45" s="36">
        <v>47.38</v>
      </c>
      <c r="L45" s="36">
        <v>31.98</v>
      </c>
      <c r="M45" s="36">
        <v>0.23</v>
      </c>
      <c r="N45" s="5" t="s">
        <v>315</v>
      </c>
    </row>
    <row r="46" spans="1:14">
      <c r="A46" s="2">
        <v>250</v>
      </c>
      <c r="B46" s="38">
        <v>251.8</v>
      </c>
      <c r="C46" s="39">
        <v>3.4211340509945818</v>
      </c>
      <c r="D46" s="176">
        <v>18.516312791730442</v>
      </c>
      <c r="E46" s="176">
        <v>55.236890190701168</v>
      </c>
      <c r="F46" s="165" t="s">
        <v>312</v>
      </c>
      <c r="G46" s="57"/>
      <c r="H46" s="2">
        <v>250</v>
      </c>
      <c r="I46" s="6" t="s">
        <v>146</v>
      </c>
      <c r="J46" s="6" t="s">
        <v>147</v>
      </c>
      <c r="K46" s="36">
        <v>39.33</v>
      </c>
      <c r="L46" s="36">
        <v>30.46</v>
      </c>
      <c r="M46" s="36">
        <v>0.21</v>
      </c>
      <c r="N46" s="5" t="s">
        <v>315</v>
      </c>
    </row>
    <row r="47" spans="1:14">
      <c r="A47" s="2">
        <v>250</v>
      </c>
      <c r="B47" s="38">
        <v>251.4</v>
      </c>
      <c r="C47" s="39">
        <v>0</v>
      </c>
      <c r="D47" s="176">
        <v>22.881360895102485</v>
      </c>
      <c r="E47" s="176">
        <v>64.364092810448454</v>
      </c>
      <c r="F47" s="165" t="s">
        <v>312</v>
      </c>
      <c r="G47" s="57"/>
      <c r="H47" s="2">
        <v>250</v>
      </c>
      <c r="I47" s="6" t="s">
        <v>146</v>
      </c>
      <c r="J47" s="6" t="s">
        <v>147</v>
      </c>
      <c r="K47" s="36">
        <v>39.369999999999997</v>
      </c>
      <c r="L47" s="36">
        <v>29.19</v>
      </c>
      <c r="M47" s="36">
        <v>0.19</v>
      </c>
      <c r="N47" s="5" t="s">
        <v>315</v>
      </c>
    </row>
    <row r="48" spans="1:14">
      <c r="A48" s="2">
        <v>250</v>
      </c>
      <c r="B48" s="38">
        <v>253</v>
      </c>
      <c r="C48" s="39">
        <v>19.038442228811675</v>
      </c>
      <c r="D48" s="177">
        <v>210.12525452419862</v>
      </c>
      <c r="E48" s="177">
        <v>902.78573969206582</v>
      </c>
      <c r="F48" s="165" t="s">
        <v>312</v>
      </c>
      <c r="G48" s="58"/>
      <c r="H48" s="2">
        <v>250</v>
      </c>
      <c r="I48" s="6" t="s">
        <v>146</v>
      </c>
      <c r="J48" s="6" t="s">
        <v>147</v>
      </c>
      <c r="K48" s="36">
        <v>32.82</v>
      </c>
      <c r="L48" s="36">
        <v>21.36</v>
      </c>
      <c r="M48" s="36">
        <v>0.18</v>
      </c>
      <c r="N48" s="5" t="s">
        <v>315</v>
      </c>
    </row>
    <row r="49" spans="1:14">
      <c r="A49" s="2">
        <v>250</v>
      </c>
      <c r="B49" s="38">
        <v>251.8</v>
      </c>
      <c r="C49" s="39">
        <v>7.2357734268213107</v>
      </c>
      <c r="D49" s="177">
        <v>184.44787317372331</v>
      </c>
      <c r="E49" s="177">
        <v>1135.1150514497649</v>
      </c>
      <c r="F49" s="165" t="s">
        <v>312</v>
      </c>
      <c r="G49" s="58"/>
      <c r="H49" s="2">
        <v>250</v>
      </c>
      <c r="I49" s="6" t="s">
        <v>146</v>
      </c>
      <c r="J49" s="6" t="s">
        <v>147</v>
      </c>
      <c r="K49" s="36">
        <v>46.32</v>
      </c>
      <c r="L49" s="36">
        <v>34.159999999999997</v>
      </c>
      <c r="M49" s="36">
        <v>0.28000000000000003</v>
      </c>
      <c r="N49" s="5" t="s">
        <v>315</v>
      </c>
    </row>
    <row r="50" spans="1:14">
      <c r="A50" s="2">
        <v>250</v>
      </c>
      <c r="B50" s="38">
        <v>251.4</v>
      </c>
      <c r="C50" s="39">
        <v>18.869952850682978</v>
      </c>
      <c r="D50" s="177">
        <v>123.9362832535711</v>
      </c>
      <c r="E50" s="177">
        <v>289.82346264342345</v>
      </c>
      <c r="F50" s="165" t="s">
        <v>312</v>
      </c>
      <c r="G50" s="58"/>
      <c r="H50" s="2">
        <v>250</v>
      </c>
      <c r="I50" s="6" t="s">
        <v>146</v>
      </c>
      <c r="J50" s="6" t="s">
        <v>147</v>
      </c>
      <c r="K50" s="36">
        <v>45.23</v>
      </c>
      <c r="L50" s="36">
        <v>40.71</v>
      </c>
      <c r="M50" s="36">
        <v>0.17</v>
      </c>
      <c r="N50" s="5" t="s">
        <v>315</v>
      </c>
    </row>
    <row r="51" spans="1:14">
      <c r="H51" s="2">
        <v>250</v>
      </c>
      <c r="I51" s="6" t="s">
        <v>146</v>
      </c>
      <c r="J51" s="6" t="s">
        <v>147</v>
      </c>
      <c r="K51" s="36">
        <v>34.08</v>
      </c>
      <c r="L51" s="36">
        <v>20.190000000000001</v>
      </c>
      <c r="M51" s="36">
        <v>0.15</v>
      </c>
      <c r="N51" s="5" t="s">
        <v>315</v>
      </c>
    </row>
    <row r="52" spans="1:14">
      <c r="H52" s="2">
        <v>250</v>
      </c>
      <c r="I52" s="6" t="s">
        <v>146</v>
      </c>
      <c r="J52" s="6" t="s">
        <v>147</v>
      </c>
      <c r="K52" s="36">
        <v>42.43</v>
      </c>
      <c r="L52" s="36">
        <v>35.14</v>
      </c>
      <c r="M52" s="36">
        <v>0.68</v>
      </c>
      <c r="N52" s="5" t="s">
        <v>315</v>
      </c>
    </row>
    <row r="53" spans="1:14">
      <c r="H53" s="2">
        <v>250</v>
      </c>
      <c r="I53" s="6" t="s">
        <v>146</v>
      </c>
      <c r="J53" s="6" t="s">
        <v>147</v>
      </c>
      <c r="K53" s="36">
        <v>1831.81</v>
      </c>
      <c r="L53" s="36">
        <v>1816.45</v>
      </c>
      <c r="M53" s="36">
        <v>0.19</v>
      </c>
      <c r="N53" s="5" t="s">
        <v>315</v>
      </c>
    </row>
    <row r="54" spans="1:14">
      <c r="H54" s="2">
        <v>250</v>
      </c>
      <c r="I54" s="6" t="s">
        <v>146</v>
      </c>
      <c r="J54" s="6" t="s">
        <v>147</v>
      </c>
      <c r="K54" s="36">
        <v>45.1</v>
      </c>
      <c r="L54" s="36">
        <v>29.73</v>
      </c>
      <c r="M54" s="36">
        <v>0.15</v>
      </c>
      <c r="N54" s="5" t="s">
        <v>315</v>
      </c>
    </row>
    <row r="55" spans="1:14">
      <c r="H55" s="2">
        <v>250</v>
      </c>
      <c r="I55" s="6" t="s">
        <v>146</v>
      </c>
      <c r="J55" s="6" t="s">
        <v>147</v>
      </c>
      <c r="K55" s="36">
        <v>43.18</v>
      </c>
      <c r="L55" s="36">
        <v>30.6</v>
      </c>
      <c r="M55" s="36">
        <v>0.2</v>
      </c>
      <c r="N55" s="5" t="s">
        <v>315</v>
      </c>
    </row>
    <row r="56" spans="1:14">
      <c r="H56" s="2">
        <v>250</v>
      </c>
      <c r="I56" s="6" t="s">
        <v>146</v>
      </c>
      <c r="J56" s="6" t="s">
        <v>147</v>
      </c>
      <c r="K56" s="36">
        <v>44.98</v>
      </c>
      <c r="L56" s="36">
        <v>36.39</v>
      </c>
      <c r="M56" s="36">
        <v>0.16</v>
      </c>
      <c r="N56" s="5" t="s">
        <v>315</v>
      </c>
    </row>
    <row r="57" spans="1:14">
      <c r="H57" s="2">
        <v>250</v>
      </c>
      <c r="I57" s="6" t="s">
        <v>146</v>
      </c>
      <c r="J57" s="6" t="s">
        <v>147</v>
      </c>
      <c r="K57" s="36">
        <v>43.2</v>
      </c>
      <c r="L57" s="36">
        <v>26.27</v>
      </c>
      <c r="M57" s="36">
        <v>0.22</v>
      </c>
      <c r="N57" s="5" t="s">
        <v>315</v>
      </c>
    </row>
    <row r="58" spans="1:14">
      <c r="H58" s="2">
        <v>250</v>
      </c>
      <c r="I58" s="6" t="s">
        <v>146</v>
      </c>
      <c r="J58" s="6" t="s">
        <v>147</v>
      </c>
      <c r="K58" s="36">
        <v>50.49</v>
      </c>
      <c r="L58" s="36">
        <v>47.44</v>
      </c>
      <c r="M58" s="36">
        <v>0.17</v>
      </c>
      <c r="N58" s="5" t="s">
        <v>315</v>
      </c>
    </row>
    <row r="59" spans="1:14">
      <c r="H59" s="2">
        <v>250</v>
      </c>
      <c r="I59" s="6" t="s">
        <v>146</v>
      </c>
      <c r="J59" s="6" t="s">
        <v>147</v>
      </c>
      <c r="K59" s="36">
        <v>63.35</v>
      </c>
      <c r="L59" s="36">
        <v>22.43</v>
      </c>
      <c r="M59" s="36">
        <v>0.22</v>
      </c>
      <c r="N59" s="5" t="s">
        <v>315</v>
      </c>
    </row>
    <row r="60" spans="1:14">
      <c r="H60" s="2">
        <v>250</v>
      </c>
      <c r="I60" s="6" t="s">
        <v>146</v>
      </c>
      <c r="J60" s="6" t="s">
        <v>147</v>
      </c>
      <c r="K60" s="36">
        <v>42.69</v>
      </c>
      <c r="L60" s="36">
        <v>29.75</v>
      </c>
      <c r="N60" s="5" t="s">
        <v>315</v>
      </c>
    </row>
    <row r="61" spans="1:14">
      <c r="H61" s="2">
        <v>250</v>
      </c>
      <c r="I61" s="6" t="s">
        <v>146</v>
      </c>
      <c r="J61" s="6" t="s">
        <v>147</v>
      </c>
      <c r="K61" s="36">
        <v>500.46</v>
      </c>
      <c r="L61" s="36">
        <v>496.55</v>
      </c>
      <c r="M61" s="36">
        <v>0.17</v>
      </c>
      <c r="N61" s="5" t="s">
        <v>315</v>
      </c>
    </row>
    <row r="62" spans="1:14">
      <c r="H62" s="2">
        <v>250</v>
      </c>
      <c r="I62" s="6" t="s">
        <v>146</v>
      </c>
      <c r="J62" s="6" t="s">
        <v>147</v>
      </c>
      <c r="K62" s="36">
        <v>901.79</v>
      </c>
      <c r="L62" s="36">
        <v>885.49</v>
      </c>
      <c r="M62" s="36">
        <v>0.18</v>
      </c>
      <c r="N62" s="5" t="s">
        <v>315</v>
      </c>
    </row>
    <row r="63" spans="1:14">
      <c r="H63" s="2">
        <v>250</v>
      </c>
      <c r="I63" s="6" t="s">
        <v>146</v>
      </c>
      <c r="J63" s="6" t="s">
        <v>147</v>
      </c>
      <c r="K63" s="36">
        <v>1653.11</v>
      </c>
      <c r="L63" s="36">
        <v>1636.41</v>
      </c>
      <c r="M63" s="36">
        <v>0.18</v>
      </c>
      <c r="N63" s="5" t="s">
        <v>315</v>
      </c>
    </row>
    <row r="64" spans="1:14">
      <c r="H64" s="2">
        <v>250</v>
      </c>
      <c r="I64" s="6" t="s">
        <v>146</v>
      </c>
      <c r="J64" s="6" t="s">
        <v>147</v>
      </c>
      <c r="K64" s="36">
        <v>63.79</v>
      </c>
      <c r="L64" s="36">
        <v>45.9</v>
      </c>
      <c r="M64" s="36">
        <v>0.24</v>
      </c>
      <c r="N64" s="5" t="s">
        <v>315</v>
      </c>
    </row>
    <row r="65" spans="8:14">
      <c r="H65" s="2">
        <v>250</v>
      </c>
      <c r="I65" s="6" t="s">
        <v>146</v>
      </c>
      <c r="J65" s="6" t="s">
        <v>147</v>
      </c>
      <c r="K65" s="36">
        <v>58.62</v>
      </c>
      <c r="L65" s="36">
        <v>52.9</v>
      </c>
      <c r="M65" s="36">
        <v>0.18</v>
      </c>
      <c r="N65" s="5" t="s">
        <v>315</v>
      </c>
    </row>
    <row r="66" spans="8:14">
      <c r="H66" s="2">
        <v>250</v>
      </c>
      <c r="I66" s="6" t="s">
        <v>146</v>
      </c>
      <c r="J66" s="6" t="s">
        <v>147</v>
      </c>
      <c r="K66" s="36">
        <v>49.48</v>
      </c>
      <c r="L66" s="36">
        <v>27.7</v>
      </c>
      <c r="M66" s="36">
        <v>0.19</v>
      </c>
      <c r="N66" s="5" t="s">
        <v>315</v>
      </c>
    </row>
    <row r="67" spans="8:14">
      <c r="H67" s="2">
        <v>250</v>
      </c>
      <c r="I67" s="6" t="s">
        <v>146</v>
      </c>
      <c r="J67" s="6" t="s">
        <v>147</v>
      </c>
      <c r="K67" s="36">
        <v>50.34</v>
      </c>
      <c r="L67" s="36">
        <v>35.200000000000003</v>
      </c>
      <c r="M67" s="36">
        <v>0.28000000000000003</v>
      </c>
      <c r="N67" s="5" t="s">
        <v>315</v>
      </c>
    </row>
    <row r="68" spans="8:14">
      <c r="H68" s="2">
        <v>250</v>
      </c>
      <c r="I68" s="6" t="s">
        <v>146</v>
      </c>
      <c r="J68" s="6" t="s">
        <v>147</v>
      </c>
      <c r="K68" s="36">
        <v>39.64</v>
      </c>
      <c r="L68" s="36">
        <v>48.3</v>
      </c>
      <c r="M68" s="36">
        <v>0.15</v>
      </c>
      <c r="N68" s="5" t="s">
        <v>315</v>
      </c>
    </row>
    <row r="69" spans="8:14">
      <c r="H69" s="2">
        <v>250</v>
      </c>
      <c r="I69" s="6" t="s">
        <v>146</v>
      </c>
      <c r="J69" s="6" t="s">
        <v>147</v>
      </c>
      <c r="K69" s="36">
        <v>102.01</v>
      </c>
      <c r="L69" s="36">
        <v>58.1</v>
      </c>
      <c r="M69" s="36">
        <v>0.51</v>
      </c>
      <c r="N69" s="5" t="s">
        <v>315</v>
      </c>
    </row>
    <row r="70" spans="8:14">
      <c r="H70" s="2">
        <v>250</v>
      </c>
      <c r="I70" s="6" t="s">
        <v>146</v>
      </c>
      <c r="J70" s="6" t="s">
        <v>147</v>
      </c>
      <c r="K70" s="36">
        <v>44.97</v>
      </c>
      <c r="L70" s="36">
        <v>38.369999999999997</v>
      </c>
      <c r="M70" s="36">
        <v>0.19</v>
      </c>
      <c r="N70" s="5" t="s">
        <v>315</v>
      </c>
    </row>
    <row r="71" spans="8:14">
      <c r="H71" s="2">
        <v>250</v>
      </c>
      <c r="I71" s="6" t="s">
        <v>146</v>
      </c>
      <c r="J71" s="6" t="s">
        <v>147</v>
      </c>
      <c r="K71" s="36">
        <v>45.78</v>
      </c>
      <c r="L71" s="36">
        <v>25.53</v>
      </c>
      <c r="M71" s="36">
        <v>0.15</v>
      </c>
      <c r="N71" s="5" t="s">
        <v>315</v>
      </c>
    </row>
    <row r="72" spans="8:14">
      <c r="H72" s="2">
        <v>250</v>
      </c>
      <c r="I72" s="6" t="s">
        <v>146</v>
      </c>
      <c r="J72" s="6" t="s">
        <v>147</v>
      </c>
      <c r="K72" s="36">
        <v>79.59</v>
      </c>
      <c r="L72" s="36">
        <v>51.9</v>
      </c>
      <c r="M72" s="36">
        <v>0.27</v>
      </c>
      <c r="N72" s="5" t="s">
        <v>315</v>
      </c>
    </row>
    <row r="73" spans="8:14">
      <c r="H73" s="2">
        <v>250</v>
      </c>
      <c r="I73" s="6" t="s">
        <v>146</v>
      </c>
      <c r="J73" s="6" t="s">
        <v>147</v>
      </c>
      <c r="K73" s="36">
        <v>96.69</v>
      </c>
      <c r="L73" s="36">
        <v>48.33</v>
      </c>
      <c r="M73" s="36">
        <v>0.31</v>
      </c>
      <c r="N73" s="5" t="s">
        <v>315</v>
      </c>
    </row>
    <row r="74" spans="8:14">
      <c r="H74" s="2">
        <v>250</v>
      </c>
      <c r="I74" s="6" t="s">
        <v>146</v>
      </c>
      <c r="J74" s="6" t="s">
        <v>147</v>
      </c>
      <c r="K74" s="36">
        <v>342.24</v>
      </c>
      <c r="L74" s="36">
        <v>142.83000000000001</v>
      </c>
      <c r="M74" s="36">
        <v>1.78</v>
      </c>
      <c r="N74" s="5" t="s">
        <v>315</v>
      </c>
    </row>
    <row r="75" spans="8:14">
      <c r="H75" s="2">
        <v>250</v>
      </c>
      <c r="I75" s="6" t="s">
        <v>146</v>
      </c>
      <c r="J75" s="6" t="s">
        <v>147</v>
      </c>
      <c r="K75" s="36">
        <v>155.55000000000001</v>
      </c>
      <c r="L75" s="36">
        <v>132.63999999999999</v>
      </c>
      <c r="M75" s="36">
        <v>0.69</v>
      </c>
      <c r="N75" s="5" t="s">
        <v>315</v>
      </c>
    </row>
    <row r="76" spans="8:14">
      <c r="H76" s="2">
        <v>250</v>
      </c>
      <c r="I76" s="6" t="s">
        <v>146</v>
      </c>
      <c r="J76" s="6" t="s">
        <v>147</v>
      </c>
      <c r="K76" s="36">
        <v>327.73</v>
      </c>
      <c r="L76" s="36">
        <v>42.58</v>
      </c>
      <c r="M76" s="36">
        <v>1.65</v>
      </c>
      <c r="N76" s="5" t="s">
        <v>315</v>
      </c>
    </row>
    <row r="77" spans="8:14">
      <c r="H77" s="2">
        <v>250</v>
      </c>
      <c r="I77" s="6" t="s">
        <v>146</v>
      </c>
      <c r="J77" s="6" t="s">
        <v>147</v>
      </c>
      <c r="K77" s="36">
        <v>1792.25</v>
      </c>
      <c r="L77" s="36">
        <v>1771.3</v>
      </c>
      <c r="M77" s="36">
        <v>0.15</v>
      </c>
      <c r="N77" s="5" t="s">
        <v>315</v>
      </c>
    </row>
    <row r="78" spans="8:14">
      <c r="H78" s="2">
        <v>250</v>
      </c>
      <c r="I78" s="6" t="s">
        <v>146</v>
      </c>
      <c r="J78" s="6" t="s">
        <v>147</v>
      </c>
      <c r="K78" s="36">
        <v>43168.44</v>
      </c>
      <c r="L78" s="36"/>
      <c r="M78" s="36">
        <v>0.17</v>
      </c>
      <c r="N78" s="5" t="s">
        <v>315</v>
      </c>
    </row>
    <row r="79" spans="8:14">
      <c r="H79" s="2">
        <v>250</v>
      </c>
      <c r="I79" s="6" t="s">
        <v>146</v>
      </c>
      <c r="J79" s="6" t="s">
        <v>147</v>
      </c>
      <c r="K79" s="36">
        <v>289.98</v>
      </c>
      <c r="L79" s="36">
        <v>253.05</v>
      </c>
      <c r="M79" s="36">
        <v>0.31</v>
      </c>
      <c r="N79" s="5" t="s">
        <v>315</v>
      </c>
    </row>
    <row r="80" spans="8:14">
      <c r="H80" s="2">
        <v>250</v>
      </c>
      <c r="I80" s="6" t="s">
        <v>146</v>
      </c>
      <c r="J80" s="6" t="s">
        <v>147</v>
      </c>
      <c r="K80" s="36">
        <v>1037.98</v>
      </c>
      <c r="L80" s="36">
        <v>988.97</v>
      </c>
      <c r="M80" s="36">
        <v>0.45</v>
      </c>
      <c r="N80" s="5" t="s">
        <v>315</v>
      </c>
    </row>
    <row r="81" spans="8:14">
      <c r="H81" s="2">
        <v>250</v>
      </c>
      <c r="I81" s="6" t="s">
        <v>146</v>
      </c>
      <c r="J81" s="6" t="s">
        <v>147</v>
      </c>
      <c r="K81" s="36">
        <v>7056.73</v>
      </c>
      <c r="L81" s="36"/>
      <c r="M81" s="36">
        <v>2.16</v>
      </c>
      <c r="N81" s="5" t="s">
        <v>315</v>
      </c>
    </row>
    <row r="82" spans="8:14">
      <c r="H82" s="2">
        <v>250</v>
      </c>
      <c r="I82" s="6" t="s">
        <v>146</v>
      </c>
      <c r="J82" s="6" t="s">
        <v>147</v>
      </c>
      <c r="K82" s="36">
        <v>1843.92</v>
      </c>
      <c r="L82" s="36">
        <v>1784.04</v>
      </c>
      <c r="M82" s="36">
        <v>0.42</v>
      </c>
      <c r="N82" s="5" t="s">
        <v>315</v>
      </c>
    </row>
    <row r="83" spans="8:14">
      <c r="H83" s="2">
        <v>250</v>
      </c>
      <c r="I83" s="6" t="s">
        <v>146</v>
      </c>
      <c r="J83" s="6" t="s">
        <v>147</v>
      </c>
      <c r="K83" s="36">
        <v>1419.42</v>
      </c>
      <c r="L83" s="36">
        <v>1373.73</v>
      </c>
      <c r="M83" s="36">
        <v>0.35</v>
      </c>
      <c r="N83" s="5" t="s">
        <v>315</v>
      </c>
    </row>
    <row r="84" spans="8:14">
      <c r="H84" s="2">
        <v>250</v>
      </c>
      <c r="I84" s="6" t="s">
        <v>146</v>
      </c>
      <c r="J84" s="6" t="s">
        <v>147</v>
      </c>
      <c r="K84" s="36">
        <v>357.57</v>
      </c>
      <c r="L84" s="36">
        <v>129.85</v>
      </c>
      <c r="M84" s="36">
        <v>1.96</v>
      </c>
      <c r="N84" s="5" t="s">
        <v>315</v>
      </c>
    </row>
    <row r="85" spans="8:14">
      <c r="H85" s="2">
        <v>250</v>
      </c>
      <c r="I85" s="6" t="s">
        <v>146</v>
      </c>
      <c r="J85" s="6" t="s">
        <v>147</v>
      </c>
      <c r="K85" s="36">
        <v>88.78</v>
      </c>
      <c r="L85" s="36">
        <v>43.3</v>
      </c>
      <c r="M85" s="36">
        <v>0.35</v>
      </c>
      <c r="N85" s="5" t="s">
        <v>315</v>
      </c>
    </row>
    <row r="86" spans="8:14">
      <c r="H86" s="2">
        <v>250</v>
      </c>
      <c r="I86" s="6" t="s">
        <v>146</v>
      </c>
      <c r="J86" s="6" t="s">
        <v>147</v>
      </c>
      <c r="K86" s="36">
        <v>358.03</v>
      </c>
      <c r="L86" s="36">
        <v>320.56</v>
      </c>
      <c r="M86" s="36">
        <v>0.37</v>
      </c>
      <c r="N86" s="5" t="s">
        <v>315</v>
      </c>
    </row>
    <row r="87" spans="8:14">
      <c r="H87" s="2">
        <v>250</v>
      </c>
      <c r="I87" s="6" t="s">
        <v>146</v>
      </c>
      <c r="J87" s="6" t="s">
        <v>147</v>
      </c>
      <c r="K87" s="36">
        <v>7956.72</v>
      </c>
      <c r="L87" s="36"/>
      <c r="M87" s="36">
        <v>0.27</v>
      </c>
      <c r="N87" s="5" t="s">
        <v>315</v>
      </c>
    </row>
    <row r="88" spans="8:14">
      <c r="H88" s="2">
        <v>250</v>
      </c>
      <c r="I88" s="6" t="s">
        <v>146</v>
      </c>
      <c r="J88" s="6" t="s">
        <v>147</v>
      </c>
      <c r="K88" s="36">
        <v>92.08</v>
      </c>
      <c r="L88" s="36">
        <v>59.24</v>
      </c>
      <c r="M88" s="36">
        <v>0.27</v>
      </c>
      <c r="N88" s="5" t="s">
        <v>315</v>
      </c>
    </row>
    <row r="89" spans="8:14">
      <c r="H89" s="2">
        <v>250</v>
      </c>
      <c r="I89" s="6" t="s">
        <v>146</v>
      </c>
      <c r="J89" s="6" t="s">
        <v>147</v>
      </c>
      <c r="K89" s="36">
        <v>1043.1099999999999</v>
      </c>
      <c r="L89" s="36">
        <v>1025.5999999999999</v>
      </c>
      <c r="M89" s="36">
        <v>0.2</v>
      </c>
      <c r="N89" s="5" t="s">
        <v>315</v>
      </c>
    </row>
    <row r="90" spans="8:14">
      <c r="H90" s="2">
        <v>250</v>
      </c>
      <c r="I90" s="6" t="s">
        <v>146</v>
      </c>
      <c r="J90" s="6" t="s">
        <v>147</v>
      </c>
      <c r="K90" s="36">
        <v>276.52</v>
      </c>
      <c r="L90" s="36">
        <v>256.25</v>
      </c>
      <c r="M90" s="36">
        <v>0.26</v>
      </c>
      <c r="N90" s="5" t="s">
        <v>315</v>
      </c>
    </row>
    <row r="91" spans="8:14">
      <c r="H91" s="2">
        <v>250</v>
      </c>
      <c r="I91" s="6" t="s">
        <v>146</v>
      </c>
      <c r="J91" s="6" t="s">
        <v>147</v>
      </c>
      <c r="K91" s="36">
        <v>69.599999999999994</v>
      </c>
      <c r="L91" s="36">
        <v>51.44</v>
      </c>
      <c r="M91" s="36">
        <v>0.22</v>
      </c>
      <c r="N91" s="5" t="s">
        <v>315</v>
      </c>
    </row>
    <row r="92" spans="8:14">
      <c r="H92" s="2">
        <v>250</v>
      </c>
      <c r="I92" s="6" t="s">
        <v>146</v>
      </c>
      <c r="J92" s="6" t="s">
        <v>147</v>
      </c>
      <c r="K92" s="36">
        <v>178.39</v>
      </c>
      <c r="L92" s="36">
        <v>141.38999999999999</v>
      </c>
      <c r="M92" s="36">
        <v>0.39</v>
      </c>
      <c r="N92" s="5" t="s">
        <v>315</v>
      </c>
    </row>
    <row r="93" spans="8:14">
      <c r="H93" s="2">
        <v>250</v>
      </c>
      <c r="I93" s="6" t="s">
        <v>146</v>
      </c>
      <c r="J93" s="6" t="s">
        <v>147</v>
      </c>
      <c r="K93" s="36">
        <v>66.569999999999993</v>
      </c>
      <c r="L93" s="36">
        <v>35.020000000000003</v>
      </c>
      <c r="M93" s="36">
        <v>0.28000000000000003</v>
      </c>
      <c r="N93" s="5" t="s">
        <v>315</v>
      </c>
    </row>
    <row r="94" spans="8:14">
      <c r="H94" s="2">
        <v>250</v>
      </c>
      <c r="I94" s="6" t="s">
        <v>146</v>
      </c>
      <c r="J94" s="6" t="s">
        <v>147</v>
      </c>
      <c r="K94" s="36">
        <v>56.46</v>
      </c>
      <c r="L94" s="36">
        <v>37.380000000000003</v>
      </c>
      <c r="M94" s="36">
        <v>0.19</v>
      </c>
      <c r="N94" s="5" t="s">
        <v>315</v>
      </c>
    </row>
    <row r="95" spans="8:14">
      <c r="H95" s="2">
        <v>250</v>
      </c>
      <c r="I95" s="6" t="s">
        <v>146</v>
      </c>
      <c r="J95" s="6" t="s">
        <v>147</v>
      </c>
      <c r="K95" s="36">
        <v>48.11</v>
      </c>
      <c r="L95" s="36">
        <v>31.23</v>
      </c>
      <c r="M95" s="36">
        <v>0.27</v>
      </c>
      <c r="N95" s="5" t="s">
        <v>315</v>
      </c>
    </row>
    <row r="96" spans="8:14">
      <c r="H96" s="2">
        <v>250</v>
      </c>
      <c r="I96" s="6" t="s">
        <v>146</v>
      </c>
      <c r="J96" s="6" t="s">
        <v>147</v>
      </c>
      <c r="K96" s="36">
        <v>35.479999999999997</v>
      </c>
      <c r="L96" s="36">
        <v>32.36</v>
      </c>
      <c r="M96" s="36">
        <v>0.15</v>
      </c>
      <c r="N96" s="5" t="s">
        <v>315</v>
      </c>
    </row>
    <row r="97" spans="8:14">
      <c r="H97" s="2">
        <v>250</v>
      </c>
      <c r="I97" s="6" t="s">
        <v>146</v>
      </c>
      <c r="J97" s="6" t="s">
        <v>147</v>
      </c>
      <c r="K97" s="36">
        <v>198.24</v>
      </c>
      <c r="L97" s="36">
        <v>186.46</v>
      </c>
      <c r="M97" s="36">
        <v>0.2</v>
      </c>
      <c r="N97" s="5" t="s">
        <v>315</v>
      </c>
    </row>
    <row r="98" spans="8:14">
      <c r="H98" s="2">
        <v>250</v>
      </c>
      <c r="I98" s="6" t="s">
        <v>146</v>
      </c>
      <c r="J98" s="6" t="s">
        <v>147</v>
      </c>
      <c r="K98" s="36">
        <v>113.93</v>
      </c>
      <c r="L98" s="36">
        <v>101.39</v>
      </c>
      <c r="M98" s="36">
        <v>0.16</v>
      </c>
      <c r="N98" s="5" t="s">
        <v>315</v>
      </c>
    </row>
    <row r="99" spans="8:14">
      <c r="H99" s="2">
        <v>250</v>
      </c>
      <c r="I99" s="6" t="s">
        <v>146</v>
      </c>
      <c r="J99" s="6" t="s">
        <v>147</v>
      </c>
      <c r="K99" s="36">
        <v>175.69</v>
      </c>
      <c r="L99" s="36">
        <v>169.52</v>
      </c>
      <c r="M99" s="36">
        <v>0.16</v>
      </c>
      <c r="N99" s="5" t="s">
        <v>315</v>
      </c>
    </row>
    <row r="100" spans="8:14">
      <c r="H100" s="2">
        <v>250</v>
      </c>
      <c r="I100" s="6" t="s">
        <v>146</v>
      </c>
      <c r="J100" s="6" t="s">
        <v>147</v>
      </c>
      <c r="K100" s="36">
        <v>44.83</v>
      </c>
      <c r="L100" s="36">
        <v>30.53</v>
      </c>
      <c r="M100" s="36">
        <v>0.17</v>
      </c>
      <c r="N100" s="5" t="s">
        <v>315</v>
      </c>
    </row>
    <row r="101" spans="8:14">
      <c r="H101" s="2">
        <v>250</v>
      </c>
      <c r="I101" s="6" t="s">
        <v>146</v>
      </c>
      <c r="J101" s="6" t="s">
        <v>147</v>
      </c>
      <c r="K101" s="36">
        <v>266.20999999999998</v>
      </c>
      <c r="L101" s="36">
        <v>8.68</v>
      </c>
      <c r="M101" s="36">
        <v>0.15</v>
      </c>
      <c r="N101" s="5" t="s">
        <v>315</v>
      </c>
    </row>
    <row r="102" spans="8:14">
      <c r="H102" s="2">
        <v>250</v>
      </c>
      <c r="I102" s="6" t="s">
        <v>146</v>
      </c>
      <c r="J102" s="6" t="s">
        <v>147</v>
      </c>
      <c r="K102" s="36">
        <v>30.76</v>
      </c>
      <c r="L102" s="36">
        <v>27.97</v>
      </c>
      <c r="M102" s="36">
        <v>1.5</v>
      </c>
      <c r="N102" s="5" t="s">
        <v>315</v>
      </c>
    </row>
    <row r="103" spans="8:14">
      <c r="H103" s="2">
        <v>250</v>
      </c>
      <c r="I103" s="6" t="s">
        <v>146</v>
      </c>
      <c r="J103" s="6" t="s">
        <v>147</v>
      </c>
      <c r="K103" s="36">
        <v>324.05</v>
      </c>
      <c r="L103" s="36">
        <v>6.9</v>
      </c>
      <c r="M103" s="36">
        <v>0.14000000000000001</v>
      </c>
      <c r="N103" s="5" t="s">
        <v>315</v>
      </c>
    </row>
    <row r="104" spans="8:14">
      <c r="H104" s="2">
        <v>250</v>
      </c>
      <c r="I104" s="6" t="s">
        <v>146</v>
      </c>
      <c r="J104" s="6" t="s">
        <v>147</v>
      </c>
      <c r="K104" s="36">
        <v>39.44</v>
      </c>
      <c r="L104" s="36">
        <v>34.869999999999997</v>
      </c>
      <c r="M104" s="36">
        <v>0.96</v>
      </c>
      <c r="N104" s="5" t="s">
        <v>315</v>
      </c>
    </row>
    <row r="105" spans="8:14">
      <c r="H105" s="2">
        <v>250</v>
      </c>
      <c r="I105" s="6" t="s">
        <v>146</v>
      </c>
      <c r="J105" s="6" t="s">
        <v>147</v>
      </c>
      <c r="K105" s="36">
        <v>26.46</v>
      </c>
      <c r="L105" s="36">
        <v>20.46</v>
      </c>
      <c r="M105" s="36">
        <v>0.2</v>
      </c>
      <c r="N105" s="5" t="s">
        <v>315</v>
      </c>
    </row>
    <row r="106" spans="8:14">
      <c r="H106" s="2">
        <v>250</v>
      </c>
      <c r="I106" s="6" t="s">
        <v>146</v>
      </c>
      <c r="J106" s="6" t="s">
        <v>147</v>
      </c>
      <c r="K106" s="36">
        <v>84.67</v>
      </c>
      <c r="L106" s="36">
        <v>51.85</v>
      </c>
      <c r="M106" s="36">
        <v>0.11</v>
      </c>
      <c r="N106" s="5" t="s">
        <v>315</v>
      </c>
    </row>
    <row r="107" spans="8:14">
      <c r="H107" s="2">
        <v>250</v>
      </c>
      <c r="I107" s="6" t="s">
        <v>146</v>
      </c>
      <c r="J107" s="6" t="s">
        <v>147</v>
      </c>
      <c r="K107" s="36">
        <v>59.28</v>
      </c>
      <c r="L107" s="36">
        <v>55.78</v>
      </c>
      <c r="M107" s="36">
        <v>0.2</v>
      </c>
      <c r="N107" s="5" t="s">
        <v>315</v>
      </c>
    </row>
    <row r="108" spans="8:14">
      <c r="H108" s="2">
        <v>250</v>
      </c>
      <c r="I108" s="6" t="s">
        <v>146</v>
      </c>
      <c r="J108" s="6" t="s">
        <v>147</v>
      </c>
      <c r="K108" s="36">
        <v>36.369999999999997</v>
      </c>
      <c r="L108" s="36">
        <v>28.22</v>
      </c>
      <c r="M108" s="36">
        <v>0.16</v>
      </c>
      <c r="N108" s="5" t="s">
        <v>315</v>
      </c>
    </row>
    <row r="109" spans="8:14">
      <c r="H109" s="2">
        <v>250</v>
      </c>
      <c r="I109" s="6" t="s">
        <v>146</v>
      </c>
      <c r="J109" s="6" t="s">
        <v>147</v>
      </c>
      <c r="K109" s="36">
        <v>68.48</v>
      </c>
      <c r="L109" s="36">
        <v>53.2</v>
      </c>
      <c r="M109" s="36">
        <v>0.11</v>
      </c>
      <c r="N109" s="5" t="s">
        <v>315</v>
      </c>
    </row>
    <row r="110" spans="8:14">
      <c r="H110" s="2">
        <v>250</v>
      </c>
      <c r="I110" s="6" t="s">
        <v>146</v>
      </c>
      <c r="J110" s="6" t="s">
        <v>147</v>
      </c>
      <c r="K110" s="36">
        <v>106.09</v>
      </c>
      <c r="L110" s="36">
        <v>90.6</v>
      </c>
      <c r="M110" s="36">
        <v>0.18</v>
      </c>
      <c r="N110" s="5" t="s">
        <v>315</v>
      </c>
    </row>
    <row r="111" spans="8:14">
      <c r="H111" s="2">
        <v>250</v>
      </c>
      <c r="I111" s="6" t="s">
        <v>146</v>
      </c>
      <c r="J111" s="6" t="s">
        <v>147</v>
      </c>
      <c r="K111" s="36">
        <v>250.33</v>
      </c>
      <c r="L111" s="36">
        <v>92.62</v>
      </c>
      <c r="M111" s="36">
        <v>1.2</v>
      </c>
      <c r="N111" s="5" t="s">
        <v>315</v>
      </c>
    </row>
    <row r="112" spans="8:14">
      <c r="H112" s="2">
        <v>250</v>
      </c>
      <c r="I112" s="6" t="s">
        <v>146</v>
      </c>
      <c r="J112" s="6" t="s">
        <v>147</v>
      </c>
      <c r="K112" s="36">
        <v>91.88</v>
      </c>
      <c r="L112" s="36">
        <v>60.74</v>
      </c>
      <c r="M112" s="36">
        <v>0.14000000000000001</v>
      </c>
      <c r="N112" s="5" t="s">
        <v>315</v>
      </c>
    </row>
    <row r="113" spans="8:14">
      <c r="H113" s="2">
        <v>250</v>
      </c>
      <c r="I113" s="6" t="s">
        <v>146</v>
      </c>
      <c r="J113" s="6" t="s">
        <v>147</v>
      </c>
      <c r="K113" s="36">
        <v>72.28</v>
      </c>
      <c r="L113" s="36">
        <v>55.27</v>
      </c>
      <c r="M113" s="36">
        <v>0.1</v>
      </c>
      <c r="N113" s="5" t="s">
        <v>315</v>
      </c>
    </row>
    <row r="114" spans="8:14">
      <c r="H114" s="2">
        <v>250</v>
      </c>
      <c r="I114" s="6" t="s">
        <v>146</v>
      </c>
      <c r="J114" s="6" t="s">
        <v>147</v>
      </c>
      <c r="K114" s="36">
        <v>48.91</v>
      </c>
      <c r="L114" s="36">
        <v>36.58</v>
      </c>
      <c r="M114" s="36">
        <v>0.12</v>
      </c>
      <c r="N114" s="5" t="s">
        <v>315</v>
      </c>
    </row>
    <row r="115" spans="8:14">
      <c r="H115" s="2">
        <v>250</v>
      </c>
      <c r="I115" s="6" t="s">
        <v>146</v>
      </c>
      <c r="J115" s="6" t="s">
        <v>147</v>
      </c>
      <c r="K115" s="36">
        <v>67.040000000000006</v>
      </c>
      <c r="L115" s="36">
        <v>21.79</v>
      </c>
      <c r="M115" s="36">
        <v>0.26</v>
      </c>
      <c r="N115" s="5" t="s">
        <v>315</v>
      </c>
    </row>
    <row r="116" spans="8:14">
      <c r="H116" s="2">
        <v>250</v>
      </c>
      <c r="I116" s="6" t="s">
        <v>146</v>
      </c>
      <c r="J116" s="6" t="s">
        <v>147</v>
      </c>
      <c r="K116" s="36">
        <v>43.68</v>
      </c>
      <c r="L116" s="36">
        <v>18.600000000000001</v>
      </c>
      <c r="M116" s="36">
        <v>0.14000000000000001</v>
      </c>
      <c r="N116" s="5" t="s">
        <v>315</v>
      </c>
    </row>
    <row r="117" spans="8:14">
      <c r="H117" s="2">
        <v>250</v>
      </c>
      <c r="I117" s="6" t="s">
        <v>146</v>
      </c>
      <c r="J117" s="6" t="s">
        <v>147</v>
      </c>
      <c r="K117" s="36">
        <v>296.66000000000003</v>
      </c>
      <c r="L117" s="36">
        <v>14.91</v>
      </c>
      <c r="M117" s="36">
        <v>0.61</v>
      </c>
      <c r="N117" s="5" t="s">
        <v>315</v>
      </c>
    </row>
    <row r="118" spans="8:14">
      <c r="H118" s="2">
        <v>250</v>
      </c>
      <c r="I118" s="6" t="s">
        <v>146</v>
      </c>
      <c r="J118" s="6" t="s">
        <v>147</v>
      </c>
      <c r="K118" s="36">
        <v>249.58</v>
      </c>
      <c r="L118" s="36">
        <v>64.2</v>
      </c>
      <c r="M118" s="36">
        <v>0.48</v>
      </c>
      <c r="N118" s="5" t="s">
        <v>315</v>
      </c>
    </row>
    <row r="119" spans="8:14">
      <c r="H119" s="2">
        <v>250</v>
      </c>
      <c r="I119" s="6" t="s">
        <v>146</v>
      </c>
      <c r="J119" s="6" t="s">
        <v>147</v>
      </c>
      <c r="K119" s="36">
        <v>58.86</v>
      </c>
      <c r="L119" s="36">
        <v>6.82</v>
      </c>
      <c r="M119" s="36">
        <v>0.18</v>
      </c>
      <c r="N119" s="5" t="s">
        <v>315</v>
      </c>
    </row>
    <row r="120" spans="8:14">
      <c r="H120" s="2">
        <v>250</v>
      </c>
      <c r="I120" s="6" t="s">
        <v>146</v>
      </c>
      <c r="J120" s="6" t="s">
        <v>147</v>
      </c>
      <c r="K120" s="36">
        <v>48.67</v>
      </c>
      <c r="L120" s="36">
        <v>16.16</v>
      </c>
      <c r="M120" s="36">
        <v>0.14000000000000001</v>
      </c>
      <c r="N120" s="5" t="s">
        <v>315</v>
      </c>
    </row>
    <row r="121" spans="8:14">
      <c r="H121" s="2">
        <v>250</v>
      </c>
      <c r="I121" s="6" t="s">
        <v>146</v>
      </c>
      <c r="J121" s="6" t="s">
        <v>147</v>
      </c>
      <c r="K121" s="36">
        <v>41.47</v>
      </c>
      <c r="L121" s="36">
        <v>8.42</v>
      </c>
      <c r="M121" s="36">
        <v>0.17</v>
      </c>
      <c r="N121" s="5" t="s">
        <v>315</v>
      </c>
    </row>
    <row r="122" spans="8:14">
      <c r="H122" s="2">
        <v>250</v>
      </c>
      <c r="I122" s="6" t="s">
        <v>146</v>
      </c>
      <c r="J122" s="6" t="s">
        <v>147</v>
      </c>
      <c r="K122" s="36">
        <v>56.6</v>
      </c>
      <c r="L122" s="36">
        <v>15.25</v>
      </c>
      <c r="M122" s="36">
        <v>0.15</v>
      </c>
      <c r="N122" s="5" t="s">
        <v>315</v>
      </c>
    </row>
    <row r="123" spans="8:14">
      <c r="H123" s="2">
        <v>250</v>
      </c>
      <c r="I123" s="6" t="s">
        <v>146</v>
      </c>
      <c r="J123" s="6" t="s">
        <v>147</v>
      </c>
      <c r="K123" s="36">
        <v>49.37</v>
      </c>
      <c r="L123" s="36">
        <v>23.36</v>
      </c>
      <c r="M123" s="36">
        <v>0.16</v>
      </c>
      <c r="N123" s="5" t="s">
        <v>315</v>
      </c>
    </row>
    <row r="124" spans="8:14">
      <c r="H124" s="2">
        <v>250</v>
      </c>
      <c r="I124" s="6" t="s">
        <v>146</v>
      </c>
      <c r="J124" s="6" t="s">
        <v>147</v>
      </c>
      <c r="K124" s="36">
        <v>83.58</v>
      </c>
      <c r="L124" s="36">
        <v>25.18</v>
      </c>
      <c r="M124" s="36">
        <v>0.23</v>
      </c>
      <c r="N124" s="5" t="s">
        <v>315</v>
      </c>
    </row>
    <row r="125" spans="8:14">
      <c r="H125" s="2">
        <v>250</v>
      </c>
      <c r="I125" s="6" t="s">
        <v>146</v>
      </c>
      <c r="J125" s="6" t="s">
        <v>147</v>
      </c>
      <c r="K125" s="36">
        <v>94.5</v>
      </c>
      <c r="L125" s="36">
        <v>62.55</v>
      </c>
      <c r="M125" s="36">
        <v>0.15</v>
      </c>
      <c r="N125" s="5" t="s">
        <v>315</v>
      </c>
    </row>
    <row r="126" spans="8:14">
      <c r="H126" s="2">
        <v>250</v>
      </c>
      <c r="I126" s="6" t="s">
        <v>146</v>
      </c>
      <c r="J126" s="6" t="s">
        <v>147</v>
      </c>
      <c r="K126" s="36">
        <v>103.95</v>
      </c>
      <c r="L126" s="36">
        <v>30.02</v>
      </c>
      <c r="M126" s="36">
        <v>0.24</v>
      </c>
      <c r="N126" s="5" t="s">
        <v>315</v>
      </c>
    </row>
    <row r="127" spans="8:14">
      <c r="H127" s="2">
        <v>250</v>
      </c>
      <c r="I127" s="6" t="s">
        <v>146</v>
      </c>
      <c r="J127" s="6" t="s">
        <v>147</v>
      </c>
      <c r="K127" s="36">
        <v>105.96</v>
      </c>
      <c r="L127" s="36">
        <v>18.43</v>
      </c>
      <c r="M127" s="36">
        <v>0.3</v>
      </c>
      <c r="N127" s="5" t="s">
        <v>315</v>
      </c>
    </row>
    <row r="128" spans="8:14">
      <c r="H128" s="2">
        <v>250</v>
      </c>
      <c r="I128" s="6" t="s">
        <v>146</v>
      </c>
      <c r="J128" s="6" t="s">
        <v>147</v>
      </c>
      <c r="K128" s="36">
        <v>49.75</v>
      </c>
      <c r="L128" s="36">
        <v>15.39</v>
      </c>
      <c r="M128" s="36">
        <v>0.09</v>
      </c>
      <c r="N128" s="5" t="s">
        <v>315</v>
      </c>
    </row>
    <row r="129" spans="8:14">
      <c r="H129" s="2">
        <v>250</v>
      </c>
      <c r="I129" s="6" t="s">
        <v>146</v>
      </c>
      <c r="J129" s="6" t="s">
        <v>147</v>
      </c>
      <c r="K129" s="36">
        <v>309.31</v>
      </c>
      <c r="L129" s="36">
        <v>0</v>
      </c>
      <c r="M129" s="36">
        <v>0.54</v>
      </c>
      <c r="N129" s="5" t="s">
        <v>315</v>
      </c>
    </row>
    <row r="130" spans="8:14">
      <c r="H130" s="2">
        <v>250</v>
      </c>
      <c r="I130" s="6" t="s">
        <v>146</v>
      </c>
      <c r="J130" s="6" t="s">
        <v>147</v>
      </c>
      <c r="K130" s="36">
        <v>51.41</v>
      </c>
      <c r="L130" s="36">
        <v>23.52</v>
      </c>
      <c r="M130" s="36">
        <v>0.15</v>
      </c>
      <c r="N130" s="5" t="s">
        <v>315</v>
      </c>
    </row>
    <row r="131" spans="8:14">
      <c r="H131" s="2">
        <v>250</v>
      </c>
      <c r="I131" s="6" t="s">
        <v>146</v>
      </c>
      <c r="J131" s="6" t="s">
        <v>147</v>
      </c>
      <c r="K131" s="36">
        <v>128.22</v>
      </c>
      <c r="L131" s="36">
        <v>42.85</v>
      </c>
      <c r="M131" s="36">
        <v>0.37</v>
      </c>
      <c r="N131" s="5" t="s">
        <v>315</v>
      </c>
    </row>
    <row r="132" spans="8:14">
      <c r="H132" s="2">
        <v>250</v>
      </c>
      <c r="I132" s="6" t="s">
        <v>146</v>
      </c>
      <c r="J132" s="6" t="s">
        <v>147</v>
      </c>
      <c r="K132" s="36">
        <v>52.8</v>
      </c>
      <c r="L132" s="36">
        <v>10.130000000000001</v>
      </c>
      <c r="M132" s="36">
        <v>0.1</v>
      </c>
      <c r="N132" s="5" t="s">
        <v>315</v>
      </c>
    </row>
    <row r="133" spans="8:14">
      <c r="H133" s="2">
        <v>250</v>
      </c>
      <c r="I133" s="6" t="s">
        <v>146</v>
      </c>
      <c r="J133" s="6" t="s">
        <v>147</v>
      </c>
      <c r="K133" s="36">
        <v>66.03</v>
      </c>
      <c r="L133" s="36">
        <v>52.57</v>
      </c>
      <c r="M133" s="36">
        <v>0.08</v>
      </c>
      <c r="N133" s="5" t="s">
        <v>315</v>
      </c>
    </row>
    <row r="134" spans="8:14">
      <c r="H134" s="2">
        <v>250</v>
      </c>
      <c r="I134" s="6" t="s">
        <v>146</v>
      </c>
      <c r="J134" s="6" t="s">
        <v>147</v>
      </c>
      <c r="K134" s="36">
        <v>41.75</v>
      </c>
      <c r="L134" s="36">
        <v>10.32</v>
      </c>
      <c r="M134" s="36">
        <v>0.09</v>
      </c>
      <c r="N134" s="5" t="s">
        <v>315</v>
      </c>
    </row>
    <row r="135" spans="8:14">
      <c r="H135" s="2">
        <v>250</v>
      </c>
      <c r="I135" s="6" t="s">
        <v>146</v>
      </c>
      <c r="J135" s="6" t="s">
        <v>147</v>
      </c>
      <c r="K135" s="36">
        <v>361.9</v>
      </c>
      <c r="L135" s="36">
        <v>43.2</v>
      </c>
      <c r="M135" s="36">
        <v>0.15</v>
      </c>
      <c r="N135" s="5" t="s">
        <v>315</v>
      </c>
    </row>
    <row r="136" spans="8:14">
      <c r="H136" s="2">
        <v>250</v>
      </c>
      <c r="I136" s="6" t="s">
        <v>146</v>
      </c>
      <c r="J136" s="6" t="s">
        <v>147</v>
      </c>
      <c r="K136" s="36">
        <v>48.94</v>
      </c>
      <c r="L136" s="36">
        <v>21.59</v>
      </c>
      <c r="M136" s="36">
        <v>0.09</v>
      </c>
      <c r="N136" s="5" t="s">
        <v>315</v>
      </c>
    </row>
    <row r="137" spans="8:14">
      <c r="H137" s="2">
        <v>250</v>
      </c>
      <c r="I137" s="6" t="s">
        <v>146</v>
      </c>
      <c r="J137" s="6" t="s">
        <v>147</v>
      </c>
      <c r="K137" s="36">
        <v>338.52</v>
      </c>
      <c r="L137" s="36">
        <v>32.99</v>
      </c>
      <c r="M137" s="36">
        <v>0.38</v>
      </c>
      <c r="N137" s="5" t="s">
        <v>315</v>
      </c>
    </row>
    <row r="138" spans="8:14">
      <c r="H138" s="2">
        <v>250</v>
      </c>
      <c r="I138" s="6" t="s">
        <v>146</v>
      </c>
      <c r="J138" s="6" t="s">
        <v>147</v>
      </c>
      <c r="K138" s="36">
        <v>95.59</v>
      </c>
      <c r="L138" s="36">
        <v>45.6</v>
      </c>
      <c r="M138" s="36">
        <v>0.1</v>
      </c>
      <c r="N138" s="5" t="s">
        <v>315</v>
      </c>
    </row>
    <row r="139" spans="8:14">
      <c r="H139" s="2">
        <v>250</v>
      </c>
      <c r="I139" s="6" t="s">
        <v>146</v>
      </c>
      <c r="J139" s="6" t="s">
        <v>147</v>
      </c>
      <c r="K139" s="36">
        <v>331.19</v>
      </c>
      <c r="L139" s="36">
        <v>7.07</v>
      </c>
      <c r="M139" s="36">
        <v>0.49</v>
      </c>
      <c r="N139" s="5" t="s">
        <v>315</v>
      </c>
    </row>
    <row r="140" spans="8:14">
      <c r="H140" s="2">
        <v>250</v>
      </c>
      <c r="I140" s="6" t="s">
        <v>146</v>
      </c>
      <c r="J140" s="6" t="s">
        <v>147</v>
      </c>
      <c r="K140" s="36">
        <v>46.34</v>
      </c>
      <c r="L140" s="36">
        <v>16.79</v>
      </c>
      <c r="M140" s="36">
        <v>0.12</v>
      </c>
      <c r="N140" s="5" t="s">
        <v>315</v>
      </c>
    </row>
    <row r="141" spans="8:14">
      <c r="H141" s="2">
        <v>250</v>
      </c>
      <c r="I141" s="6" t="s">
        <v>146</v>
      </c>
      <c r="J141" s="6" t="s">
        <v>147</v>
      </c>
      <c r="K141" s="36">
        <v>208.27</v>
      </c>
      <c r="L141" s="36">
        <v>49.3</v>
      </c>
      <c r="M141" s="36">
        <v>0.31</v>
      </c>
      <c r="N141" s="5" t="s">
        <v>315</v>
      </c>
    </row>
    <row r="142" spans="8:14">
      <c r="H142" s="2">
        <v>250</v>
      </c>
      <c r="I142" s="6" t="s">
        <v>146</v>
      </c>
      <c r="J142" s="6" t="s">
        <v>147</v>
      </c>
      <c r="K142" s="36">
        <v>100</v>
      </c>
      <c r="L142" s="36">
        <v>16.23</v>
      </c>
      <c r="M142" s="36">
        <v>0.11</v>
      </c>
      <c r="N142" s="5" t="s">
        <v>315</v>
      </c>
    </row>
    <row r="143" spans="8:14">
      <c r="H143" s="2">
        <v>250</v>
      </c>
      <c r="I143" s="6" t="s">
        <v>146</v>
      </c>
      <c r="J143" s="6" t="s">
        <v>147</v>
      </c>
      <c r="K143" s="36">
        <v>284.89</v>
      </c>
      <c r="L143" s="36">
        <v>35.6</v>
      </c>
      <c r="M143" s="36">
        <v>0.56000000000000005</v>
      </c>
      <c r="N143" s="5" t="s">
        <v>315</v>
      </c>
    </row>
    <row r="144" spans="8:14">
      <c r="H144" s="2">
        <v>250</v>
      </c>
      <c r="I144" s="6" t="s">
        <v>146</v>
      </c>
      <c r="J144" s="6" t="s">
        <v>147</v>
      </c>
      <c r="K144" s="36">
        <v>130.46</v>
      </c>
      <c r="L144" s="36">
        <v>26.6</v>
      </c>
      <c r="M144" s="36">
        <v>0.19</v>
      </c>
      <c r="N144" s="5" t="s">
        <v>315</v>
      </c>
    </row>
    <row r="145" spans="8:14">
      <c r="H145" s="2">
        <v>250</v>
      </c>
      <c r="I145" s="6" t="s">
        <v>146</v>
      </c>
      <c r="J145" s="6" t="s">
        <v>147</v>
      </c>
      <c r="K145" s="36">
        <v>133.87</v>
      </c>
      <c r="L145" s="36">
        <v>28.78</v>
      </c>
      <c r="M145" s="36">
        <v>0.17</v>
      </c>
      <c r="N145" s="5" t="s">
        <v>315</v>
      </c>
    </row>
    <row r="146" spans="8:14">
      <c r="H146" s="2">
        <v>250</v>
      </c>
      <c r="I146" s="6" t="s">
        <v>146</v>
      </c>
      <c r="J146" s="6" t="s">
        <v>147</v>
      </c>
      <c r="K146" s="36">
        <v>99.3</v>
      </c>
      <c r="L146" s="36">
        <v>22.21</v>
      </c>
      <c r="M146" s="36">
        <v>0.11</v>
      </c>
      <c r="N146" s="5" t="s">
        <v>315</v>
      </c>
    </row>
    <row r="147" spans="8:14">
      <c r="H147" s="2">
        <v>250</v>
      </c>
      <c r="I147" s="6" t="s">
        <v>146</v>
      </c>
      <c r="J147" s="6" t="s">
        <v>147</v>
      </c>
      <c r="K147" s="36">
        <v>324.8</v>
      </c>
      <c r="L147" s="36">
        <v>39.619999999999997</v>
      </c>
      <c r="M147" s="36">
        <v>0.35</v>
      </c>
      <c r="N147" s="5" t="s">
        <v>315</v>
      </c>
    </row>
    <row r="148" spans="8:14">
      <c r="H148" s="2">
        <v>250</v>
      </c>
      <c r="I148" s="6" t="s">
        <v>146</v>
      </c>
      <c r="J148" s="6" t="s">
        <v>147</v>
      </c>
      <c r="K148" s="36">
        <v>104.15</v>
      </c>
      <c r="L148" s="36">
        <v>34.869999999999997</v>
      </c>
      <c r="M148" s="36">
        <v>0.23</v>
      </c>
      <c r="N148" s="5" t="s">
        <v>315</v>
      </c>
    </row>
    <row r="149" spans="8:14">
      <c r="H149" s="2">
        <v>250</v>
      </c>
      <c r="I149" s="6" t="s">
        <v>146</v>
      </c>
      <c r="J149" s="6" t="s">
        <v>147</v>
      </c>
      <c r="K149" s="36">
        <v>245.25</v>
      </c>
      <c r="L149" s="36">
        <v>63.04</v>
      </c>
      <c r="M149" s="36">
        <v>0.44</v>
      </c>
      <c r="N149" s="5" t="s">
        <v>315</v>
      </c>
    </row>
    <row r="150" spans="8:14">
      <c r="H150" s="2">
        <v>250</v>
      </c>
      <c r="I150" s="6" t="s">
        <v>146</v>
      </c>
      <c r="J150" s="6" t="s">
        <v>147</v>
      </c>
      <c r="K150" s="36">
        <v>377.15</v>
      </c>
      <c r="L150" s="36">
        <v>54.2</v>
      </c>
      <c r="M150" s="36">
        <v>0.44</v>
      </c>
      <c r="N150" s="5" t="s">
        <v>315</v>
      </c>
    </row>
    <row r="151" spans="8:14">
      <c r="H151" s="2">
        <v>250</v>
      </c>
      <c r="I151" s="6" t="s">
        <v>146</v>
      </c>
      <c r="J151" s="6" t="s">
        <v>147</v>
      </c>
      <c r="K151" s="36">
        <v>228.7</v>
      </c>
      <c r="L151" s="36">
        <v>66.11</v>
      </c>
      <c r="M151" s="36">
        <v>0.18</v>
      </c>
      <c r="N151" s="5" t="s">
        <v>315</v>
      </c>
    </row>
    <row r="152" spans="8:14">
      <c r="H152" s="2">
        <v>250</v>
      </c>
      <c r="I152" s="6" t="s">
        <v>146</v>
      </c>
      <c r="J152" s="6" t="s">
        <v>147</v>
      </c>
      <c r="K152" s="36">
        <v>135.30000000000001</v>
      </c>
      <c r="L152" s="36">
        <v>88.61</v>
      </c>
      <c r="M152" s="36">
        <v>0.16</v>
      </c>
      <c r="N152" s="5" t="s">
        <v>315</v>
      </c>
    </row>
    <row r="153" spans="8:14">
      <c r="H153" s="2">
        <v>250</v>
      </c>
      <c r="I153" s="6" t="s">
        <v>146</v>
      </c>
      <c r="J153" s="6" t="s">
        <v>147</v>
      </c>
      <c r="K153" s="36">
        <v>62.74</v>
      </c>
      <c r="L153" s="36">
        <v>13.92</v>
      </c>
      <c r="M153" s="36">
        <v>0.14000000000000001</v>
      </c>
      <c r="N153" s="5" t="s">
        <v>315</v>
      </c>
    </row>
    <row r="154" spans="8:14">
      <c r="H154" s="2">
        <v>250</v>
      </c>
      <c r="I154" s="6" t="s">
        <v>146</v>
      </c>
      <c r="J154" s="6" t="s">
        <v>147</v>
      </c>
      <c r="K154" s="36">
        <v>365.52</v>
      </c>
      <c r="L154" s="36">
        <v>14.42</v>
      </c>
      <c r="M154" s="36">
        <v>0.37</v>
      </c>
      <c r="N154" s="5" t="s">
        <v>315</v>
      </c>
    </row>
    <row r="155" spans="8:14">
      <c r="H155" s="2">
        <v>250</v>
      </c>
      <c r="I155" s="6" t="s">
        <v>146</v>
      </c>
      <c r="J155" s="6" t="s">
        <v>147</v>
      </c>
      <c r="K155" s="36">
        <v>141.12</v>
      </c>
      <c r="L155" s="36">
        <v>75.98</v>
      </c>
      <c r="M155" s="36">
        <v>0.12</v>
      </c>
      <c r="N155" s="5" t="s">
        <v>315</v>
      </c>
    </row>
    <row r="156" spans="8:14">
      <c r="H156" s="2">
        <v>250</v>
      </c>
      <c r="I156" s="6" t="s">
        <v>146</v>
      </c>
      <c r="J156" s="6" t="s">
        <v>147</v>
      </c>
      <c r="K156" s="36">
        <v>33.479999999999997</v>
      </c>
      <c r="L156" s="36">
        <v>7.42</v>
      </c>
      <c r="N156" s="5" t="s">
        <v>315</v>
      </c>
    </row>
    <row r="157" spans="8:14">
      <c r="H157" s="2">
        <v>250</v>
      </c>
      <c r="I157" s="6" t="s">
        <v>146</v>
      </c>
      <c r="J157" s="6" t="s">
        <v>147</v>
      </c>
      <c r="K157" s="36">
        <v>163.58000000000001</v>
      </c>
      <c r="L157" s="36">
        <v>0</v>
      </c>
      <c r="N157" s="5" t="s">
        <v>315</v>
      </c>
    </row>
    <row r="158" spans="8:14">
      <c r="H158" s="2">
        <v>250</v>
      </c>
      <c r="I158" s="6" t="s">
        <v>146</v>
      </c>
      <c r="J158" s="6" t="s">
        <v>147</v>
      </c>
      <c r="K158" s="36">
        <v>74.45</v>
      </c>
      <c r="L158" s="36">
        <v>1.63</v>
      </c>
      <c r="N158" s="5" t="s">
        <v>315</v>
      </c>
    </row>
    <row r="159" spans="8:14">
      <c r="H159" s="2">
        <v>250</v>
      </c>
      <c r="I159" s="6" t="s">
        <v>146</v>
      </c>
      <c r="J159" s="6" t="s">
        <v>147</v>
      </c>
      <c r="K159" s="36">
        <v>64.61</v>
      </c>
      <c r="L159" s="36">
        <v>15.03</v>
      </c>
      <c r="N159" s="5" t="s">
        <v>315</v>
      </c>
    </row>
    <row r="160" spans="8:14">
      <c r="H160" s="2">
        <v>250</v>
      </c>
      <c r="I160" s="6" t="s">
        <v>146</v>
      </c>
      <c r="J160" s="6" t="s">
        <v>147</v>
      </c>
      <c r="K160" s="36">
        <v>31.23</v>
      </c>
      <c r="L160" s="36">
        <v>22.69</v>
      </c>
      <c r="N160" s="5" t="s">
        <v>315</v>
      </c>
    </row>
    <row r="161" spans="8:14">
      <c r="H161" s="2">
        <v>250</v>
      </c>
      <c r="I161" s="6" t="s">
        <v>146</v>
      </c>
      <c r="J161" s="6" t="s">
        <v>147</v>
      </c>
      <c r="K161" s="36">
        <v>30.62</v>
      </c>
      <c r="L161" s="36">
        <v>21.02</v>
      </c>
      <c r="N161" s="5" t="s">
        <v>315</v>
      </c>
    </row>
    <row r="162" spans="8:14">
      <c r="H162" s="2">
        <v>250</v>
      </c>
      <c r="I162" s="6" t="s">
        <v>146</v>
      </c>
      <c r="J162" s="6" t="s">
        <v>147</v>
      </c>
      <c r="K162" s="36">
        <v>26.35</v>
      </c>
      <c r="L162" s="36">
        <v>18.809999999999999</v>
      </c>
      <c r="N162" s="5" t="s">
        <v>315</v>
      </c>
    </row>
    <row r="163" spans="8:14">
      <c r="H163" s="2">
        <v>250</v>
      </c>
      <c r="I163" s="6" t="s">
        <v>146</v>
      </c>
      <c r="J163" s="6" t="s">
        <v>147</v>
      </c>
      <c r="K163" s="36">
        <v>32.590000000000003</v>
      </c>
      <c r="L163" s="36">
        <v>24.59</v>
      </c>
      <c r="N163" s="5" t="s">
        <v>315</v>
      </c>
    </row>
    <row r="164" spans="8:14">
      <c r="H164" s="2">
        <v>250</v>
      </c>
      <c r="I164" s="6" t="s">
        <v>146</v>
      </c>
      <c r="J164" s="6" t="s">
        <v>147</v>
      </c>
      <c r="K164" s="36">
        <v>248.1</v>
      </c>
      <c r="L164" s="36">
        <v>14.7</v>
      </c>
      <c r="N164" s="5" t="s">
        <v>315</v>
      </c>
    </row>
    <row r="165" spans="8:14">
      <c r="H165" s="2">
        <v>250</v>
      </c>
      <c r="I165" s="6" t="s">
        <v>146</v>
      </c>
      <c r="J165" s="6" t="s">
        <v>147</v>
      </c>
      <c r="K165" s="36">
        <v>32.71</v>
      </c>
      <c r="L165" s="36">
        <v>0</v>
      </c>
      <c r="N165" s="5" t="s">
        <v>315</v>
      </c>
    </row>
    <row r="166" spans="8:14">
      <c r="H166" s="2">
        <v>250</v>
      </c>
      <c r="I166" s="6" t="s">
        <v>146</v>
      </c>
      <c r="J166" s="6" t="s">
        <v>147</v>
      </c>
      <c r="K166" s="36">
        <v>32.450000000000003</v>
      </c>
      <c r="L166" s="36">
        <v>26.21</v>
      </c>
      <c r="M166" s="36">
        <v>0.1</v>
      </c>
      <c r="N166" s="5" t="s">
        <v>315</v>
      </c>
    </row>
    <row r="167" spans="8:14">
      <c r="H167" s="2">
        <v>250</v>
      </c>
      <c r="I167" s="6" t="s">
        <v>146</v>
      </c>
      <c r="J167" s="6" t="s">
        <v>147</v>
      </c>
      <c r="K167" s="36">
        <v>26.18</v>
      </c>
      <c r="L167" s="36">
        <v>16.89</v>
      </c>
      <c r="N167" s="5" t="s">
        <v>315</v>
      </c>
    </row>
    <row r="168" spans="8:14">
      <c r="H168" s="2">
        <v>250</v>
      </c>
      <c r="I168" s="6" t="s">
        <v>146</v>
      </c>
      <c r="J168" s="6" t="s">
        <v>147</v>
      </c>
      <c r="K168" s="36">
        <v>32.99</v>
      </c>
      <c r="L168" s="36">
        <v>20.98</v>
      </c>
      <c r="N168" s="5" t="s">
        <v>315</v>
      </c>
    </row>
    <row r="169" spans="8:14">
      <c r="H169" s="2">
        <v>250</v>
      </c>
      <c r="I169" s="6" t="s">
        <v>146</v>
      </c>
      <c r="J169" s="6" t="s">
        <v>147</v>
      </c>
      <c r="K169" s="36">
        <v>34.270000000000003</v>
      </c>
      <c r="L169" s="36">
        <v>16.13</v>
      </c>
      <c r="N169" s="5" t="s">
        <v>315</v>
      </c>
    </row>
    <row r="170" spans="8:14">
      <c r="H170" s="2">
        <v>250</v>
      </c>
      <c r="I170" s="6" t="s">
        <v>146</v>
      </c>
      <c r="J170" s="6" t="s">
        <v>147</v>
      </c>
      <c r="K170" s="36">
        <v>30.77</v>
      </c>
      <c r="L170" s="36">
        <v>28.08</v>
      </c>
      <c r="N170" s="5" t="s">
        <v>315</v>
      </c>
    </row>
    <row r="171" spans="8:14">
      <c r="H171" s="2">
        <v>250</v>
      </c>
      <c r="I171" s="6" t="s">
        <v>146</v>
      </c>
      <c r="J171" s="6" t="s">
        <v>147</v>
      </c>
      <c r="K171" s="36">
        <v>30.49</v>
      </c>
      <c r="L171" s="36">
        <v>25.73</v>
      </c>
      <c r="N171" s="5" t="s">
        <v>315</v>
      </c>
    </row>
    <row r="172" spans="8:14">
      <c r="H172" s="2">
        <v>250</v>
      </c>
      <c r="I172" s="6" t="s">
        <v>146</v>
      </c>
      <c r="J172" s="6" t="s">
        <v>147</v>
      </c>
      <c r="K172" s="36">
        <v>38.35</v>
      </c>
      <c r="L172" s="36">
        <v>19.920000000000002</v>
      </c>
      <c r="N172" s="5" t="s">
        <v>315</v>
      </c>
    </row>
    <row r="173" spans="8:14">
      <c r="H173" s="2">
        <v>250</v>
      </c>
      <c r="I173" s="6" t="s">
        <v>146</v>
      </c>
      <c r="J173" s="6" t="s">
        <v>147</v>
      </c>
      <c r="K173" s="36">
        <v>75.61</v>
      </c>
      <c r="L173" s="36">
        <v>0</v>
      </c>
      <c r="N173" s="5" t="s">
        <v>315</v>
      </c>
    </row>
    <row r="174" spans="8:14">
      <c r="H174" s="2">
        <v>250</v>
      </c>
      <c r="I174" s="6" t="s">
        <v>146</v>
      </c>
      <c r="J174" s="6" t="s">
        <v>147</v>
      </c>
      <c r="K174" s="36">
        <v>62.03</v>
      </c>
      <c r="L174" s="36">
        <v>0</v>
      </c>
      <c r="N174" s="5" t="s">
        <v>315</v>
      </c>
    </row>
    <row r="175" spans="8:14">
      <c r="H175" s="2">
        <v>250</v>
      </c>
      <c r="I175" s="6" t="s">
        <v>146</v>
      </c>
      <c r="J175" s="6" t="s">
        <v>147</v>
      </c>
      <c r="K175" s="36">
        <v>61.11</v>
      </c>
      <c r="L175" s="36">
        <v>0</v>
      </c>
      <c r="N175" s="5" t="s">
        <v>315</v>
      </c>
    </row>
    <row r="176" spans="8:14">
      <c r="H176" s="2">
        <v>250</v>
      </c>
      <c r="I176" s="6" t="s">
        <v>146</v>
      </c>
      <c r="J176" s="6" t="s">
        <v>147</v>
      </c>
      <c r="K176" s="36">
        <v>45.41</v>
      </c>
      <c r="L176" s="36">
        <v>0</v>
      </c>
      <c r="N176" s="5" t="s">
        <v>315</v>
      </c>
    </row>
    <row r="177" spans="8:14">
      <c r="H177" s="2">
        <v>250</v>
      </c>
      <c r="I177" s="6" t="s">
        <v>146</v>
      </c>
      <c r="J177" s="6" t="s">
        <v>147</v>
      </c>
      <c r="K177" s="36">
        <v>58.9</v>
      </c>
      <c r="L177" s="36">
        <v>0</v>
      </c>
      <c r="N177" s="5" t="s">
        <v>315</v>
      </c>
    </row>
    <row r="178" spans="8:14">
      <c r="H178" s="2">
        <v>250</v>
      </c>
      <c r="I178" s="6" t="s">
        <v>146</v>
      </c>
      <c r="J178" s="6" t="s">
        <v>147</v>
      </c>
      <c r="K178" s="36">
        <v>58.38</v>
      </c>
      <c r="L178" s="36">
        <v>0</v>
      </c>
      <c r="M178" s="36">
        <v>0.23</v>
      </c>
      <c r="N178" s="5" t="s">
        <v>315</v>
      </c>
    </row>
    <row r="179" spans="8:14">
      <c r="H179" s="2">
        <v>250</v>
      </c>
      <c r="I179" s="6" t="s">
        <v>146</v>
      </c>
      <c r="J179" s="6" t="s">
        <v>147</v>
      </c>
      <c r="K179" s="36">
        <v>68.08</v>
      </c>
      <c r="L179" s="36">
        <v>8.91</v>
      </c>
      <c r="N179" s="5" t="s">
        <v>315</v>
      </c>
    </row>
    <row r="180" spans="8:14">
      <c r="H180" s="2">
        <v>250</v>
      </c>
      <c r="I180" s="6" t="s">
        <v>146</v>
      </c>
      <c r="J180" s="6" t="s">
        <v>147</v>
      </c>
      <c r="K180" s="36">
        <v>50.8</v>
      </c>
      <c r="L180" s="36">
        <v>0</v>
      </c>
      <c r="M180" s="36">
        <v>0.14000000000000001</v>
      </c>
      <c r="N180" s="5" t="s">
        <v>315</v>
      </c>
    </row>
    <row r="181" spans="8:14">
      <c r="H181" s="2">
        <v>250</v>
      </c>
      <c r="I181" s="6" t="s">
        <v>146</v>
      </c>
      <c r="J181" s="6" t="s">
        <v>147</v>
      </c>
      <c r="K181" s="36">
        <v>39.92</v>
      </c>
      <c r="L181" s="36">
        <v>0</v>
      </c>
      <c r="N181" s="5" t="s">
        <v>315</v>
      </c>
    </row>
    <row r="182" spans="8:14">
      <c r="H182" s="2">
        <v>250</v>
      </c>
      <c r="I182" s="6" t="s">
        <v>146</v>
      </c>
      <c r="J182" s="6" t="s">
        <v>147</v>
      </c>
      <c r="K182" s="36">
        <v>50.98</v>
      </c>
      <c r="L182" s="36">
        <v>1.1100000000000001</v>
      </c>
      <c r="M182" s="36">
        <v>0.18</v>
      </c>
      <c r="N182" s="5" t="s">
        <v>315</v>
      </c>
    </row>
    <row r="183" spans="8:14">
      <c r="H183" s="2">
        <v>250</v>
      </c>
      <c r="I183" s="6" t="s">
        <v>146</v>
      </c>
      <c r="J183" s="6" t="s">
        <v>147</v>
      </c>
      <c r="K183" s="36">
        <v>58.29</v>
      </c>
      <c r="L183" s="36">
        <v>0</v>
      </c>
      <c r="N183" s="5" t="s">
        <v>315</v>
      </c>
    </row>
    <row r="184" spans="8:14">
      <c r="H184" s="2">
        <v>250</v>
      </c>
      <c r="I184" s="6" t="s">
        <v>146</v>
      </c>
      <c r="J184" s="6" t="s">
        <v>147</v>
      </c>
      <c r="K184" s="36">
        <v>37.79</v>
      </c>
      <c r="L184" s="36">
        <v>29.81</v>
      </c>
      <c r="M184" s="36">
        <v>0.15</v>
      </c>
      <c r="N184" s="5" t="s">
        <v>315</v>
      </c>
    </row>
    <row r="185" spans="8:14">
      <c r="H185" s="2">
        <v>250</v>
      </c>
      <c r="I185" s="6" t="s">
        <v>146</v>
      </c>
      <c r="J185" s="6" t="s">
        <v>147</v>
      </c>
      <c r="K185" s="36">
        <v>38.979999999999997</v>
      </c>
      <c r="L185" s="36">
        <v>0</v>
      </c>
      <c r="M185" s="36">
        <v>0.22</v>
      </c>
      <c r="N185" s="5" t="s">
        <v>315</v>
      </c>
    </row>
    <row r="186" spans="8:14">
      <c r="H186" s="2">
        <v>250</v>
      </c>
      <c r="I186" s="6" t="s">
        <v>146</v>
      </c>
      <c r="J186" s="6" t="s">
        <v>147</v>
      </c>
      <c r="K186" s="36">
        <v>37.200000000000003</v>
      </c>
      <c r="L186" s="36">
        <v>20.73</v>
      </c>
      <c r="M186" s="36">
        <v>0.17</v>
      </c>
      <c r="N186" s="5" t="s">
        <v>315</v>
      </c>
    </row>
    <row r="187" spans="8:14">
      <c r="H187" s="2">
        <v>250</v>
      </c>
      <c r="I187" s="6" t="s">
        <v>146</v>
      </c>
      <c r="J187" s="6" t="s">
        <v>147</v>
      </c>
      <c r="K187" s="36">
        <v>105.91</v>
      </c>
      <c r="L187" s="36">
        <v>2.2599999999999998</v>
      </c>
      <c r="M187" s="36">
        <v>0.33</v>
      </c>
      <c r="N187" s="5" t="s">
        <v>315</v>
      </c>
    </row>
    <row r="188" spans="8:14">
      <c r="H188" s="2">
        <v>250</v>
      </c>
      <c r="I188" s="6" t="s">
        <v>146</v>
      </c>
      <c r="J188" s="6" t="s">
        <v>147</v>
      </c>
      <c r="K188" s="36">
        <v>54.5</v>
      </c>
      <c r="L188" s="36">
        <v>39.340000000000003</v>
      </c>
      <c r="N188" s="5" t="s">
        <v>315</v>
      </c>
    </row>
    <row r="189" spans="8:14">
      <c r="H189" s="2">
        <v>250</v>
      </c>
      <c r="I189" s="6" t="s">
        <v>146</v>
      </c>
      <c r="J189" s="6" t="s">
        <v>147</v>
      </c>
      <c r="K189" s="36">
        <v>59.05</v>
      </c>
      <c r="L189" s="36">
        <v>4.67</v>
      </c>
      <c r="M189" s="36">
        <v>0.16</v>
      </c>
      <c r="N189" s="5" t="s">
        <v>315</v>
      </c>
    </row>
    <row r="190" spans="8:14">
      <c r="H190" s="2">
        <v>250</v>
      </c>
      <c r="I190" s="6" t="s">
        <v>146</v>
      </c>
      <c r="J190" s="6" t="s">
        <v>147</v>
      </c>
      <c r="K190" s="36">
        <v>61</v>
      </c>
      <c r="L190" s="36">
        <v>38.049999999999997</v>
      </c>
      <c r="M190" s="36">
        <v>0.19</v>
      </c>
      <c r="N190" s="5" t="s">
        <v>315</v>
      </c>
    </row>
    <row r="191" spans="8:14">
      <c r="H191" s="2">
        <v>250</v>
      </c>
      <c r="I191" s="6" t="s">
        <v>146</v>
      </c>
      <c r="J191" s="6" t="s">
        <v>147</v>
      </c>
      <c r="K191" s="36">
        <v>205.45</v>
      </c>
      <c r="L191" s="36">
        <v>0</v>
      </c>
      <c r="M191" s="36">
        <v>1.33</v>
      </c>
      <c r="N191" s="5" t="s">
        <v>315</v>
      </c>
    </row>
    <row r="192" spans="8:14">
      <c r="H192" s="2">
        <v>250</v>
      </c>
      <c r="I192" s="6" t="s">
        <v>146</v>
      </c>
      <c r="J192" s="6" t="s">
        <v>147</v>
      </c>
      <c r="K192" s="36">
        <v>61.94</v>
      </c>
      <c r="L192" s="36">
        <v>6.26</v>
      </c>
      <c r="M192" s="36">
        <v>0.16</v>
      </c>
      <c r="N192" s="5" t="s">
        <v>315</v>
      </c>
    </row>
    <row r="193" spans="8:14">
      <c r="H193" s="2">
        <v>250</v>
      </c>
      <c r="I193" s="6" t="s">
        <v>146</v>
      </c>
      <c r="J193" s="6" t="s">
        <v>149</v>
      </c>
      <c r="K193" s="36">
        <v>1016.44</v>
      </c>
      <c r="L193" s="36">
        <v>951.73</v>
      </c>
      <c r="M193" s="36">
        <v>0.16</v>
      </c>
      <c r="N193" s="5" t="s">
        <v>315</v>
      </c>
    </row>
    <row r="194" spans="8:14">
      <c r="H194" s="2">
        <v>250</v>
      </c>
      <c r="I194" s="6" t="s">
        <v>146</v>
      </c>
      <c r="J194" s="6" t="s">
        <v>149</v>
      </c>
      <c r="K194" s="36">
        <v>245.2</v>
      </c>
      <c r="L194" s="36">
        <v>36.82</v>
      </c>
      <c r="M194" s="36">
        <v>0.78</v>
      </c>
      <c r="N194" s="5" t="s">
        <v>315</v>
      </c>
    </row>
    <row r="195" spans="8:14">
      <c r="H195" s="2">
        <v>250</v>
      </c>
      <c r="I195" s="6" t="s">
        <v>146</v>
      </c>
      <c r="J195" s="6" t="s">
        <v>149</v>
      </c>
      <c r="K195" s="36">
        <v>188.13</v>
      </c>
      <c r="L195" s="36">
        <v>0</v>
      </c>
      <c r="M195" s="36">
        <v>0.8</v>
      </c>
      <c r="N195" s="5" t="s">
        <v>315</v>
      </c>
    </row>
    <row r="196" spans="8:14">
      <c r="H196" s="2">
        <v>250</v>
      </c>
      <c r="I196" s="6" t="s">
        <v>146</v>
      </c>
      <c r="J196" s="6" t="s">
        <v>149</v>
      </c>
      <c r="K196" s="36">
        <v>260.22000000000003</v>
      </c>
      <c r="L196" s="36">
        <v>25.55</v>
      </c>
      <c r="M196" s="36">
        <v>1.27</v>
      </c>
      <c r="N196" s="5" t="s">
        <v>315</v>
      </c>
    </row>
    <row r="197" spans="8:14">
      <c r="H197" s="2">
        <v>250</v>
      </c>
      <c r="I197" s="6" t="s">
        <v>146</v>
      </c>
      <c r="J197" s="6" t="s">
        <v>149</v>
      </c>
      <c r="K197" s="36">
        <v>60.67</v>
      </c>
      <c r="L197" s="36">
        <v>14.88</v>
      </c>
      <c r="M197" s="36">
        <v>0.15</v>
      </c>
      <c r="N197" s="5" t="s">
        <v>315</v>
      </c>
    </row>
    <row r="198" spans="8:14">
      <c r="H198" s="2">
        <v>250</v>
      </c>
      <c r="I198" s="6" t="s">
        <v>146</v>
      </c>
      <c r="J198" s="6" t="s">
        <v>149</v>
      </c>
      <c r="K198" s="36">
        <v>222.77</v>
      </c>
      <c r="L198" s="36">
        <v>2.68</v>
      </c>
      <c r="M198" s="36">
        <v>0.28999999999999998</v>
      </c>
      <c r="N198" s="5" t="s">
        <v>315</v>
      </c>
    </row>
    <row r="199" spans="8:14">
      <c r="H199" s="2">
        <v>250</v>
      </c>
      <c r="I199" s="6" t="s">
        <v>146</v>
      </c>
      <c r="J199" s="6" t="s">
        <v>149</v>
      </c>
      <c r="K199" s="36">
        <v>99.79</v>
      </c>
      <c r="L199" s="36">
        <v>0</v>
      </c>
      <c r="M199" s="36">
        <v>0.28000000000000003</v>
      </c>
      <c r="N199" s="5" t="s">
        <v>315</v>
      </c>
    </row>
    <row r="200" spans="8:14">
      <c r="H200" s="2">
        <v>250</v>
      </c>
      <c r="I200" s="6" t="s">
        <v>146</v>
      </c>
      <c r="J200" s="6" t="s">
        <v>149</v>
      </c>
      <c r="K200" s="36">
        <v>373.23</v>
      </c>
      <c r="L200" s="36">
        <v>311.45999999999998</v>
      </c>
      <c r="M200" s="36">
        <v>0.15</v>
      </c>
      <c r="N200" s="5" t="s">
        <v>315</v>
      </c>
    </row>
    <row r="201" spans="8:14">
      <c r="H201" s="2">
        <v>250</v>
      </c>
      <c r="I201" s="6" t="s">
        <v>146</v>
      </c>
      <c r="J201" s="6" t="s">
        <v>149</v>
      </c>
      <c r="K201" s="36">
        <v>577.04</v>
      </c>
      <c r="L201" s="36">
        <v>351.31</v>
      </c>
      <c r="M201" s="36">
        <v>0.56000000000000005</v>
      </c>
      <c r="N201" s="5" t="s">
        <v>315</v>
      </c>
    </row>
    <row r="202" spans="8:14">
      <c r="H202" s="2">
        <v>250</v>
      </c>
      <c r="I202" s="6" t="s">
        <v>146</v>
      </c>
      <c r="J202" s="6" t="s">
        <v>149</v>
      </c>
      <c r="K202" s="36">
        <v>34.549999999999997</v>
      </c>
      <c r="L202" s="36">
        <v>6.04</v>
      </c>
      <c r="M202" s="36">
        <v>0.17</v>
      </c>
      <c r="N202" s="5" t="s">
        <v>315</v>
      </c>
    </row>
    <row r="203" spans="8:14">
      <c r="H203" s="2">
        <v>250</v>
      </c>
      <c r="I203" s="6" t="s">
        <v>146</v>
      </c>
      <c r="J203" s="6" t="s">
        <v>149</v>
      </c>
      <c r="K203" s="36">
        <v>221.15</v>
      </c>
      <c r="L203" s="36">
        <v>202.67</v>
      </c>
      <c r="N203" s="5" t="s">
        <v>315</v>
      </c>
    </row>
    <row r="204" spans="8:14">
      <c r="H204" s="2">
        <v>250</v>
      </c>
      <c r="I204" s="6" t="s">
        <v>146</v>
      </c>
      <c r="J204" s="6" t="s">
        <v>149</v>
      </c>
      <c r="K204" s="36">
        <v>515.34</v>
      </c>
      <c r="L204" s="36">
        <v>408.5</v>
      </c>
      <c r="M204" s="36">
        <v>0.11</v>
      </c>
      <c r="N204" s="5" t="s">
        <v>315</v>
      </c>
    </row>
    <row r="205" spans="8:14">
      <c r="H205" s="2">
        <v>250</v>
      </c>
      <c r="I205" s="6" t="s">
        <v>146</v>
      </c>
      <c r="J205" s="6" t="s">
        <v>149</v>
      </c>
      <c r="K205" s="36">
        <v>85.55</v>
      </c>
      <c r="L205" s="36">
        <v>45.58</v>
      </c>
      <c r="N205" s="5" t="s">
        <v>315</v>
      </c>
    </row>
    <row r="206" spans="8:14">
      <c r="H206" s="2">
        <v>250</v>
      </c>
      <c r="I206" s="6" t="s">
        <v>146</v>
      </c>
      <c r="J206" s="6" t="s">
        <v>149</v>
      </c>
      <c r="K206" s="36">
        <v>802.32</v>
      </c>
      <c r="L206" s="36">
        <v>722.27</v>
      </c>
      <c r="M206" s="36">
        <v>0.16</v>
      </c>
      <c r="N206" s="5" t="s">
        <v>315</v>
      </c>
    </row>
    <row r="207" spans="8:14">
      <c r="H207" s="2">
        <v>250</v>
      </c>
      <c r="I207" s="6" t="s">
        <v>146</v>
      </c>
      <c r="J207" s="6" t="s">
        <v>149</v>
      </c>
      <c r="K207" s="36">
        <v>154.15</v>
      </c>
      <c r="L207" s="36">
        <v>74.849999999999994</v>
      </c>
      <c r="M207" s="36">
        <v>0.13</v>
      </c>
      <c r="N207" s="5" t="s">
        <v>315</v>
      </c>
    </row>
    <row r="208" spans="8:14">
      <c r="H208" s="2">
        <v>250</v>
      </c>
      <c r="I208" s="6" t="s">
        <v>146</v>
      </c>
      <c r="J208" s="6" t="s">
        <v>149</v>
      </c>
      <c r="K208" s="36">
        <v>314.14</v>
      </c>
      <c r="L208" s="36">
        <v>169.66</v>
      </c>
      <c r="N208" s="5" t="s">
        <v>315</v>
      </c>
    </row>
    <row r="209" spans="8:14">
      <c r="H209" s="2">
        <v>250</v>
      </c>
      <c r="I209" s="6" t="s">
        <v>146</v>
      </c>
      <c r="J209" s="6" t="s">
        <v>149</v>
      </c>
      <c r="K209" s="36">
        <v>206.1</v>
      </c>
      <c r="L209" s="36">
        <v>124.27</v>
      </c>
      <c r="N209" s="5" t="s">
        <v>315</v>
      </c>
    </row>
    <row r="210" spans="8:14">
      <c r="H210" s="2">
        <v>250</v>
      </c>
      <c r="I210" s="6" t="s">
        <v>146</v>
      </c>
      <c r="J210" s="6" t="s">
        <v>149</v>
      </c>
      <c r="K210" s="36">
        <v>346.64</v>
      </c>
      <c r="L210" s="36">
        <v>267.41000000000003</v>
      </c>
      <c r="M210" s="36">
        <v>0.14000000000000001</v>
      </c>
      <c r="N210" s="5" t="s">
        <v>315</v>
      </c>
    </row>
    <row r="211" spans="8:14">
      <c r="H211" s="2">
        <v>250</v>
      </c>
      <c r="I211" s="6" t="s">
        <v>146</v>
      </c>
      <c r="J211" s="6" t="s">
        <v>149</v>
      </c>
      <c r="K211" s="36">
        <v>103.06</v>
      </c>
      <c r="L211" s="36">
        <v>79.33</v>
      </c>
      <c r="M211" s="36">
        <v>0.12</v>
      </c>
      <c r="N211" s="5" t="s">
        <v>315</v>
      </c>
    </row>
    <row r="212" spans="8:14">
      <c r="H212" s="2">
        <v>250</v>
      </c>
      <c r="I212" s="6" t="s">
        <v>146</v>
      </c>
      <c r="J212" s="6" t="s">
        <v>149</v>
      </c>
      <c r="K212" s="36">
        <v>136.41</v>
      </c>
      <c r="L212" s="36">
        <v>85.46</v>
      </c>
      <c r="M212" s="36">
        <v>0.13</v>
      </c>
      <c r="N212" s="5" t="s">
        <v>315</v>
      </c>
    </row>
    <row r="213" spans="8:14">
      <c r="H213" s="2">
        <v>250</v>
      </c>
      <c r="I213" s="6" t="s">
        <v>146</v>
      </c>
      <c r="J213" s="6" t="s">
        <v>149</v>
      </c>
      <c r="K213" s="36">
        <v>284.14999999999998</v>
      </c>
      <c r="L213" s="36">
        <v>154.34</v>
      </c>
      <c r="M213" s="36">
        <v>0.15</v>
      </c>
      <c r="N213" s="5" t="s">
        <v>315</v>
      </c>
    </row>
    <row r="214" spans="8:14">
      <c r="H214" s="2">
        <v>250</v>
      </c>
      <c r="I214" s="6" t="s">
        <v>146</v>
      </c>
      <c r="J214" s="6" t="s">
        <v>149</v>
      </c>
      <c r="K214" s="36">
        <v>236.52</v>
      </c>
      <c r="L214" s="36">
        <v>162.4</v>
      </c>
      <c r="M214" s="36">
        <v>0.14000000000000001</v>
      </c>
      <c r="N214" s="5" t="s">
        <v>315</v>
      </c>
    </row>
    <row r="215" spans="8:14">
      <c r="H215" s="2">
        <v>250</v>
      </c>
      <c r="I215" s="6" t="s">
        <v>146</v>
      </c>
      <c r="J215" s="6" t="s">
        <v>149</v>
      </c>
      <c r="K215" s="36">
        <v>86.29</v>
      </c>
      <c r="L215" s="36">
        <v>46.44</v>
      </c>
      <c r="M215" s="36">
        <v>0.11</v>
      </c>
      <c r="N215" s="5" t="s">
        <v>315</v>
      </c>
    </row>
    <row r="216" spans="8:14">
      <c r="H216" s="2">
        <v>250</v>
      </c>
      <c r="I216" s="6" t="s">
        <v>146</v>
      </c>
      <c r="J216" s="6" t="s">
        <v>149</v>
      </c>
      <c r="K216" s="36">
        <v>279.49</v>
      </c>
      <c r="L216" s="36">
        <v>124.7</v>
      </c>
      <c r="M216" s="36">
        <v>0.15</v>
      </c>
      <c r="N216" s="5" t="s">
        <v>315</v>
      </c>
    </row>
    <row r="217" spans="8:14">
      <c r="H217" s="2">
        <v>250</v>
      </c>
      <c r="I217" s="6" t="s">
        <v>146</v>
      </c>
      <c r="J217" s="6" t="s">
        <v>149</v>
      </c>
      <c r="K217" s="36">
        <v>111.4</v>
      </c>
      <c r="L217" s="36">
        <v>14.63</v>
      </c>
      <c r="M217" s="36">
        <v>0.14000000000000001</v>
      </c>
      <c r="N217" s="5" t="s">
        <v>315</v>
      </c>
    </row>
    <row r="218" spans="8:14">
      <c r="H218" s="2">
        <v>250</v>
      </c>
      <c r="I218" s="6" t="s">
        <v>146</v>
      </c>
      <c r="J218" s="6" t="s">
        <v>149</v>
      </c>
      <c r="K218" s="36">
        <v>78.2</v>
      </c>
      <c r="L218" s="36">
        <v>38.04</v>
      </c>
      <c r="M218" s="36">
        <v>0.15</v>
      </c>
      <c r="N218" s="5" t="s">
        <v>315</v>
      </c>
    </row>
    <row r="219" spans="8:14">
      <c r="H219" s="2">
        <v>250</v>
      </c>
      <c r="I219" s="6" t="s">
        <v>146</v>
      </c>
      <c r="J219" s="6" t="s">
        <v>149</v>
      </c>
      <c r="K219" s="36">
        <v>260.62</v>
      </c>
      <c r="L219" s="36">
        <v>191.66</v>
      </c>
      <c r="M219" s="36">
        <v>0.16</v>
      </c>
      <c r="N219" s="5" t="s">
        <v>315</v>
      </c>
    </row>
    <row r="220" spans="8:14">
      <c r="H220" s="2">
        <v>250</v>
      </c>
      <c r="I220" s="6" t="s">
        <v>146</v>
      </c>
      <c r="J220" s="6" t="s">
        <v>149</v>
      </c>
      <c r="K220" s="36">
        <v>347.46</v>
      </c>
      <c r="L220" s="36">
        <v>170.72</v>
      </c>
      <c r="M220" s="36">
        <v>0.18</v>
      </c>
      <c r="N220" s="5" t="s">
        <v>315</v>
      </c>
    </row>
    <row r="221" spans="8:14">
      <c r="H221" s="2">
        <v>250</v>
      </c>
      <c r="I221" s="6" t="s">
        <v>146</v>
      </c>
      <c r="J221" s="6" t="s">
        <v>149</v>
      </c>
      <c r="K221" s="36">
        <v>376.94</v>
      </c>
      <c r="L221" s="36">
        <v>156.01</v>
      </c>
      <c r="N221" s="5" t="s">
        <v>315</v>
      </c>
    </row>
    <row r="222" spans="8:14">
      <c r="H222" s="2">
        <v>250</v>
      </c>
      <c r="I222" s="6" t="s">
        <v>146</v>
      </c>
      <c r="J222" s="6" t="s">
        <v>149</v>
      </c>
      <c r="K222" s="36">
        <v>86.89</v>
      </c>
      <c r="L222" s="36">
        <v>0</v>
      </c>
      <c r="M222" s="36">
        <v>0.15</v>
      </c>
      <c r="N222" s="5" t="s">
        <v>315</v>
      </c>
    </row>
    <row r="223" spans="8:14">
      <c r="H223" s="2">
        <v>250</v>
      </c>
      <c r="I223" s="6" t="s">
        <v>146</v>
      </c>
      <c r="J223" s="6" t="s">
        <v>149</v>
      </c>
      <c r="K223" s="36">
        <v>168.39</v>
      </c>
      <c r="L223" s="36">
        <v>99.73</v>
      </c>
      <c r="N223" s="5" t="s">
        <v>315</v>
      </c>
    </row>
    <row r="224" spans="8:14">
      <c r="H224" s="2">
        <v>250</v>
      </c>
      <c r="I224" s="6" t="s">
        <v>146</v>
      </c>
      <c r="J224" s="6" t="s">
        <v>149</v>
      </c>
      <c r="K224" s="36">
        <v>435.86</v>
      </c>
      <c r="L224" s="36">
        <v>210.09</v>
      </c>
      <c r="M224" s="36">
        <v>0.32</v>
      </c>
      <c r="N224" s="5" t="s">
        <v>315</v>
      </c>
    </row>
    <row r="225" spans="8:14">
      <c r="H225" s="2">
        <v>250</v>
      </c>
      <c r="I225" s="6" t="s">
        <v>146</v>
      </c>
      <c r="J225" s="6" t="s">
        <v>149</v>
      </c>
      <c r="K225" s="36">
        <v>513.89</v>
      </c>
      <c r="L225" s="36">
        <v>444.4</v>
      </c>
      <c r="M225" s="36">
        <v>0.15</v>
      </c>
      <c r="N225" s="5" t="s">
        <v>315</v>
      </c>
    </row>
    <row r="226" spans="8:14">
      <c r="H226" s="2">
        <v>250</v>
      </c>
      <c r="I226" s="6" t="s">
        <v>146</v>
      </c>
      <c r="J226" s="6" t="s">
        <v>149</v>
      </c>
      <c r="K226" s="36">
        <v>144.03</v>
      </c>
      <c r="L226" s="36">
        <v>90.69</v>
      </c>
      <c r="M226" s="36">
        <v>0.14000000000000001</v>
      </c>
      <c r="N226" s="5" t="s">
        <v>315</v>
      </c>
    </row>
    <row r="227" spans="8:14">
      <c r="H227" s="2">
        <v>250</v>
      </c>
      <c r="I227" s="6" t="s">
        <v>146</v>
      </c>
      <c r="J227" s="6" t="s">
        <v>149</v>
      </c>
      <c r="K227" s="36">
        <v>1541.93</v>
      </c>
      <c r="L227" s="36">
        <v>1343.4</v>
      </c>
      <c r="M227" s="36">
        <v>0.33</v>
      </c>
      <c r="N227" s="5" t="s">
        <v>315</v>
      </c>
    </row>
    <row r="228" spans="8:14">
      <c r="H228" s="2">
        <v>250</v>
      </c>
      <c r="I228" s="6" t="s">
        <v>146</v>
      </c>
      <c r="J228" s="6" t="s">
        <v>149</v>
      </c>
      <c r="K228" s="36">
        <v>392.76</v>
      </c>
      <c r="L228" s="36">
        <v>336.59</v>
      </c>
      <c r="M228" s="36">
        <v>0.16</v>
      </c>
      <c r="N228" s="5" t="s">
        <v>315</v>
      </c>
    </row>
    <row r="229" spans="8:14">
      <c r="H229" s="2">
        <v>250</v>
      </c>
      <c r="I229" s="6" t="s">
        <v>146</v>
      </c>
      <c r="J229" s="6" t="s">
        <v>149</v>
      </c>
      <c r="K229" s="36">
        <v>198.84</v>
      </c>
      <c r="L229" s="36">
        <v>134.06</v>
      </c>
      <c r="M229" s="36">
        <v>0.13</v>
      </c>
      <c r="N229" s="5" t="s">
        <v>315</v>
      </c>
    </row>
    <row r="230" spans="8:14">
      <c r="H230" s="2">
        <v>250</v>
      </c>
      <c r="I230" s="6" t="s">
        <v>146</v>
      </c>
      <c r="J230" s="6" t="s">
        <v>149</v>
      </c>
      <c r="K230" s="36">
        <v>944.6</v>
      </c>
      <c r="L230" s="36">
        <v>746.45</v>
      </c>
      <c r="M230" s="36">
        <v>0.26</v>
      </c>
      <c r="N230" s="5" t="s">
        <v>315</v>
      </c>
    </row>
    <row r="231" spans="8:14">
      <c r="H231" s="2">
        <v>250</v>
      </c>
      <c r="I231" s="6" t="s">
        <v>146</v>
      </c>
      <c r="J231" s="6" t="s">
        <v>149</v>
      </c>
      <c r="K231" s="36">
        <v>599.21</v>
      </c>
      <c r="L231" s="36">
        <v>353.82</v>
      </c>
      <c r="M231" s="36">
        <v>0.22</v>
      </c>
      <c r="N231" s="5" t="s">
        <v>315</v>
      </c>
    </row>
    <row r="232" spans="8:14">
      <c r="H232" s="2">
        <v>250</v>
      </c>
      <c r="I232" s="6" t="s">
        <v>146</v>
      </c>
      <c r="J232" s="6" t="s">
        <v>149</v>
      </c>
      <c r="K232" s="36">
        <v>581</v>
      </c>
      <c r="L232" s="36">
        <v>364.16</v>
      </c>
      <c r="M232" s="36">
        <v>0.18</v>
      </c>
      <c r="N232" s="5" t="s">
        <v>315</v>
      </c>
    </row>
    <row r="233" spans="8:14">
      <c r="H233" s="2">
        <v>250</v>
      </c>
      <c r="I233" s="6" t="s">
        <v>146</v>
      </c>
      <c r="J233" s="6" t="s">
        <v>149</v>
      </c>
      <c r="K233" s="36">
        <v>456.11</v>
      </c>
      <c r="L233" s="36">
        <v>213.84</v>
      </c>
      <c r="M233" s="36">
        <v>0.17</v>
      </c>
      <c r="N233" s="5" t="s">
        <v>315</v>
      </c>
    </row>
    <row r="234" spans="8:14">
      <c r="H234" s="2">
        <v>250</v>
      </c>
      <c r="I234" s="6" t="s">
        <v>146</v>
      </c>
      <c r="J234" s="6" t="s">
        <v>149</v>
      </c>
      <c r="K234" s="36">
        <v>293.95</v>
      </c>
      <c r="L234" s="36">
        <v>271.83999999999997</v>
      </c>
      <c r="M234" s="36">
        <v>0.14000000000000001</v>
      </c>
      <c r="N234" s="5" t="s">
        <v>315</v>
      </c>
    </row>
    <row r="235" spans="8:14">
      <c r="H235" s="2">
        <v>250</v>
      </c>
      <c r="I235" s="6" t="s">
        <v>146</v>
      </c>
      <c r="J235" s="6" t="s">
        <v>149</v>
      </c>
      <c r="K235" s="36">
        <v>463.57</v>
      </c>
      <c r="L235" s="36">
        <v>206.06</v>
      </c>
      <c r="M235" s="36">
        <v>0.28999999999999998</v>
      </c>
      <c r="N235" s="5" t="s">
        <v>315</v>
      </c>
    </row>
    <row r="236" spans="8:14">
      <c r="H236" s="2">
        <v>250</v>
      </c>
      <c r="I236" s="6" t="s">
        <v>146</v>
      </c>
      <c r="J236" s="6" t="s">
        <v>149</v>
      </c>
      <c r="K236" s="36">
        <v>172.81</v>
      </c>
      <c r="L236" s="36">
        <v>145.9</v>
      </c>
      <c r="M236" s="36">
        <v>0.16</v>
      </c>
      <c r="N236" s="5" t="s">
        <v>315</v>
      </c>
    </row>
    <row r="237" spans="8:14">
      <c r="H237" s="2">
        <v>250</v>
      </c>
      <c r="I237" s="6" t="s">
        <v>146</v>
      </c>
      <c r="J237" s="6" t="s">
        <v>149</v>
      </c>
      <c r="K237" s="36">
        <v>634.83000000000004</v>
      </c>
      <c r="L237" s="36">
        <v>608.39</v>
      </c>
      <c r="N237" s="5" t="s">
        <v>315</v>
      </c>
    </row>
    <row r="238" spans="8:14">
      <c r="H238" s="2">
        <v>250</v>
      </c>
      <c r="I238" s="6" t="s">
        <v>146</v>
      </c>
      <c r="J238" s="6" t="s">
        <v>149</v>
      </c>
      <c r="K238" s="36">
        <v>485.82</v>
      </c>
      <c r="L238" s="36">
        <v>281.69</v>
      </c>
      <c r="M238" s="36">
        <v>0.28000000000000003</v>
      </c>
      <c r="N238" s="5" t="s">
        <v>315</v>
      </c>
    </row>
    <row r="239" spans="8:14">
      <c r="H239" s="2">
        <v>250</v>
      </c>
      <c r="I239" s="6" t="s">
        <v>146</v>
      </c>
      <c r="J239" s="6" t="s">
        <v>149</v>
      </c>
      <c r="K239" s="36">
        <v>556.37</v>
      </c>
      <c r="L239" s="36">
        <v>317.63</v>
      </c>
      <c r="M239" s="36">
        <v>0.28999999999999998</v>
      </c>
      <c r="N239" s="5" t="s">
        <v>315</v>
      </c>
    </row>
    <row r="240" spans="8:14">
      <c r="H240" s="2">
        <v>250</v>
      </c>
      <c r="I240" s="6" t="s">
        <v>146</v>
      </c>
      <c r="J240" s="6" t="s">
        <v>149</v>
      </c>
      <c r="K240" s="36">
        <v>429.17</v>
      </c>
      <c r="L240" s="36">
        <v>237.81</v>
      </c>
      <c r="M240" s="36">
        <v>0.18</v>
      </c>
      <c r="N240" s="5" t="s">
        <v>315</v>
      </c>
    </row>
    <row r="241" spans="8:14">
      <c r="H241" s="2">
        <v>250</v>
      </c>
      <c r="I241" s="6" t="s">
        <v>146</v>
      </c>
      <c r="J241" s="6" t="s">
        <v>149</v>
      </c>
      <c r="K241" s="36">
        <v>611.77</v>
      </c>
      <c r="L241" s="36">
        <v>376.19</v>
      </c>
      <c r="M241" s="36">
        <v>0.36</v>
      </c>
      <c r="N241" s="5" t="s">
        <v>315</v>
      </c>
    </row>
    <row r="242" spans="8:14">
      <c r="H242" s="2">
        <v>250</v>
      </c>
      <c r="I242" s="6" t="s">
        <v>146</v>
      </c>
      <c r="J242" s="6" t="s">
        <v>149</v>
      </c>
      <c r="K242" s="36">
        <v>442.79</v>
      </c>
      <c r="L242" s="36">
        <v>217.22</v>
      </c>
      <c r="M242" s="36">
        <v>0.42</v>
      </c>
      <c r="N242" s="5" t="s">
        <v>315</v>
      </c>
    </row>
    <row r="243" spans="8:14">
      <c r="H243" s="2">
        <v>250</v>
      </c>
      <c r="I243" s="6" t="s">
        <v>146</v>
      </c>
      <c r="J243" s="6" t="s">
        <v>149</v>
      </c>
      <c r="K243" s="36">
        <v>693.53</v>
      </c>
      <c r="L243" s="36">
        <v>444.66</v>
      </c>
      <c r="N243" s="5" t="s">
        <v>315</v>
      </c>
    </row>
    <row r="244" spans="8:14">
      <c r="H244" s="2">
        <v>250</v>
      </c>
      <c r="I244" s="6" t="s">
        <v>146</v>
      </c>
      <c r="J244" s="6" t="s">
        <v>149</v>
      </c>
      <c r="K244" s="36">
        <v>521.29</v>
      </c>
      <c r="L244" s="36">
        <v>285.13</v>
      </c>
      <c r="M244" s="36">
        <v>0.28999999999999998</v>
      </c>
      <c r="N244" s="5" t="s">
        <v>315</v>
      </c>
    </row>
    <row r="245" spans="8:14">
      <c r="H245" s="2">
        <v>250</v>
      </c>
      <c r="I245" s="6" t="s">
        <v>146</v>
      </c>
      <c r="J245" s="6" t="s">
        <v>149</v>
      </c>
      <c r="K245" s="36">
        <v>517.15</v>
      </c>
      <c r="L245" s="36">
        <v>274.69</v>
      </c>
      <c r="M245" s="36">
        <v>0.3</v>
      </c>
      <c r="N245" s="5" t="s">
        <v>315</v>
      </c>
    </row>
    <row r="246" spans="8:14">
      <c r="H246" s="2">
        <v>250</v>
      </c>
      <c r="I246" s="6" t="s">
        <v>146</v>
      </c>
      <c r="J246" s="6" t="s">
        <v>149</v>
      </c>
      <c r="K246" s="36">
        <v>571.33000000000004</v>
      </c>
      <c r="L246" s="36">
        <v>324.70999999999998</v>
      </c>
      <c r="M246" s="36">
        <v>0.37</v>
      </c>
      <c r="N246" s="5" t="s">
        <v>315</v>
      </c>
    </row>
    <row r="247" spans="8:14">
      <c r="H247" s="2">
        <v>250</v>
      </c>
      <c r="I247" s="6" t="s">
        <v>146</v>
      </c>
      <c r="J247" s="6" t="s">
        <v>149</v>
      </c>
      <c r="K247" s="36">
        <v>432.3</v>
      </c>
      <c r="L247" s="36">
        <v>221.23</v>
      </c>
      <c r="M247" s="36">
        <v>0.27</v>
      </c>
      <c r="N247" s="5" t="s">
        <v>315</v>
      </c>
    </row>
    <row r="248" spans="8:14">
      <c r="H248" s="2">
        <v>250</v>
      </c>
      <c r="I248" s="6" t="s">
        <v>146</v>
      </c>
      <c r="J248" s="6" t="s">
        <v>149</v>
      </c>
      <c r="K248" s="36">
        <v>249.89</v>
      </c>
      <c r="L248" s="36">
        <v>148.91</v>
      </c>
      <c r="M248" s="36">
        <v>0.22</v>
      </c>
      <c r="N248" s="5" t="s">
        <v>315</v>
      </c>
    </row>
    <row r="249" spans="8:14">
      <c r="H249" s="2">
        <v>250</v>
      </c>
      <c r="I249" s="6" t="s">
        <v>146</v>
      </c>
      <c r="J249" s="6" t="s">
        <v>149</v>
      </c>
      <c r="K249" s="36">
        <v>102.69</v>
      </c>
      <c r="L249" s="36">
        <v>54.37</v>
      </c>
      <c r="N249" s="5" t="s">
        <v>315</v>
      </c>
    </row>
    <row r="250" spans="8:14">
      <c r="H250" s="2">
        <v>250</v>
      </c>
      <c r="I250" s="6" t="s">
        <v>146</v>
      </c>
      <c r="J250" s="6" t="s">
        <v>149</v>
      </c>
      <c r="K250" s="36">
        <v>562.01</v>
      </c>
      <c r="L250" s="36">
        <v>323.33999999999997</v>
      </c>
      <c r="M250" s="36">
        <v>0.27</v>
      </c>
      <c r="N250" s="5" t="s">
        <v>315</v>
      </c>
    </row>
    <row r="251" spans="8:14">
      <c r="H251" s="2">
        <v>250</v>
      </c>
      <c r="I251" s="6" t="s">
        <v>146</v>
      </c>
      <c r="J251" s="6" t="s">
        <v>149</v>
      </c>
      <c r="K251" s="36">
        <v>529.75</v>
      </c>
      <c r="L251" s="36">
        <v>297.14999999999998</v>
      </c>
      <c r="M251" s="36">
        <v>0.26</v>
      </c>
      <c r="N251" s="5" t="s">
        <v>315</v>
      </c>
    </row>
    <row r="252" spans="8:14">
      <c r="H252" s="2">
        <v>250</v>
      </c>
      <c r="I252" s="6" t="s">
        <v>146</v>
      </c>
      <c r="J252" s="6" t="s">
        <v>149</v>
      </c>
      <c r="K252" s="36">
        <v>524.47</v>
      </c>
      <c r="L252" s="36">
        <v>314.38</v>
      </c>
      <c r="N252" s="5" t="s">
        <v>315</v>
      </c>
    </row>
    <row r="253" spans="8:14">
      <c r="H253" s="2">
        <v>250</v>
      </c>
      <c r="I253" s="6" t="s">
        <v>146</v>
      </c>
      <c r="J253" s="6" t="s">
        <v>149</v>
      </c>
      <c r="K253" s="36">
        <v>744.85</v>
      </c>
      <c r="L253" s="36">
        <v>528.97</v>
      </c>
      <c r="M253" s="36">
        <v>0.24</v>
      </c>
      <c r="N253" s="5" t="s">
        <v>315</v>
      </c>
    </row>
    <row r="254" spans="8:14">
      <c r="H254" s="2">
        <v>250</v>
      </c>
      <c r="I254" s="6" t="s">
        <v>146</v>
      </c>
      <c r="J254" s="6" t="s">
        <v>149</v>
      </c>
      <c r="K254" s="36">
        <v>492.71</v>
      </c>
      <c r="L254" s="36">
        <v>274.14999999999998</v>
      </c>
      <c r="M254" s="36">
        <v>0.2</v>
      </c>
      <c r="N254" s="5" t="s">
        <v>315</v>
      </c>
    </row>
    <row r="255" spans="8:14">
      <c r="H255" s="2">
        <v>250</v>
      </c>
      <c r="I255" s="6" t="s">
        <v>146</v>
      </c>
      <c r="J255" s="6" t="s">
        <v>149</v>
      </c>
      <c r="K255" s="36">
        <v>549.13</v>
      </c>
      <c r="L255" s="36">
        <v>316.8</v>
      </c>
      <c r="M255" s="36">
        <v>0.21</v>
      </c>
      <c r="N255" s="5" t="s">
        <v>315</v>
      </c>
    </row>
    <row r="256" spans="8:14">
      <c r="H256" s="2">
        <v>250</v>
      </c>
      <c r="I256" s="6" t="s">
        <v>146</v>
      </c>
      <c r="J256" s="6" t="s">
        <v>149</v>
      </c>
      <c r="K256" s="36">
        <v>487.1</v>
      </c>
      <c r="L256" s="36">
        <v>251.64</v>
      </c>
      <c r="M256" s="36">
        <v>0.2</v>
      </c>
      <c r="N256" s="5" t="s">
        <v>315</v>
      </c>
    </row>
    <row r="257" spans="8:14">
      <c r="H257" s="2">
        <v>250</v>
      </c>
      <c r="I257" s="6" t="s">
        <v>146</v>
      </c>
      <c r="J257" s="6" t="s">
        <v>149</v>
      </c>
      <c r="K257" s="36">
        <v>492.67</v>
      </c>
      <c r="L257" s="36">
        <v>254.68</v>
      </c>
      <c r="M257" s="36">
        <v>0.26</v>
      </c>
      <c r="N257" s="5" t="s">
        <v>315</v>
      </c>
    </row>
    <row r="258" spans="8:14">
      <c r="H258" s="2">
        <v>250</v>
      </c>
      <c r="I258" s="6" t="s">
        <v>146</v>
      </c>
      <c r="J258" s="6" t="s">
        <v>149</v>
      </c>
      <c r="K258" s="36">
        <v>507.04</v>
      </c>
      <c r="L258" s="36">
        <v>273.95999999999998</v>
      </c>
      <c r="M258" s="36">
        <v>0.25</v>
      </c>
      <c r="N258" s="5" t="s">
        <v>315</v>
      </c>
    </row>
    <row r="259" spans="8:14">
      <c r="H259" s="2">
        <v>250</v>
      </c>
      <c r="I259" s="6" t="s">
        <v>146</v>
      </c>
      <c r="J259" s="6" t="s">
        <v>149</v>
      </c>
      <c r="K259" s="36">
        <v>576.91999999999996</v>
      </c>
      <c r="L259" s="36">
        <v>333.3</v>
      </c>
      <c r="M259" s="36">
        <v>0.18</v>
      </c>
      <c r="N259" s="5" t="s">
        <v>315</v>
      </c>
    </row>
    <row r="260" spans="8:14">
      <c r="H260" s="2">
        <v>250</v>
      </c>
      <c r="I260" s="6" t="s">
        <v>146</v>
      </c>
      <c r="J260" s="6" t="s">
        <v>149</v>
      </c>
      <c r="K260" s="36">
        <v>542.16</v>
      </c>
      <c r="L260" s="36">
        <v>295.41000000000003</v>
      </c>
      <c r="M260" s="36">
        <v>0.22</v>
      </c>
      <c r="N260" s="5" t="s">
        <v>315</v>
      </c>
    </row>
    <row r="261" spans="8:14">
      <c r="H261" s="2">
        <v>250</v>
      </c>
      <c r="I261" s="6" t="s">
        <v>146</v>
      </c>
      <c r="J261" s="6" t="s">
        <v>149</v>
      </c>
      <c r="K261" s="36">
        <v>402</v>
      </c>
      <c r="L261" s="36">
        <v>249.95</v>
      </c>
      <c r="M261" s="36">
        <v>0.17</v>
      </c>
      <c r="N261" s="5" t="s">
        <v>315</v>
      </c>
    </row>
    <row r="262" spans="8:14">
      <c r="H262" s="2">
        <v>250</v>
      </c>
      <c r="I262" s="6" t="s">
        <v>146</v>
      </c>
      <c r="J262" s="6" t="s">
        <v>149</v>
      </c>
      <c r="K262" s="36">
        <v>579.9</v>
      </c>
      <c r="L262" s="36">
        <v>341.06</v>
      </c>
      <c r="N262" s="5" t="s">
        <v>315</v>
      </c>
    </row>
    <row r="263" spans="8:14">
      <c r="H263" s="2">
        <v>250</v>
      </c>
      <c r="I263" s="6" t="s">
        <v>146</v>
      </c>
      <c r="J263" s="6" t="s">
        <v>149</v>
      </c>
      <c r="K263" s="36">
        <v>414.33</v>
      </c>
      <c r="L263" s="36">
        <v>239.8</v>
      </c>
      <c r="M263" s="36">
        <v>0.14000000000000001</v>
      </c>
      <c r="N263" s="5" t="s">
        <v>315</v>
      </c>
    </row>
    <row r="264" spans="8:14">
      <c r="H264" s="2">
        <v>250</v>
      </c>
      <c r="I264" s="6" t="s">
        <v>146</v>
      </c>
      <c r="J264" s="6" t="s">
        <v>149</v>
      </c>
      <c r="K264" s="36">
        <v>160.26</v>
      </c>
      <c r="L264" s="36">
        <v>119.04</v>
      </c>
      <c r="M264" s="36">
        <v>0.14000000000000001</v>
      </c>
      <c r="N264" s="5" t="s">
        <v>315</v>
      </c>
    </row>
    <row r="265" spans="8:14">
      <c r="H265" s="2">
        <v>250</v>
      </c>
      <c r="I265" s="6" t="s">
        <v>146</v>
      </c>
      <c r="J265" s="6" t="s">
        <v>149</v>
      </c>
      <c r="K265" s="36">
        <v>456.44</v>
      </c>
      <c r="L265" s="36">
        <v>225.91</v>
      </c>
      <c r="M265" s="36">
        <v>0.18</v>
      </c>
      <c r="N265" s="5" t="s">
        <v>315</v>
      </c>
    </row>
    <row r="266" spans="8:14">
      <c r="H266" s="2">
        <v>250</v>
      </c>
      <c r="I266" s="6" t="s">
        <v>146</v>
      </c>
      <c r="J266" s="6" t="s">
        <v>149</v>
      </c>
      <c r="K266" s="36">
        <v>567.69000000000005</v>
      </c>
      <c r="L266" s="36">
        <v>308.37</v>
      </c>
      <c r="M266" s="36">
        <v>0.14000000000000001</v>
      </c>
      <c r="N266" s="5" t="s">
        <v>315</v>
      </c>
    </row>
    <row r="267" spans="8:14">
      <c r="H267" s="2">
        <v>250</v>
      </c>
      <c r="I267" s="6" t="s">
        <v>146</v>
      </c>
      <c r="J267" s="6" t="s">
        <v>149</v>
      </c>
      <c r="K267" s="36">
        <v>424.66</v>
      </c>
      <c r="L267" s="36">
        <v>193.15</v>
      </c>
      <c r="N267" s="5" t="s">
        <v>315</v>
      </c>
    </row>
    <row r="268" spans="8:14">
      <c r="H268" s="2">
        <v>250</v>
      </c>
      <c r="I268" s="6" t="s">
        <v>146</v>
      </c>
      <c r="J268" s="6" t="s">
        <v>149</v>
      </c>
      <c r="K268" s="36">
        <v>95.72</v>
      </c>
      <c r="L268" s="36">
        <v>64.02</v>
      </c>
      <c r="M268" s="36">
        <v>0.12</v>
      </c>
      <c r="N268" s="5" t="s">
        <v>315</v>
      </c>
    </row>
    <row r="269" spans="8:14">
      <c r="H269" s="2">
        <v>250</v>
      </c>
      <c r="I269" s="6" t="s">
        <v>146</v>
      </c>
      <c r="J269" s="6" t="s">
        <v>149</v>
      </c>
      <c r="K269" s="36">
        <v>405.94</v>
      </c>
      <c r="L269" s="36">
        <v>200.29</v>
      </c>
      <c r="M269" s="36">
        <v>0.2</v>
      </c>
      <c r="N269" s="5" t="s">
        <v>315</v>
      </c>
    </row>
    <row r="270" spans="8:14">
      <c r="H270" s="2">
        <v>250</v>
      </c>
      <c r="I270" s="6" t="s">
        <v>146</v>
      </c>
      <c r="J270" s="6" t="s">
        <v>149</v>
      </c>
      <c r="K270" s="36">
        <v>58.81</v>
      </c>
      <c r="L270" s="36">
        <v>0</v>
      </c>
      <c r="N270" s="5" t="s">
        <v>315</v>
      </c>
    </row>
    <row r="271" spans="8:14">
      <c r="H271" s="2">
        <v>250</v>
      </c>
      <c r="I271" s="6" t="s">
        <v>146</v>
      </c>
      <c r="J271" s="6" t="s">
        <v>149</v>
      </c>
      <c r="K271" s="36">
        <v>234.72</v>
      </c>
      <c r="L271" s="36">
        <v>93.12</v>
      </c>
      <c r="M271" s="36">
        <v>0.16</v>
      </c>
      <c r="N271" s="5" t="s">
        <v>315</v>
      </c>
    </row>
    <row r="272" spans="8:14">
      <c r="H272" s="2">
        <v>250</v>
      </c>
      <c r="I272" s="6" t="s">
        <v>146</v>
      </c>
      <c r="J272" s="6" t="s">
        <v>149</v>
      </c>
      <c r="K272" s="36">
        <v>62.16</v>
      </c>
      <c r="L272" s="36">
        <v>0</v>
      </c>
      <c r="M272" s="36">
        <v>0.09</v>
      </c>
      <c r="N272" s="5" t="s">
        <v>315</v>
      </c>
    </row>
    <row r="273" spans="8:14">
      <c r="H273" s="2">
        <v>250</v>
      </c>
      <c r="I273" s="6" t="s">
        <v>146</v>
      </c>
      <c r="J273" s="6" t="s">
        <v>149</v>
      </c>
      <c r="K273" s="36">
        <v>427.08</v>
      </c>
      <c r="L273" s="36">
        <v>214.22</v>
      </c>
      <c r="M273" s="36">
        <v>0.24</v>
      </c>
      <c r="N273" s="5" t="s">
        <v>315</v>
      </c>
    </row>
    <row r="274" spans="8:14">
      <c r="H274" s="2">
        <v>250</v>
      </c>
      <c r="I274" s="6" t="s">
        <v>146</v>
      </c>
      <c r="J274" s="6" t="s">
        <v>149</v>
      </c>
      <c r="K274" s="36">
        <v>155.03</v>
      </c>
      <c r="L274" s="36">
        <v>3.9</v>
      </c>
      <c r="M274" s="36">
        <v>0.12</v>
      </c>
      <c r="N274" s="5" t="s">
        <v>315</v>
      </c>
    </row>
    <row r="275" spans="8:14">
      <c r="H275" s="2">
        <v>250</v>
      </c>
      <c r="I275" s="6" t="s">
        <v>146</v>
      </c>
      <c r="J275" s="6" t="s">
        <v>149</v>
      </c>
      <c r="K275" s="36">
        <v>170.55</v>
      </c>
      <c r="L275" s="36">
        <v>27.13</v>
      </c>
      <c r="M275" s="36">
        <v>0.13</v>
      </c>
      <c r="N275" s="5" t="s">
        <v>315</v>
      </c>
    </row>
    <row r="276" spans="8:14">
      <c r="H276" s="2">
        <v>250</v>
      </c>
      <c r="I276" s="6" t="s">
        <v>146</v>
      </c>
      <c r="J276" s="6" t="s">
        <v>149</v>
      </c>
      <c r="K276" s="36">
        <v>160.18</v>
      </c>
      <c r="L276" s="36">
        <v>9.61</v>
      </c>
      <c r="M276" s="36">
        <v>0.12</v>
      </c>
      <c r="N276" s="5" t="s">
        <v>315</v>
      </c>
    </row>
    <row r="277" spans="8:14">
      <c r="H277" s="2">
        <v>250</v>
      </c>
      <c r="I277" s="6" t="s">
        <v>146</v>
      </c>
      <c r="J277" s="6" t="s">
        <v>149</v>
      </c>
      <c r="K277" s="36">
        <v>85.95</v>
      </c>
      <c r="L277" s="36">
        <v>0</v>
      </c>
      <c r="M277" s="36">
        <v>0.12</v>
      </c>
      <c r="N277" s="5" t="s">
        <v>315</v>
      </c>
    </row>
    <row r="278" spans="8:14">
      <c r="H278" s="2">
        <v>250</v>
      </c>
      <c r="I278" s="6" t="s">
        <v>146</v>
      </c>
      <c r="J278" s="6" t="s">
        <v>149</v>
      </c>
      <c r="K278" s="36">
        <v>74.84</v>
      </c>
      <c r="L278" s="36">
        <v>8.2799999999999994</v>
      </c>
      <c r="M278" s="36">
        <v>0.38</v>
      </c>
      <c r="N278" s="5" t="s">
        <v>315</v>
      </c>
    </row>
    <row r="279" spans="8:14">
      <c r="H279" s="2">
        <v>250</v>
      </c>
      <c r="I279" s="6" t="s">
        <v>146</v>
      </c>
      <c r="J279" s="6" t="s">
        <v>149</v>
      </c>
      <c r="K279" s="36">
        <v>97.55</v>
      </c>
      <c r="L279" s="36">
        <v>19.579999999999998</v>
      </c>
      <c r="M279" s="36">
        <v>0.08</v>
      </c>
      <c r="N279" s="5" t="s">
        <v>315</v>
      </c>
    </row>
    <row r="280" spans="8:14">
      <c r="H280" s="2">
        <v>250</v>
      </c>
      <c r="I280" s="6" t="s">
        <v>146</v>
      </c>
      <c r="J280" s="6" t="s">
        <v>149</v>
      </c>
      <c r="K280" s="36">
        <v>64.430000000000007</v>
      </c>
      <c r="L280" s="36">
        <v>2.2999999999999998</v>
      </c>
      <c r="M280" s="36">
        <v>0.2</v>
      </c>
      <c r="N280" s="5" t="s">
        <v>315</v>
      </c>
    </row>
    <row r="281" spans="8:14">
      <c r="H281" s="2">
        <v>250</v>
      </c>
      <c r="I281" s="6" t="s">
        <v>146</v>
      </c>
      <c r="J281" s="6" t="s">
        <v>149</v>
      </c>
      <c r="K281" s="36">
        <v>167.87</v>
      </c>
      <c r="L281" s="36">
        <v>38.950000000000003</v>
      </c>
      <c r="N281" s="5" t="s">
        <v>315</v>
      </c>
    </row>
    <row r="282" spans="8:14">
      <c r="H282" s="2">
        <v>250</v>
      </c>
      <c r="I282" s="6" t="s">
        <v>146</v>
      </c>
      <c r="J282" s="6" t="s">
        <v>149</v>
      </c>
      <c r="K282" s="36">
        <v>70.87</v>
      </c>
      <c r="L282" s="36">
        <v>0</v>
      </c>
      <c r="M282" s="36">
        <v>0.22</v>
      </c>
      <c r="N282" s="5" t="s">
        <v>315</v>
      </c>
    </row>
    <row r="283" spans="8:14">
      <c r="H283" s="2">
        <v>250</v>
      </c>
      <c r="I283" s="6" t="s">
        <v>146</v>
      </c>
      <c r="J283" s="6" t="s">
        <v>149</v>
      </c>
      <c r="K283" s="36">
        <v>207.82</v>
      </c>
      <c r="L283" s="36">
        <v>74.069999999999993</v>
      </c>
      <c r="M283" s="36">
        <v>0.1</v>
      </c>
      <c r="N283" s="5" t="s">
        <v>315</v>
      </c>
    </row>
    <row r="284" spans="8:14">
      <c r="H284" s="2">
        <v>250</v>
      </c>
      <c r="I284" s="6" t="s">
        <v>146</v>
      </c>
      <c r="J284" s="6" t="s">
        <v>149</v>
      </c>
      <c r="K284" s="36">
        <v>54.58</v>
      </c>
      <c r="L284" s="36">
        <v>0</v>
      </c>
      <c r="M284" s="36">
        <v>0.09</v>
      </c>
      <c r="N284" s="5" t="s">
        <v>315</v>
      </c>
    </row>
    <row r="285" spans="8:14">
      <c r="H285" s="2">
        <v>250</v>
      </c>
      <c r="I285" s="6" t="s">
        <v>146</v>
      </c>
      <c r="J285" s="6" t="s">
        <v>149</v>
      </c>
      <c r="K285" s="36">
        <v>96.14</v>
      </c>
      <c r="L285" s="36">
        <v>37.86</v>
      </c>
      <c r="M285" s="36">
        <v>0.11</v>
      </c>
      <c r="N285" s="5" t="s">
        <v>315</v>
      </c>
    </row>
    <row r="286" spans="8:14">
      <c r="H286" s="2">
        <v>250</v>
      </c>
      <c r="I286" s="6" t="s">
        <v>146</v>
      </c>
      <c r="J286" s="6" t="s">
        <v>149</v>
      </c>
      <c r="K286" s="36">
        <v>225.82</v>
      </c>
      <c r="L286" s="36">
        <v>66.849999999999994</v>
      </c>
      <c r="M286" s="36">
        <v>0.11</v>
      </c>
      <c r="N286" s="5" t="s">
        <v>315</v>
      </c>
    </row>
    <row r="287" spans="8:14">
      <c r="H287" s="2">
        <v>250</v>
      </c>
      <c r="I287" s="6" t="s">
        <v>146</v>
      </c>
      <c r="J287" s="6" t="s">
        <v>149</v>
      </c>
      <c r="K287" s="36">
        <v>85.48</v>
      </c>
      <c r="L287" s="36">
        <v>11.66</v>
      </c>
      <c r="M287" s="36">
        <v>0.19</v>
      </c>
      <c r="N287" s="5" t="s">
        <v>315</v>
      </c>
    </row>
    <row r="288" spans="8:14">
      <c r="H288" s="2">
        <v>250</v>
      </c>
      <c r="I288" s="6" t="s">
        <v>146</v>
      </c>
      <c r="J288" s="6" t="s">
        <v>149</v>
      </c>
      <c r="K288" s="36">
        <v>180.76</v>
      </c>
      <c r="L288" s="36">
        <v>42.81</v>
      </c>
      <c r="M288" s="36">
        <v>0.13</v>
      </c>
      <c r="N288" s="5" t="s">
        <v>315</v>
      </c>
    </row>
    <row r="289" spans="8:14">
      <c r="H289" s="2">
        <v>250</v>
      </c>
      <c r="I289" s="6" t="s">
        <v>146</v>
      </c>
      <c r="J289" s="6" t="s">
        <v>149</v>
      </c>
      <c r="K289" s="36">
        <v>61.87</v>
      </c>
      <c r="L289" s="36">
        <v>0</v>
      </c>
      <c r="M289" s="36">
        <v>0.15</v>
      </c>
      <c r="N289" s="5" t="s">
        <v>315</v>
      </c>
    </row>
    <row r="290" spans="8:14">
      <c r="H290" s="2">
        <v>250</v>
      </c>
      <c r="I290" s="6" t="s">
        <v>146</v>
      </c>
      <c r="J290" s="6" t="s">
        <v>149</v>
      </c>
      <c r="K290" s="36">
        <v>143.97999999999999</v>
      </c>
      <c r="L290" s="36">
        <v>14.35</v>
      </c>
      <c r="M290" s="36">
        <v>0.08</v>
      </c>
      <c r="N290" s="5" t="s">
        <v>315</v>
      </c>
    </row>
    <row r="291" spans="8:14">
      <c r="H291" s="2">
        <v>250</v>
      </c>
      <c r="I291" s="6" t="s">
        <v>146</v>
      </c>
      <c r="J291" s="6" t="s">
        <v>149</v>
      </c>
      <c r="K291" s="36">
        <v>75.58</v>
      </c>
      <c r="L291" s="36">
        <v>32.83</v>
      </c>
      <c r="M291" s="36">
        <v>1.03</v>
      </c>
      <c r="N291" s="5" t="s">
        <v>315</v>
      </c>
    </row>
    <row r="292" spans="8:14">
      <c r="H292" s="2">
        <v>250</v>
      </c>
      <c r="I292" s="6" t="s">
        <v>146</v>
      </c>
      <c r="J292" s="6" t="s">
        <v>149</v>
      </c>
      <c r="K292" s="36">
        <v>323.75</v>
      </c>
      <c r="L292" s="36">
        <v>104.48</v>
      </c>
      <c r="M292" s="36">
        <v>1.49</v>
      </c>
      <c r="N292" s="5" t="s">
        <v>315</v>
      </c>
    </row>
    <row r="293" spans="8:14">
      <c r="H293" s="2">
        <v>250</v>
      </c>
      <c r="I293" s="6" t="s">
        <v>146</v>
      </c>
      <c r="J293" s="6" t="s">
        <v>149</v>
      </c>
      <c r="K293" s="36">
        <v>358.48</v>
      </c>
      <c r="L293" s="36">
        <v>143.11000000000001</v>
      </c>
      <c r="M293" s="36">
        <v>0.38</v>
      </c>
      <c r="N293" s="5" t="s">
        <v>315</v>
      </c>
    </row>
    <row r="294" spans="8:14">
      <c r="H294" s="2">
        <v>250</v>
      </c>
      <c r="I294" s="6" t="s">
        <v>146</v>
      </c>
      <c r="J294" s="6" t="s">
        <v>149</v>
      </c>
      <c r="K294" s="36">
        <v>356.31</v>
      </c>
      <c r="L294" s="36">
        <v>141.58000000000001</v>
      </c>
      <c r="M294" s="36">
        <v>0.13</v>
      </c>
      <c r="N294" s="5" t="s">
        <v>315</v>
      </c>
    </row>
    <row r="295" spans="8:14">
      <c r="H295" s="2">
        <v>250</v>
      </c>
      <c r="I295" s="6" t="s">
        <v>146</v>
      </c>
      <c r="J295" s="6" t="s">
        <v>150</v>
      </c>
      <c r="K295" s="36">
        <v>1795.35</v>
      </c>
      <c r="L295" s="36">
        <v>1723.87</v>
      </c>
      <c r="M295" s="36">
        <v>0.15</v>
      </c>
      <c r="N295" s="5" t="s">
        <v>315</v>
      </c>
    </row>
    <row r="296" spans="8:14">
      <c r="H296" s="2">
        <v>250</v>
      </c>
      <c r="I296" s="6" t="s">
        <v>146</v>
      </c>
      <c r="J296" s="6" t="s">
        <v>150</v>
      </c>
      <c r="K296" s="36">
        <v>1440.26</v>
      </c>
      <c r="L296" s="36">
        <v>1329.75</v>
      </c>
      <c r="M296" s="36">
        <v>0.11</v>
      </c>
      <c r="N296" s="5" t="s">
        <v>315</v>
      </c>
    </row>
    <row r="297" spans="8:14">
      <c r="H297" s="2">
        <v>250</v>
      </c>
      <c r="I297" s="6" t="s">
        <v>146</v>
      </c>
      <c r="J297" s="6" t="s">
        <v>150</v>
      </c>
      <c r="K297" s="36">
        <v>166.33</v>
      </c>
      <c r="L297" s="36">
        <v>86.5</v>
      </c>
      <c r="N297" s="5" t="s">
        <v>315</v>
      </c>
    </row>
    <row r="298" spans="8:14">
      <c r="H298" s="2">
        <v>250</v>
      </c>
      <c r="I298" s="6" t="s">
        <v>146</v>
      </c>
      <c r="J298" s="6" t="s">
        <v>150</v>
      </c>
      <c r="K298" s="36">
        <v>401.29</v>
      </c>
      <c r="L298" s="36">
        <v>295.41000000000003</v>
      </c>
      <c r="M298" s="36">
        <v>0.24</v>
      </c>
      <c r="N298" s="5" t="s">
        <v>315</v>
      </c>
    </row>
    <row r="299" spans="8:14">
      <c r="H299" s="2">
        <v>250</v>
      </c>
      <c r="I299" s="6" t="s">
        <v>146</v>
      </c>
      <c r="J299" s="6" t="s">
        <v>150</v>
      </c>
      <c r="K299" s="36">
        <v>324.76</v>
      </c>
      <c r="L299" s="36">
        <v>102.58</v>
      </c>
      <c r="M299" s="36">
        <v>0.13</v>
      </c>
      <c r="N299" s="5" t="s">
        <v>315</v>
      </c>
    </row>
    <row r="300" spans="8:14">
      <c r="H300" s="2">
        <v>250</v>
      </c>
      <c r="I300" s="6" t="s">
        <v>146</v>
      </c>
      <c r="J300" s="6" t="s">
        <v>150</v>
      </c>
      <c r="K300" s="36">
        <v>52.05</v>
      </c>
      <c r="L300" s="36">
        <v>0</v>
      </c>
      <c r="M300" s="36">
        <v>0.33</v>
      </c>
      <c r="N300" s="5" t="s">
        <v>315</v>
      </c>
    </row>
    <row r="301" spans="8:14">
      <c r="H301" s="2">
        <v>250</v>
      </c>
      <c r="I301" s="6" t="s">
        <v>146</v>
      </c>
      <c r="J301" s="6" t="s">
        <v>150</v>
      </c>
      <c r="K301" s="36">
        <v>365.6</v>
      </c>
      <c r="L301" s="36">
        <v>147.35</v>
      </c>
      <c r="N301" s="5" t="s">
        <v>315</v>
      </c>
    </row>
    <row r="302" spans="8:14">
      <c r="H302" s="2">
        <v>250</v>
      </c>
      <c r="I302" s="6" t="s">
        <v>146</v>
      </c>
      <c r="J302" s="6" t="s">
        <v>150</v>
      </c>
      <c r="K302" s="36">
        <v>688.9</v>
      </c>
      <c r="L302" s="36">
        <v>540.5</v>
      </c>
      <c r="M302" s="36">
        <v>0.12</v>
      </c>
      <c r="N302" s="5" t="s">
        <v>315</v>
      </c>
    </row>
    <row r="303" spans="8:14">
      <c r="H303" s="2">
        <v>250</v>
      </c>
      <c r="I303" s="6" t="s">
        <v>146</v>
      </c>
      <c r="J303" s="6" t="s">
        <v>150</v>
      </c>
      <c r="K303" s="36">
        <v>71.72</v>
      </c>
      <c r="L303" s="36">
        <v>0</v>
      </c>
      <c r="M303" s="36">
        <v>0.26</v>
      </c>
      <c r="N303" s="5" t="s">
        <v>315</v>
      </c>
    </row>
    <row r="304" spans="8:14">
      <c r="H304" s="2">
        <v>250</v>
      </c>
      <c r="I304" s="6" t="s">
        <v>146</v>
      </c>
      <c r="J304" s="6" t="s">
        <v>150</v>
      </c>
      <c r="K304" s="36">
        <v>367.51</v>
      </c>
      <c r="L304" s="36">
        <v>142.6</v>
      </c>
      <c r="M304" s="36">
        <v>0.11</v>
      </c>
      <c r="N304" s="5" t="s">
        <v>315</v>
      </c>
    </row>
    <row r="305" spans="8:14">
      <c r="H305" s="2">
        <v>250</v>
      </c>
      <c r="I305" s="6" t="s">
        <v>146</v>
      </c>
      <c r="J305" s="6" t="s">
        <v>150</v>
      </c>
      <c r="K305" s="36">
        <v>115.65</v>
      </c>
      <c r="L305" s="36">
        <v>40.79</v>
      </c>
      <c r="M305" s="36">
        <v>0.1</v>
      </c>
      <c r="N305" s="5" t="s">
        <v>315</v>
      </c>
    </row>
    <row r="306" spans="8:14">
      <c r="H306" s="2">
        <v>250</v>
      </c>
      <c r="I306" s="6" t="s">
        <v>146</v>
      </c>
      <c r="J306" s="6" t="s">
        <v>150</v>
      </c>
      <c r="K306" s="36">
        <v>81.73</v>
      </c>
      <c r="L306" s="36">
        <v>6.77</v>
      </c>
      <c r="M306" s="36">
        <v>0.32</v>
      </c>
      <c r="N306" s="5" t="s">
        <v>315</v>
      </c>
    </row>
    <row r="307" spans="8:14">
      <c r="H307" s="2">
        <v>250</v>
      </c>
      <c r="I307" s="6" t="s">
        <v>146</v>
      </c>
      <c r="J307" s="6" t="s">
        <v>150</v>
      </c>
      <c r="K307" s="36">
        <v>331.77</v>
      </c>
      <c r="L307" s="36">
        <v>111.07</v>
      </c>
      <c r="M307" s="36">
        <v>0.12</v>
      </c>
      <c r="N307" s="5" t="s">
        <v>315</v>
      </c>
    </row>
    <row r="308" spans="8:14">
      <c r="H308" s="2">
        <v>250</v>
      </c>
      <c r="I308" s="6" t="s">
        <v>146</v>
      </c>
      <c r="J308" s="6" t="s">
        <v>150</v>
      </c>
      <c r="K308" s="36">
        <v>102.61</v>
      </c>
      <c r="L308" s="36">
        <v>0</v>
      </c>
      <c r="M308" s="36">
        <v>0.09</v>
      </c>
      <c r="N308" s="5" t="s">
        <v>315</v>
      </c>
    </row>
    <row r="309" spans="8:14">
      <c r="H309" s="2">
        <v>250</v>
      </c>
      <c r="I309" s="6" t="s">
        <v>146</v>
      </c>
      <c r="J309" s="6" t="s">
        <v>150</v>
      </c>
      <c r="K309" s="36">
        <v>47.92</v>
      </c>
      <c r="L309" s="36">
        <v>0</v>
      </c>
      <c r="M309" s="36">
        <v>0.38</v>
      </c>
      <c r="N309" s="5" t="s">
        <v>315</v>
      </c>
    </row>
    <row r="310" spans="8:14">
      <c r="H310" s="2">
        <v>250</v>
      </c>
      <c r="I310" s="6" t="s">
        <v>146</v>
      </c>
      <c r="J310" s="6" t="s">
        <v>150</v>
      </c>
      <c r="K310" s="36">
        <v>326.73</v>
      </c>
      <c r="L310" s="36">
        <v>103.19</v>
      </c>
      <c r="M310" s="36">
        <v>0.1</v>
      </c>
      <c r="N310" s="5" t="s">
        <v>315</v>
      </c>
    </row>
    <row r="311" spans="8:14">
      <c r="H311" s="2">
        <v>250</v>
      </c>
      <c r="I311" s="6" t="s">
        <v>146</v>
      </c>
      <c r="J311" s="6" t="s">
        <v>150</v>
      </c>
      <c r="K311" s="36">
        <v>74.150000000000006</v>
      </c>
      <c r="L311" s="36">
        <v>0</v>
      </c>
      <c r="M311" s="36">
        <v>0.1</v>
      </c>
      <c r="N311" s="5" t="s">
        <v>315</v>
      </c>
    </row>
    <row r="312" spans="8:14">
      <c r="H312" s="2">
        <v>250</v>
      </c>
      <c r="I312" s="6" t="s">
        <v>146</v>
      </c>
      <c r="J312" s="6" t="s">
        <v>150</v>
      </c>
      <c r="K312" s="36">
        <v>268.22000000000003</v>
      </c>
      <c r="L312" s="36">
        <v>69.510000000000005</v>
      </c>
      <c r="M312" s="36">
        <v>0.09</v>
      </c>
      <c r="N312" s="5" t="s">
        <v>315</v>
      </c>
    </row>
    <row r="313" spans="8:14">
      <c r="H313" s="2">
        <v>250</v>
      </c>
      <c r="I313" s="6" t="s">
        <v>146</v>
      </c>
      <c r="J313" s="6" t="s">
        <v>150</v>
      </c>
      <c r="K313" s="36">
        <v>67.709999999999994</v>
      </c>
      <c r="L313" s="36">
        <v>0.84</v>
      </c>
      <c r="M313" s="36">
        <v>0.12</v>
      </c>
      <c r="N313" s="5" t="s">
        <v>315</v>
      </c>
    </row>
    <row r="314" spans="8:14">
      <c r="H314" s="2">
        <v>250</v>
      </c>
      <c r="I314" s="6" t="s">
        <v>146</v>
      </c>
      <c r="J314" s="6" t="s">
        <v>150</v>
      </c>
      <c r="K314" s="36">
        <v>158.69999999999999</v>
      </c>
      <c r="L314" s="36">
        <v>23.84</v>
      </c>
      <c r="M314" s="36">
        <v>0.08</v>
      </c>
      <c r="N314" s="5" t="s">
        <v>315</v>
      </c>
    </row>
    <row r="315" spans="8:14">
      <c r="H315" s="2">
        <v>250</v>
      </c>
      <c r="I315" s="6" t="s">
        <v>146</v>
      </c>
      <c r="J315" s="6" t="s">
        <v>150</v>
      </c>
      <c r="K315" s="36">
        <v>50.11</v>
      </c>
      <c r="L315" s="36">
        <v>0</v>
      </c>
      <c r="M315" s="36">
        <v>0.28999999999999998</v>
      </c>
      <c r="N315" s="5" t="s">
        <v>315</v>
      </c>
    </row>
    <row r="316" spans="8:14">
      <c r="H316" s="2">
        <v>250</v>
      </c>
      <c r="I316" s="6" t="s">
        <v>146</v>
      </c>
      <c r="J316" s="6" t="s">
        <v>150</v>
      </c>
      <c r="K316" s="36">
        <v>386.39</v>
      </c>
      <c r="L316" s="36">
        <v>165.01</v>
      </c>
      <c r="M316" s="36">
        <v>0.08</v>
      </c>
      <c r="N316" s="5" t="s">
        <v>315</v>
      </c>
    </row>
    <row r="317" spans="8:14">
      <c r="H317" s="2">
        <v>250</v>
      </c>
      <c r="I317" s="6" t="s">
        <v>146</v>
      </c>
      <c r="J317" s="6" t="s">
        <v>150</v>
      </c>
      <c r="K317" s="36">
        <v>162.38</v>
      </c>
      <c r="L317" s="36">
        <v>7.02</v>
      </c>
      <c r="M317" s="36">
        <v>0.3</v>
      </c>
      <c r="N317" s="5" t="s">
        <v>315</v>
      </c>
    </row>
    <row r="318" spans="8:14">
      <c r="H318" s="2">
        <v>250</v>
      </c>
      <c r="I318" s="6" t="s">
        <v>146</v>
      </c>
      <c r="J318" s="6" t="s">
        <v>150</v>
      </c>
      <c r="K318" s="36">
        <v>363.39</v>
      </c>
      <c r="L318" s="36">
        <v>145.54</v>
      </c>
      <c r="M318" s="36">
        <v>0.1</v>
      </c>
      <c r="N318" s="5" t="s">
        <v>315</v>
      </c>
    </row>
    <row r="319" spans="8:14">
      <c r="H319" s="2">
        <v>250</v>
      </c>
      <c r="I319" s="6" t="s">
        <v>146</v>
      </c>
      <c r="J319" s="6" t="s">
        <v>150</v>
      </c>
      <c r="K319" s="36">
        <v>62.43</v>
      </c>
      <c r="L319" s="36">
        <v>0</v>
      </c>
      <c r="M319" s="36">
        <v>0.08</v>
      </c>
      <c r="N319" s="5" t="s">
        <v>315</v>
      </c>
    </row>
    <row r="320" spans="8:14">
      <c r="H320" s="2">
        <v>250</v>
      </c>
      <c r="I320" s="6" t="s">
        <v>146</v>
      </c>
      <c r="J320" s="6" t="s">
        <v>150</v>
      </c>
      <c r="K320" s="36">
        <v>89.19</v>
      </c>
      <c r="L320" s="36">
        <v>0</v>
      </c>
      <c r="M320" s="36">
        <v>0.38</v>
      </c>
      <c r="N320" s="5" t="s">
        <v>315</v>
      </c>
    </row>
    <row r="321" spans="8:14">
      <c r="H321" s="2">
        <v>250</v>
      </c>
      <c r="I321" s="6" t="s">
        <v>146</v>
      </c>
      <c r="J321" s="6" t="s">
        <v>150</v>
      </c>
      <c r="K321" s="36">
        <v>360.69</v>
      </c>
      <c r="L321" s="36">
        <v>146.06</v>
      </c>
      <c r="M321" s="36">
        <v>0.11</v>
      </c>
      <c r="N321" s="5" t="s">
        <v>315</v>
      </c>
    </row>
    <row r="322" spans="8:14">
      <c r="H322" s="2">
        <v>250</v>
      </c>
      <c r="I322" s="6" t="s">
        <v>146</v>
      </c>
      <c r="J322" s="6" t="s">
        <v>150</v>
      </c>
      <c r="K322" s="36">
        <v>77.959999999999994</v>
      </c>
      <c r="L322" s="36">
        <v>0</v>
      </c>
      <c r="M322" s="36">
        <v>0.12</v>
      </c>
      <c r="N322" s="5" t="s">
        <v>315</v>
      </c>
    </row>
    <row r="323" spans="8:14">
      <c r="H323" s="2">
        <v>250</v>
      </c>
      <c r="I323" s="6" t="s">
        <v>146</v>
      </c>
      <c r="J323" s="6" t="s">
        <v>150</v>
      </c>
      <c r="K323" s="36">
        <v>77.680000000000007</v>
      </c>
      <c r="L323" s="36">
        <v>3.97</v>
      </c>
      <c r="M323" s="36">
        <v>0.28000000000000003</v>
      </c>
      <c r="N323" s="5" t="s">
        <v>315</v>
      </c>
    </row>
    <row r="324" spans="8:14">
      <c r="H324" s="2">
        <v>250</v>
      </c>
      <c r="I324" s="6" t="s">
        <v>146</v>
      </c>
      <c r="J324" s="6" t="s">
        <v>150</v>
      </c>
      <c r="K324" s="36">
        <v>362.21</v>
      </c>
      <c r="L324" s="36">
        <v>142.66999999999999</v>
      </c>
      <c r="M324" s="36">
        <v>0.11</v>
      </c>
      <c r="N324" s="5" t="s">
        <v>315</v>
      </c>
    </row>
    <row r="325" spans="8:14">
      <c r="H325" s="2">
        <v>250</v>
      </c>
      <c r="I325" s="6" t="s">
        <v>146</v>
      </c>
      <c r="J325" s="6" t="s">
        <v>150</v>
      </c>
      <c r="K325" s="36">
        <v>85.41</v>
      </c>
      <c r="L325" s="36">
        <v>0</v>
      </c>
      <c r="M325" s="36">
        <v>0.33</v>
      </c>
      <c r="N325" s="5" t="s">
        <v>315</v>
      </c>
    </row>
    <row r="326" spans="8:14">
      <c r="H326" s="2">
        <v>250</v>
      </c>
      <c r="I326" s="6" t="s">
        <v>146</v>
      </c>
      <c r="J326" s="6" t="s">
        <v>150</v>
      </c>
      <c r="K326" s="36">
        <v>340.98</v>
      </c>
      <c r="L326" s="36">
        <v>138.75</v>
      </c>
      <c r="M326" s="36">
        <v>0.37</v>
      </c>
      <c r="N326" s="5" t="s">
        <v>315</v>
      </c>
    </row>
    <row r="327" spans="8:14">
      <c r="H327" s="2">
        <v>250</v>
      </c>
      <c r="I327" s="6" t="s">
        <v>146</v>
      </c>
      <c r="J327" s="6" t="s">
        <v>150</v>
      </c>
      <c r="K327" s="36">
        <v>363.9</v>
      </c>
      <c r="L327" s="36">
        <v>181.63</v>
      </c>
      <c r="M327" s="36">
        <v>0.12</v>
      </c>
      <c r="N327" s="5" t="s">
        <v>315</v>
      </c>
    </row>
    <row r="328" spans="8:14">
      <c r="H328" s="2">
        <v>250</v>
      </c>
      <c r="I328" s="6" t="s">
        <v>146</v>
      </c>
      <c r="J328" s="6" t="s">
        <v>150</v>
      </c>
      <c r="K328" s="36">
        <v>70.66</v>
      </c>
      <c r="L328" s="36">
        <v>3.76</v>
      </c>
      <c r="M328" s="36">
        <v>0.12</v>
      </c>
      <c r="N328" s="5" t="s">
        <v>315</v>
      </c>
    </row>
    <row r="329" spans="8:14">
      <c r="H329" s="2">
        <v>250</v>
      </c>
      <c r="I329" s="6" t="s">
        <v>146</v>
      </c>
      <c r="J329" s="6" t="s">
        <v>150</v>
      </c>
      <c r="K329" s="36">
        <v>69.27</v>
      </c>
      <c r="L329" s="36">
        <v>0</v>
      </c>
      <c r="M329" s="36">
        <v>0.42</v>
      </c>
      <c r="N329" s="5" t="s">
        <v>315</v>
      </c>
    </row>
    <row r="330" spans="8:14">
      <c r="H330" s="2">
        <v>250</v>
      </c>
      <c r="I330" s="6" t="s">
        <v>146</v>
      </c>
      <c r="J330" s="6" t="s">
        <v>150</v>
      </c>
      <c r="K330" s="36">
        <v>400.12</v>
      </c>
      <c r="L330" s="36">
        <v>187.33</v>
      </c>
      <c r="M330" s="36">
        <v>0.1</v>
      </c>
      <c r="N330" s="5" t="s">
        <v>315</v>
      </c>
    </row>
    <row r="331" spans="8:14">
      <c r="H331" s="2">
        <v>250</v>
      </c>
      <c r="I331" s="6" t="s">
        <v>146</v>
      </c>
      <c r="J331" s="6" t="s">
        <v>150</v>
      </c>
      <c r="K331" s="36">
        <v>303.39</v>
      </c>
      <c r="L331" s="36">
        <v>251.47</v>
      </c>
      <c r="M331" s="36">
        <v>0.1</v>
      </c>
      <c r="N331" s="5" t="s">
        <v>315</v>
      </c>
    </row>
    <row r="332" spans="8:14">
      <c r="H332" s="2">
        <v>250</v>
      </c>
      <c r="I332" s="6" t="s">
        <v>146</v>
      </c>
      <c r="J332" s="6" t="s">
        <v>150</v>
      </c>
      <c r="K332" s="36">
        <v>84.06</v>
      </c>
      <c r="L332" s="36">
        <v>0</v>
      </c>
      <c r="M332" s="36">
        <v>0.41</v>
      </c>
      <c r="N332" s="5" t="s">
        <v>315</v>
      </c>
    </row>
    <row r="333" spans="8:14">
      <c r="H333" s="2">
        <v>250</v>
      </c>
      <c r="I333" s="6" t="s">
        <v>146</v>
      </c>
      <c r="J333" s="6" t="s">
        <v>150</v>
      </c>
      <c r="K333" s="36">
        <v>386.96</v>
      </c>
      <c r="L333" s="36">
        <v>170.94</v>
      </c>
      <c r="M333" s="36">
        <v>0.1</v>
      </c>
      <c r="N333" s="5" t="s">
        <v>315</v>
      </c>
    </row>
    <row r="334" spans="8:14">
      <c r="H334" s="2">
        <v>250</v>
      </c>
      <c r="I334" s="6" t="s">
        <v>146</v>
      </c>
      <c r="J334" s="6" t="s">
        <v>150</v>
      </c>
      <c r="K334" s="36">
        <v>345.03</v>
      </c>
      <c r="L334" s="36">
        <v>239.9</v>
      </c>
      <c r="M334" s="36">
        <v>0.35</v>
      </c>
      <c r="N334" s="5" t="s">
        <v>315</v>
      </c>
    </row>
    <row r="335" spans="8:14">
      <c r="H335" s="2">
        <v>250</v>
      </c>
      <c r="I335" s="6" t="s">
        <v>146</v>
      </c>
      <c r="J335" s="6" t="s">
        <v>150</v>
      </c>
      <c r="K335" s="36">
        <v>366.02</v>
      </c>
      <c r="L335" s="36">
        <v>155.75</v>
      </c>
      <c r="M335" s="36">
        <v>0.13</v>
      </c>
      <c r="N335" s="5" t="s">
        <v>315</v>
      </c>
    </row>
    <row r="336" spans="8:14">
      <c r="H336" s="2">
        <v>250</v>
      </c>
      <c r="I336" s="6" t="s">
        <v>146</v>
      </c>
      <c r="J336" s="6" t="s">
        <v>150</v>
      </c>
      <c r="K336" s="36">
        <v>156.77000000000001</v>
      </c>
      <c r="L336" s="36">
        <v>14.41</v>
      </c>
      <c r="M336" s="36">
        <v>0.33</v>
      </c>
      <c r="N336" s="5" t="s">
        <v>315</v>
      </c>
    </row>
    <row r="337" spans="8:14">
      <c r="H337" s="2">
        <v>250</v>
      </c>
      <c r="I337" s="6" t="s">
        <v>146</v>
      </c>
      <c r="J337" s="6" t="s">
        <v>150</v>
      </c>
      <c r="K337" s="36">
        <v>328.17</v>
      </c>
      <c r="L337" s="36">
        <v>117.12</v>
      </c>
      <c r="M337" s="36">
        <v>0.12</v>
      </c>
      <c r="N337" s="5" t="s">
        <v>315</v>
      </c>
    </row>
    <row r="338" spans="8:14">
      <c r="H338" s="2">
        <v>250</v>
      </c>
      <c r="I338" s="6" t="s">
        <v>146</v>
      </c>
      <c r="J338" s="6" t="s">
        <v>150</v>
      </c>
      <c r="K338" s="36">
        <v>62.34</v>
      </c>
      <c r="L338" s="36">
        <v>0</v>
      </c>
      <c r="M338" s="36">
        <v>0.12</v>
      </c>
      <c r="N338" s="5" t="s">
        <v>315</v>
      </c>
    </row>
    <row r="339" spans="8:14">
      <c r="H339" s="2">
        <v>250</v>
      </c>
      <c r="I339" s="6" t="s">
        <v>146</v>
      </c>
      <c r="J339" s="6" t="s">
        <v>151</v>
      </c>
      <c r="K339" s="36">
        <v>318.3</v>
      </c>
      <c r="L339" s="36">
        <v>110.94</v>
      </c>
      <c r="M339" s="36">
        <v>0.09</v>
      </c>
      <c r="N339" s="5" t="s">
        <v>315</v>
      </c>
    </row>
    <row r="340" spans="8:14">
      <c r="H340" s="2">
        <v>250</v>
      </c>
      <c r="I340" s="6" t="s">
        <v>146</v>
      </c>
      <c r="J340" s="6" t="s">
        <v>151</v>
      </c>
      <c r="K340" s="36">
        <v>68.37</v>
      </c>
      <c r="L340" s="36">
        <v>0</v>
      </c>
      <c r="M340" s="36">
        <v>0.1</v>
      </c>
      <c r="N340" s="5" t="s">
        <v>315</v>
      </c>
    </row>
    <row r="341" spans="8:14">
      <c r="H341" s="2">
        <v>250</v>
      </c>
      <c r="I341" s="6" t="s">
        <v>146</v>
      </c>
      <c r="J341" s="6" t="s">
        <v>151</v>
      </c>
      <c r="K341" s="36">
        <v>88.34</v>
      </c>
      <c r="L341" s="36">
        <v>0</v>
      </c>
      <c r="M341" s="36">
        <v>0.12</v>
      </c>
      <c r="N341" s="5" t="s">
        <v>315</v>
      </c>
    </row>
    <row r="342" spans="8:14">
      <c r="H342" s="2">
        <v>250</v>
      </c>
      <c r="I342" s="6" t="s">
        <v>146</v>
      </c>
      <c r="J342" s="6" t="s">
        <v>151</v>
      </c>
      <c r="K342" s="36">
        <v>95.82</v>
      </c>
      <c r="L342" s="36">
        <v>0</v>
      </c>
      <c r="M342" s="36">
        <v>0.34</v>
      </c>
      <c r="N342" s="5" t="s">
        <v>315</v>
      </c>
    </row>
    <row r="343" spans="8:14">
      <c r="H343" s="2">
        <v>250</v>
      </c>
      <c r="I343" s="6" t="s">
        <v>146</v>
      </c>
      <c r="J343" s="6" t="s">
        <v>151</v>
      </c>
      <c r="K343" s="36">
        <v>383.95</v>
      </c>
      <c r="L343" s="36">
        <v>155.76</v>
      </c>
      <c r="M343" s="36">
        <v>0.13</v>
      </c>
      <c r="N343" s="5" t="s">
        <v>315</v>
      </c>
    </row>
    <row r="344" spans="8:14">
      <c r="H344" s="2">
        <v>250</v>
      </c>
      <c r="I344" s="6" t="s">
        <v>146</v>
      </c>
      <c r="J344" s="6" t="s">
        <v>151</v>
      </c>
      <c r="K344" s="36">
        <v>64.8</v>
      </c>
      <c r="L344" s="36">
        <v>0</v>
      </c>
      <c r="M344" s="36">
        <v>0.18</v>
      </c>
      <c r="N344" s="5" t="s">
        <v>315</v>
      </c>
    </row>
    <row r="345" spans="8:14">
      <c r="H345" s="2">
        <v>250</v>
      </c>
      <c r="I345" s="6" t="s">
        <v>146</v>
      </c>
      <c r="J345" s="6" t="s">
        <v>151</v>
      </c>
      <c r="K345" s="36">
        <v>241.61</v>
      </c>
      <c r="L345" s="36">
        <v>74.650000000000006</v>
      </c>
      <c r="M345" s="36">
        <v>0.18</v>
      </c>
      <c r="N345" s="5" t="s">
        <v>315</v>
      </c>
    </row>
    <row r="346" spans="8:14">
      <c r="H346" s="2">
        <v>250</v>
      </c>
      <c r="I346" s="6" t="s">
        <v>146</v>
      </c>
      <c r="J346" s="6" t="s">
        <v>151</v>
      </c>
      <c r="K346" s="36">
        <v>266.64999999999998</v>
      </c>
      <c r="L346" s="36">
        <v>123.74</v>
      </c>
      <c r="M346" s="36">
        <v>0.48</v>
      </c>
      <c r="N346" s="5" t="s">
        <v>315</v>
      </c>
    </row>
    <row r="347" spans="8:14">
      <c r="H347" s="2">
        <v>250</v>
      </c>
      <c r="I347" s="6" t="s">
        <v>146</v>
      </c>
      <c r="J347" s="6" t="s">
        <v>151</v>
      </c>
      <c r="K347" s="36">
        <v>369.59</v>
      </c>
      <c r="L347" s="36">
        <v>152.34</v>
      </c>
      <c r="M347" s="36">
        <v>0.11</v>
      </c>
      <c r="N347" s="5" t="s">
        <v>315</v>
      </c>
    </row>
    <row r="348" spans="8:14">
      <c r="H348" s="2">
        <v>250</v>
      </c>
      <c r="I348" s="6" t="s">
        <v>146</v>
      </c>
      <c r="J348" s="6" t="s">
        <v>151</v>
      </c>
      <c r="K348" s="36">
        <v>75.599999999999994</v>
      </c>
      <c r="L348" s="36">
        <v>14.05</v>
      </c>
      <c r="M348" s="36">
        <v>0.27</v>
      </c>
      <c r="N348" s="5" t="s">
        <v>315</v>
      </c>
    </row>
    <row r="349" spans="8:14">
      <c r="H349" s="2">
        <v>250</v>
      </c>
      <c r="I349" s="6" t="s">
        <v>146</v>
      </c>
      <c r="J349" s="6" t="s">
        <v>151</v>
      </c>
      <c r="K349" s="36">
        <v>411.24</v>
      </c>
      <c r="L349" s="36">
        <v>202.96</v>
      </c>
      <c r="M349" s="36">
        <v>0.1</v>
      </c>
      <c r="N349" s="5" t="s">
        <v>315</v>
      </c>
    </row>
    <row r="350" spans="8:14">
      <c r="H350" s="2">
        <v>250</v>
      </c>
      <c r="I350" s="6" t="s">
        <v>146</v>
      </c>
      <c r="J350" s="6" t="s">
        <v>151</v>
      </c>
      <c r="K350" s="36">
        <v>118.12</v>
      </c>
      <c r="L350" s="36">
        <v>51.73</v>
      </c>
      <c r="M350" s="36">
        <v>0.2</v>
      </c>
      <c r="N350" s="5" t="s">
        <v>315</v>
      </c>
    </row>
    <row r="351" spans="8:14">
      <c r="H351" s="2">
        <v>250</v>
      </c>
      <c r="I351" s="6" t="s">
        <v>146</v>
      </c>
      <c r="J351" s="6" t="s">
        <v>151</v>
      </c>
      <c r="K351" s="36">
        <v>78.260000000000005</v>
      </c>
      <c r="L351" s="36">
        <v>23.54</v>
      </c>
      <c r="M351" s="36">
        <v>0.37</v>
      </c>
      <c r="N351" s="5" t="s">
        <v>315</v>
      </c>
    </row>
    <row r="352" spans="8:14">
      <c r="H352" s="2">
        <v>250</v>
      </c>
      <c r="I352" s="6" t="s">
        <v>146</v>
      </c>
      <c r="J352" s="6" t="s">
        <v>151</v>
      </c>
      <c r="K352" s="36">
        <v>4893.21</v>
      </c>
      <c r="L352" s="36"/>
      <c r="M352" s="36">
        <v>0.09</v>
      </c>
      <c r="N352" s="5" t="s">
        <v>315</v>
      </c>
    </row>
    <row r="353" spans="8:14">
      <c r="H353" s="2">
        <v>250</v>
      </c>
      <c r="I353" s="6" t="s">
        <v>146</v>
      </c>
      <c r="J353" s="6" t="s">
        <v>151</v>
      </c>
      <c r="K353" s="36">
        <v>94.22</v>
      </c>
      <c r="L353" s="36">
        <v>30.74</v>
      </c>
      <c r="M353" s="36">
        <v>0.35</v>
      </c>
      <c r="N353" s="5" t="s">
        <v>315</v>
      </c>
    </row>
    <row r="354" spans="8:14">
      <c r="H354" s="2">
        <v>250</v>
      </c>
      <c r="I354" s="6" t="s">
        <v>146</v>
      </c>
      <c r="J354" s="6" t="s">
        <v>151</v>
      </c>
      <c r="K354" s="36">
        <v>2272.5100000000002</v>
      </c>
      <c r="L354" s="36">
        <v>2050.06</v>
      </c>
      <c r="M354" s="36">
        <v>0.09</v>
      </c>
      <c r="N354" s="5" t="s">
        <v>315</v>
      </c>
    </row>
    <row r="355" spans="8:14">
      <c r="H355" s="2">
        <v>250</v>
      </c>
      <c r="I355" s="6" t="s">
        <v>146</v>
      </c>
      <c r="J355" s="6" t="s">
        <v>151</v>
      </c>
      <c r="K355" s="36">
        <v>101.86</v>
      </c>
      <c r="L355" s="36">
        <v>14.07</v>
      </c>
      <c r="M355" s="36">
        <v>0.12</v>
      </c>
      <c r="N355" s="5" t="s">
        <v>315</v>
      </c>
    </row>
    <row r="356" spans="8:14">
      <c r="H356" s="2">
        <v>250</v>
      </c>
      <c r="I356" s="6" t="s">
        <v>146</v>
      </c>
      <c r="J356" s="6" t="s">
        <v>151</v>
      </c>
      <c r="K356" s="36">
        <v>255.02</v>
      </c>
      <c r="L356" s="36">
        <v>112.76</v>
      </c>
      <c r="M356" s="36">
        <v>0.1</v>
      </c>
      <c r="N356" s="5" t="s">
        <v>315</v>
      </c>
    </row>
    <row r="357" spans="8:14">
      <c r="H357" s="2">
        <v>250</v>
      </c>
      <c r="I357" s="6" t="s">
        <v>146</v>
      </c>
      <c r="J357" s="6" t="s">
        <v>151</v>
      </c>
      <c r="K357" s="36">
        <v>170.24</v>
      </c>
      <c r="L357" s="36">
        <v>66.41</v>
      </c>
      <c r="M357" s="36">
        <v>0.43</v>
      </c>
      <c r="N357" s="5" t="s">
        <v>315</v>
      </c>
    </row>
    <row r="358" spans="8:14">
      <c r="H358" s="2">
        <v>250</v>
      </c>
      <c r="I358" s="6" t="s">
        <v>146</v>
      </c>
      <c r="J358" s="6" t="s">
        <v>151</v>
      </c>
      <c r="K358" s="36">
        <v>5094.43</v>
      </c>
      <c r="L358" s="36"/>
      <c r="M358" s="36">
        <v>7.0000000000000007E-2</v>
      </c>
      <c r="N358" s="5" t="s">
        <v>315</v>
      </c>
    </row>
    <row r="359" spans="8:14">
      <c r="H359" s="2">
        <v>250</v>
      </c>
      <c r="I359" s="6" t="s">
        <v>146</v>
      </c>
      <c r="J359" s="6" t="s">
        <v>151</v>
      </c>
      <c r="K359" s="36">
        <v>354.57</v>
      </c>
      <c r="L359" s="36">
        <v>292.2</v>
      </c>
      <c r="M359" s="36">
        <v>0.08</v>
      </c>
      <c r="N359" s="5" t="s">
        <v>315</v>
      </c>
    </row>
    <row r="360" spans="8:14">
      <c r="H360" s="2">
        <v>250</v>
      </c>
      <c r="I360" s="6" t="s">
        <v>146</v>
      </c>
      <c r="J360" s="6" t="s">
        <v>151</v>
      </c>
      <c r="K360" s="36">
        <v>151.24</v>
      </c>
      <c r="L360" s="36">
        <v>59.25</v>
      </c>
      <c r="M360" s="36">
        <v>0.14000000000000001</v>
      </c>
      <c r="N360" s="5" t="s">
        <v>315</v>
      </c>
    </row>
    <row r="361" spans="8:14">
      <c r="H361" s="2">
        <v>250</v>
      </c>
      <c r="I361" s="6" t="s">
        <v>146</v>
      </c>
      <c r="J361" s="6" t="s">
        <v>151</v>
      </c>
      <c r="K361" s="36">
        <v>370.17</v>
      </c>
      <c r="L361" s="36">
        <v>182.64</v>
      </c>
      <c r="M361" s="36">
        <v>0.32</v>
      </c>
      <c r="N361" s="5" t="s">
        <v>315</v>
      </c>
    </row>
    <row r="362" spans="8:14">
      <c r="H362" s="2">
        <v>250</v>
      </c>
      <c r="I362" s="6" t="s">
        <v>146</v>
      </c>
      <c r="J362" s="6" t="s">
        <v>151</v>
      </c>
      <c r="K362" s="36">
        <v>423.14</v>
      </c>
      <c r="L362" s="36">
        <v>223.88</v>
      </c>
      <c r="M362" s="36">
        <v>0.1</v>
      </c>
      <c r="N362" s="5" t="s">
        <v>315</v>
      </c>
    </row>
    <row r="363" spans="8:14">
      <c r="H363" s="2">
        <v>250</v>
      </c>
      <c r="I363" s="6" t="s">
        <v>146</v>
      </c>
      <c r="J363" s="6" t="s">
        <v>151</v>
      </c>
      <c r="K363" s="36">
        <v>251.7</v>
      </c>
      <c r="L363" s="36">
        <v>126.14</v>
      </c>
      <c r="M363" s="36">
        <v>0.14000000000000001</v>
      </c>
      <c r="N363" s="5" t="s">
        <v>315</v>
      </c>
    </row>
    <row r="364" spans="8:14">
      <c r="H364" s="2">
        <v>250</v>
      </c>
      <c r="I364" s="6" t="s">
        <v>146</v>
      </c>
      <c r="J364" s="6" t="s">
        <v>151</v>
      </c>
      <c r="K364" s="36">
        <v>193.19</v>
      </c>
      <c r="L364" s="36">
        <v>62.69</v>
      </c>
      <c r="M364" s="36">
        <v>0.32</v>
      </c>
      <c r="N364" s="5" t="s">
        <v>315</v>
      </c>
    </row>
    <row r="365" spans="8:14">
      <c r="H365" s="2">
        <v>250</v>
      </c>
      <c r="I365" s="6" t="s">
        <v>146</v>
      </c>
      <c r="J365" s="6" t="s">
        <v>151</v>
      </c>
      <c r="K365" s="36">
        <v>949.84</v>
      </c>
      <c r="L365" s="36">
        <v>799.05</v>
      </c>
      <c r="M365" s="36">
        <v>0.1</v>
      </c>
      <c r="N365" s="5" t="s">
        <v>315</v>
      </c>
    </row>
    <row r="366" spans="8:14">
      <c r="H366" s="2">
        <v>250</v>
      </c>
      <c r="I366" s="6" t="s">
        <v>146</v>
      </c>
      <c r="J366" s="6" t="s">
        <v>151</v>
      </c>
      <c r="K366" s="36">
        <v>220.91</v>
      </c>
      <c r="L366" s="36">
        <v>95.28</v>
      </c>
      <c r="M366" s="36">
        <v>0.14000000000000001</v>
      </c>
      <c r="N366" s="5" t="s">
        <v>315</v>
      </c>
    </row>
    <row r="367" spans="8:14">
      <c r="H367" s="2">
        <v>250</v>
      </c>
      <c r="I367" s="6" t="s">
        <v>146</v>
      </c>
      <c r="J367" s="6" t="s">
        <v>151</v>
      </c>
      <c r="K367" s="36">
        <v>484.76</v>
      </c>
      <c r="L367" s="36">
        <v>263.41000000000003</v>
      </c>
      <c r="M367" s="36">
        <v>0.26</v>
      </c>
      <c r="N367" s="5" t="s">
        <v>315</v>
      </c>
    </row>
    <row r="368" spans="8:14">
      <c r="H368" s="2">
        <v>250</v>
      </c>
      <c r="I368" s="6" t="s">
        <v>146</v>
      </c>
      <c r="J368" s="6" t="s">
        <v>151</v>
      </c>
      <c r="K368" s="36">
        <v>293.62</v>
      </c>
      <c r="L368" s="36">
        <v>161.26</v>
      </c>
      <c r="M368" s="36">
        <v>0.19</v>
      </c>
      <c r="N368" s="5" t="s">
        <v>315</v>
      </c>
    </row>
    <row r="369" spans="8:14">
      <c r="H369" s="2">
        <v>250</v>
      </c>
      <c r="I369" s="6" t="s">
        <v>146</v>
      </c>
      <c r="J369" s="6" t="s">
        <v>151</v>
      </c>
      <c r="K369" s="36">
        <v>91.49</v>
      </c>
      <c r="L369" s="36">
        <v>1.21</v>
      </c>
      <c r="M369" s="36">
        <v>0.61</v>
      </c>
      <c r="N369" s="5" t="s">
        <v>315</v>
      </c>
    </row>
    <row r="370" spans="8:14">
      <c r="H370" s="2">
        <v>250</v>
      </c>
      <c r="I370" s="6" t="s">
        <v>146</v>
      </c>
      <c r="J370" s="6" t="s">
        <v>151</v>
      </c>
      <c r="K370" s="36">
        <v>3204.84</v>
      </c>
      <c r="L370" s="36">
        <v>2991.81</v>
      </c>
      <c r="M370" s="36">
        <v>0.19</v>
      </c>
      <c r="N370" s="5" t="s">
        <v>315</v>
      </c>
    </row>
    <row r="371" spans="8:14">
      <c r="H371" s="2">
        <v>250</v>
      </c>
      <c r="I371" s="6" t="s">
        <v>146</v>
      </c>
      <c r="J371" s="6" t="s">
        <v>151</v>
      </c>
      <c r="K371" s="36">
        <v>295.14999999999998</v>
      </c>
      <c r="L371" s="36">
        <v>147.01</v>
      </c>
      <c r="M371" s="36">
        <v>0.1</v>
      </c>
      <c r="N371" s="5" t="s">
        <v>315</v>
      </c>
    </row>
    <row r="372" spans="8:14">
      <c r="H372" s="2">
        <v>250</v>
      </c>
      <c r="I372" s="6" t="s">
        <v>146</v>
      </c>
      <c r="J372" s="6" t="s">
        <v>151</v>
      </c>
      <c r="K372" s="36">
        <v>384.77</v>
      </c>
      <c r="L372" s="36">
        <v>169.14</v>
      </c>
      <c r="M372" s="36">
        <v>0.11</v>
      </c>
      <c r="N372" s="5" t="s">
        <v>315</v>
      </c>
    </row>
    <row r="373" spans="8:14">
      <c r="H373" s="2">
        <v>250</v>
      </c>
      <c r="I373" s="6" t="s">
        <v>146</v>
      </c>
      <c r="J373" s="6" t="s">
        <v>151</v>
      </c>
      <c r="K373" s="36">
        <v>236.52</v>
      </c>
      <c r="L373" s="36">
        <v>94.03</v>
      </c>
      <c r="M373" s="36">
        <v>0.26</v>
      </c>
      <c r="N373" s="5" t="s">
        <v>315</v>
      </c>
    </row>
    <row r="374" spans="8:14">
      <c r="H374" s="2">
        <v>250</v>
      </c>
      <c r="I374" s="6" t="s">
        <v>146</v>
      </c>
      <c r="J374" s="6" t="s">
        <v>151</v>
      </c>
      <c r="K374" s="36">
        <v>127.16</v>
      </c>
      <c r="L374" s="36">
        <v>35.17</v>
      </c>
      <c r="M374" s="36">
        <v>0.2</v>
      </c>
      <c r="N374" s="5" t="s">
        <v>315</v>
      </c>
    </row>
    <row r="375" spans="8:14">
      <c r="H375" s="2">
        <v>250</v>
      </c>
      <c r="I375" s="6" t="s">
        <v>146</v>
      </c>
      <c r="J375" s="6" t="s">
        <v>151</v>
      </c>
      <c r="K375" s="36">
        <v>100.6</v>
      </c>
      <c r="L375" s="36">
        <v>0</v>
      </c>
      <c r="M375" s="36">
        <v>0.13</v>
      </c>
      <c r="N375" s="5" t="s">
        <v>315</v>
      </c>
    </row>
    <row r="376" spans="8:14">
      <c r="H376" s="2">
        <v>250</v>
      </c>
      <c r="I376" s="6" t="s">
        <v>146</v>
      </c>
      <c r="J376" s="6" t="s">
        <v>151</v>
      </c>
      <c r="K376" s="36">
        <v>219.49</v>
      </c>
      <c r="L376" s="36">
        <v>74.709999999999994</v>
      </c>
      <c r="M376" s="36">
        <v>0.12</v>
      </c>
      <c r="N376" s="5" t="s">
        <v>315</v>
      </c>
    </row>
    <row r="377" spans="8:14">
      <c r="H377" s="2">
        <v>250</v>
      </c>
      <c r="I377" s="6" t="s">
        <v>146</v>
      </c>
      <c r="J377" s="6" t="s">
        <v>151</v>
      </c>
      <c r="K377" s="36">
        <v>92.28</v>
      </c>
      <c r="L377" s="36">
        <v>30.08</v>
      </c>
      <c r="M377" s="36">
        <v>0.11</v>
      </c>
      <c r="N377" s="5" t="s">
        <v>315</v>
      </c>
    </row>
    <row r="378" spans="8:14">
      <c r="H378" s="2">
        <v>250</v>
      </c>
      <c r="I378" s="6" t="s">
        <v>146</v>
      </c>
      <c r="J378" s="6" t="s">
        <v>151</v>
      </c>
      <c r="K378" s="36">
        <v>131.91</v>
      </c>
      <c r="L378" s="36">
        <v>48.83</v>
      </c>
      <c r="M378" s="36">
        <v>0.15</v>
      </c>
      <c r="N378" s="5" t="s">
        <v>315</v>
      </c>
    </row>
    <row r="379" spans="8:14">
      <c r="H379" s="2">
        <v>250</v>
      </c>
      <c r="I379" s="6" t="s">
        <v>146</v>
      </c>
      <c r="J379" s="6" t="s">
        <v>151</v>
      </c>
      <c r="K379" s="36">
        <v>153.74</v>
      </c>
      <c r="L379" s="36">
        <v>52.07</v>
      </c>
      <c r="M379" s="36">
        <v>0.08</v>
      </c>
      <c r="N379" s="5" t="s">
        <v>315</v>
      </c>
    </row>
    <row r="380" spans="8:14">
      <c r="H380" s="2">
        <v>250</v>
      </c>
      <c r="I380" s="6" t="s">
        <v>146</v>
      </c>
      <c r="J380" s="6" t="s">
        <v>151</v>
      </c>
      <c r="K380" s="36">
        <v>94.01</v>
      </c>
      <c r="L380" s="36">
        <v>0</v>
      </c>
      <c r="M380" s="36">
        <v>0.08</v>
      </c>
      <c r="N380" s="5" t="s">
        <v>315</v>
      </c>
    </row>
    <row r="381" spans="8:14">
      <c r="H381" s="2">
        <v>250</v>
      </c>
      <c r="I381" s="6" t="s">
        <v>146</v>
      </c>
      <c r="J381" s="6" t="s">
        <v>151</v>
      </c>
      <c r="K381" s="36">
        <v>131.66</v>
      </c>
      <c r="L381" s="36">
        <v>64.06</v>
      </c>
      <c r="M381" s="36">
        <v>0.1</v>
      </c>
      <c r="N381" s="5" t="s">
        <v>315</v>
      </c>
    </row>
    <row r="382" spans="8:14">
      <c r="H382" s="2">
        <v>250</v>
      </c>
      <c r="I382" s="6" t="s">
        <v>146</v>
      </c>
      <c r="J382" s="6" t="s">
        <v>151</v>
      </c>
      <c r="K382" s="36">
        <v>212.69</v>
      </c>
      <c r="L382" s="36">
        <v>120.04</v>
      </c>
      <c r="M382" s="36">
        <v>0.08</v>
      </c>
      <c r="N382" s="5" t="s">
        <v>315</v>
      </c>
    </row>
    <row r="383" spans="8:14">
      <c r="H383" s="2">
        <v>250</v>
      </c>
      <c r="I383" s="6" t="s">
        <v>146</v>
      </c>
      <c r="J383" s="6" t="s">
        <v>151</v>
      </c>
      <c r="K383" s="36">
        <v>111.02</v>
      </c>
      <c r="L383" s="36">
        <v>0</v>
      </c>
      <c r="M383" s="36">
        <v>0.11</v>
      </c>
      <c r="N383" s="5" t="s">
        <v>315</v>
      </c>
    </row>
    <row r="384" spans="8:14">
      <c r="H384" s="2">
        <v>250</v>
      </c>
      <c r="I384" s="6" t="s">
        <v>146</v>
      </c>
      <c r="J384" s="6" t="s">
        <v>151</v>
      </c>
      <c r="K384" s="36">
        <v>73.11</v>
      </c>
      <c r="L384" s="36">
        <v>0</v>
      </c>
      <c r="M384" s="36">
        <v>0.14000000000000001</v>
      </c>
      <c r="N384" s="5" t="s">
        <v>315</v>
      </c>
    </row>
    <row r="385" spans="8:14">
      <c r="H385" s="2">
        <v>250</v>
      </c>
      <c r="I385" s="6" t="s">
        <v>146</v>
      </c>
      <c r="J385" s="6" t="s">
        <v>151</v>
      </c>
      <c r="K385" s="36">
        <v>160.66999999999999</v>
      </c>
      <c r="L385" s="36">
        <v>0</v>
      </c>
      <c r="M385" s="36">
        <v>0.1</v>
      </c>
      <c r="N385" s="5" t="s">
        <v>315</v>
      </c>
    </row>
    <row r="386" spans="8:14">
      <c r="H386" s="2">
        <v>250</v>
      </c>
      <c r="I386" s="6" t="s">
        <v>146</v>
      </c>
      <c r="J386" s="6" t="s">
        <v>151</v>
      </c>
      <c r="K386" s="36">
        <v>253.53</v>
      </c>
      <c r="L386" s="36">
        <v>129.26</v>
      </c>
      <c r="M386" s="36">
        <v>0.2</v>
      </c>
      <c r="N386" s="5" t="s">
        <v>315</v>
      </c>
    </row>
    <row r="387" spans="8:14">
      <c r="H387" s="2">
        <v>250</v>
      </c>
      <c r="I387" s="6" t="s">
        <v>146</v>
      </c>
      <c r="J387" s="6" t="s">
        <v>151</v>
      </c>
      <c r="K387" s="36">
        <v>73.11</v>
      </c>
      <c r="L387" s="36">
        <v>0</v>
      </c>
      <c r="M387" s="36">
        <v>0.11</v>
      </c>
      <c r="N387" s="5" t="s">
        <v>315</v>
      </c>
    </row>
    <row r="388" spans="8:14">
      <c r="H388" s="2">
        <v>250</v>
      </c>
      <c r="I388" s="6" t="s">
        <v>146</v>
      </c>
      <c r="J388" s="6" t="s">
        <v>151</v>
      </c>
      <c r="K388" s="36">
        <v>84.69</v>
      </c>
      <c r="L388" s="36">
        <v>2.35</v>
      </c>
      <c r="M388" s="36">
        <v>0.11</v>
      </c>
      <c r="N388" s="5" t="s">
        <v>315</v>
      </c>
    </row>
    <row r="389" spans="8:14">
      <c r="H389" s="2">
        <v>250</v>
      </c>
      <c r="I389" s="6" t="s">
        <v>146</v>
      </c>
      <c r="J389" s="6" t="s">
        <v>151</v>
      </c>
      <c r="K389" s="36">
        <v>223.77</v>
      </c>
      <c r="L389" s="36">
        <v>94.91</v>
      </c>
      <c r="M389" s="36">
        <v>0.12</v>
      </c>
      <c r="N389" s="5" t="s">
        <v>315</v>
      </c>
    </row>
    <row r="390" spans="8:14">
      <c r="H390" s="2">
        <v>250</v>
      </c>
      <c r="I390" s="6" t="s">
        <v>146</v>
      </c>
      <c r="J390" s="6" t="s">
        <v>151</v>
      </c>
      <c r="K390" s="36">
        <v>72.84</v>
      </c>
      <c r="L390" s="36">
        <v>1.41</v>
      </c>
      <c r="M390" s="36">
        <v>0.12</v>
      </c>
      <c r="N390" s="5" t="s">
        <v>315</v>
      </c>
    </row>
    <row r="391" spans="8:14">
      <c r="H391" s="2">
        <v>250</v>
      </c>
      <c r="I391" s="6" t="s">
        <v>146</v>
      </c>
      <c r="J391" s="6" t="s">
        <v>151</v>
      </c>
      <c r="K391" s="36">
        <v>328.12</v>
      </c>
      <c r="L391" s="36">
        <v>163.29</v>
      </c>
      <c r="M391" s="36">
        <v>0.13</v>
      </c>
      <c r="N391" s="5" t="s">
        <v>315</v>
      </c>
    </row>
    <row r="392" spans="8:14">
      <c r="H392" s="2">
        <v>250</v>
      </c>
      <c r="I392" s="6" t="s">
        <v>146</v>
      </c>
      <c r="J392" s="6" t="s">
        <v>151</v>
      </c>
      <c r="K392" s="36">
        <v>93.34</v>
      </c>
      <c r="L392" s="36">
        <v>21.9</v>
      </c>
      <c r="M392" s="36">
        <v>0.12</v>
      </c>
      <c r="N392" s="5" t="s">
        <v>315</v>
      </c>
    </row>
    <row r="393" spans="8:14">
      <c r="H393" s="2">
        <v>250</v>
      </c>
      <c r="I393" s="6" t="s">
        <v>146</v>
      </c>
      <c r="J393" s="6" t="s">
        <v>151</v>
      </c>
      <c r="K393" s="36">
        <v>112.1</v>
      </c>
      <c r="L393" s="36">
        <v>32.08</v>
      </c>
      <c r="M393" s="36">
        <v>0.13</v>
      </c>
      <c r="N393" s="5" t="s">
        <v>315</v>
      </c>
    </row>
    <row r="394" spans="8:14">
      <c r="H394" s="2">
        <v>250</v>
      </c>
      <c r="I394" s="6" t="s">
        <v>146</v>
      </c>
      <c r="J394" s="6" t="s">
        <v>151</v>
      </c>
      <c r="K394" s="36">
        <v>139.25</v>
      </c>
      <c r="L394" s="36">
        <v>70.19</v>
      </c>
      <c r="M394" s="36">
        <v>0.14000000000000001</v>
      </c>
      <c r="N394" s="5" t="s">
        <v>315</v>
      </c>
    </row>
    <row r="395" spans="8:14">
      <c r="H395" s="2">
        <v>250</v>
      </c>
      <c r="I395" s="6" t="s">
        <v>146</v>
      </c>
      <c r="J395" s="6" t="s">
        <v>151</v>
      </c>
      <c r="K395" s="36">
        <v>119.25</v>
      </c>
      <c r="L395" s="36">
        <v>24.07</v>
      </c>
      <c r="M395" s="36">
        <v>0.11</v>
      </c>
      <c r="N395" s="5" t="s">
        <v>315</v>
      </c>
    </row>
    <row r="396" spans="8:14">
      <c r="H396" s="2">
        <v>250</v>
      </c>
      <c r="I396" s="6" t="s">
        <v>146</v>
      </c>
      <c r="J396" s="6" t="s">
        <v>151</v>
      </c>
      <c r="K396" s="36">
        <v>236.37</v>
      </c>
      <c r="L396" s="36">
        <v>159.74</v>
      </c>
      <c r="M396" s="36">
        <v>0.11</v>
      </c>
      <c r="N396" s="5" t="s">
        <v>315</v>
      </c>
    </row>
    <row r="397" spans="8:14">
      <c r="H397" s="2">
        <v>250</v>
      </c>
      <c r="I397" s="6" t="s">
        <v>146</v>
      </c>
      <c r="J397" s="6" t="s">
        <v>151</v>
      </c>
      <c r="K397" s="36">
        <v>259.02</v>
      </c>
      <c r="L397" s="36">
        <v>38.549999999999997</v>
      </c>
      <c r="M397" s="36">
        <v>0.15</v>
      </c>
      <c r="N397" s="5" t="s">
        <v>315</v>
      </c>
    </row>
    <row r="398" spans="8:14">
      <c r="H398" s="2">
        <v>250</v>
      </c>
      <c r="I398" s="6" t="s">
        <v>146</v>
      </c>
      <c r="J398" s="6" t="s">
        <v>151</v>
      </c>
      <c r="K398" s="36">
        <v>86.23</v>
      </c>
      <c r="L398" s="36">
        <v>2.7</v>
      </c>
      <c r="M398" s="36">
        <v>0.1</v>
      </c>
      <c r="N398" s="5" t="s">
        <v>315</v>
      </c>
    </row>
    <row r="399" spans="8:14">
      <c r="H399" s="2">
        <v>250</v>
      </c>
      <c r="I399" s="6" t="s">
        <v>146</v>
      </c>
      <c r="J399" s="6" t="s">
        <v>151</v>
      </c>
      <c r="K399" s="36">
        <v>110.45</v>
      </c>
      <c r="L399" s="36">
        <v>9.43</v>
      </c>
      <c r="M399" s="36">
        <v>0.1</v>
      </c>
      <c r="N399" s="5" t="s">
        <v>315</v>
      </c>
    </row>
    <row r="400" spans="8:14">
      <c r="H400" s="2">
        <v>250</v>
      </c>
      <c r="I400" s="6" t="s">
        <v>146</v>
      </c>
      <c r="J400" s="6" t="s">
        <v>151</v>
      </c>
      <c r="K400" s="36">
        <v>227.39</v>
      </c>
      <c r="L400" s="36">
        <v>23.39</v>
      </c>
      <c r="M400" s="36">
        <v>0.14000000000000001</v>
      </c>
      <c r="N400" s="5" t="s">
        <v>315</v>
      </c>
    </row>
    <row r="401" spans="8:14">
      <c r="H401" s="2">
        <v>250</v>
      </c>
      <c r="I401" s="6" t="s">
        <v>146</v>
      </c>
      <c r="J401" s="6" t="s">
        <v>151</v>
      </c>
      <c r="K401" s="36">
        <v>211.09</v>
      </c>
      <c r="L401" s="36">
        <v>12.93</v>
      </c>
      <c r="M401" s="36">
        <v>0.12</v>
      </c>
      <c r="N401" s="5" t="s">
        <v>315</v>
      </c>
    </row>
    <row r="402" spans="8:14">
      <c r="H402" s="2">
        <v>250</v>
      </c>
      <c r="I402" s="6" t="s">
        <v>146</v>
      </c>
      <c r="J402" s="6" t="s">
        <v>151</v>
      </c>
      <c r="K402" s="36">
        <v>142.5</v>
      </c>
      <c r="L402" s="36">
        <v>0</v>
      </c>
      <c r="M402" s="36">
        <v>0.11</v>
      </c>
      <c r="N402" s="5" t="s">
        <v>315</v>
      </c>
    </row>
    <row r="403" spans="8:14">
      <c r="H403" s="2">
        <v>250</v>
      </c>
      <c r="I403" s="6" t="s">
        <v>146</v>
      </c>
      <c r="J403" s="6" t="s">
        <v>151</v>
      </c>
      <c r="K403" s="36">
        <v>80.05</v>
      </c>
      <c r="L403" s="36">
        <v>11</v>
      </c>
      <c r="M403" s="36">
        <v>0.16</v>
      </c>
      <c r="N403" s="5" t="s">
        <v>315</v>
      </c>
    </row>
    <row r="404" spans="8:14">
      <c r="H404" s="2">
        <v>250</v>
      </c>
      <c r="I404" s="6" t="s">
        <v>146</v>
      </c>
      <c r="J404" s="6" t="s">
        <v>151</v>
      </c>
      <c r="K404" s="36">
        <v>230.82</v>
      </c>
      <c r="L404" s="36">
        <v>7.6</v>
      </c>
      <c r="N404" s="5" t="s">
        <v>315</v>
      </c>
    </row>
    <row r="405" spans="8:14">
      <c r="H405" s="2">
        <v>250</v>
      </c>
      <c r="I405" s="6" t="s">
        <v>146</v>
      </c>
      <c r="J405" s="6" t="s">
        <v>151</v>
      </c>
      <c r="K405" s="36">
        <v>180.85</v>
      </c>
      <c r="L405" s="36">
        <v>0</v>
      </c>
      <c r="N405" s="5" t="s">
        <v>315</v>
      </c>
    </row>
    <row r="406" spans="8:14">
      <c r="H406" s="2">
        <v>250</v>
      </c>
      <c r="I406" s="6" t="s">
        <v>146</v>
      </c>
      <c r="J406" s="6" t="s">
        <v>151</v>
      </c>
      <c r="K406" s="36">
        <v>176.26</v>
      </c>
      <c r="L406" s="36">
        <v>0</v>
      </c>
      <c r="N406" s="5" t="s">
        <v>315</v>
      </c>
    </row>
    <row r="407" spans="8:14">
      <c r="H407" s="2">
        <v>250</v>
      </c>
      <c r="I407" s="6" t="s">
        <v>146</v>
      </c>
      <c r="J407" s="6" t="s">
        <v>151</v>
      </c>
      <c r="K407" s="36">
        <v>222.13</v>
      </c>
      <c r="L407" s="36">
        <v>15.83</v>
      </c>
      <c r="N407" s="5" t="s">
        <v>315</v>
      </c>
    </row>
    <row r="408" spans="8:14">
      <c r="H408" s="2">
        <v>250</v>
      </c>
      <c r="I408" s="6" t="s">
        <v>146</v>
      </c>
      <c r="J408" s="6" t="s">
        <v>151</v>
      </c>
      <c r="K408" s="36">
        <v>260.37</v>
      </c>
      <c r="L408" s="36">
        <v>20.77</v>
      </c>
      <c r="M408" s="36">
        <v>0.09</v>
      </c>
      <c r="N408" s="5" t="s">
        <v>315</v>
      </c>
    </row>
    <row r="409" spans="8:14">
      <c r="H409" s="2">
        <v>250</v>
      </c>
      <c r="I409" s="6" t="s">
        <v>146</v>
      </c>
      <c r="J409" s="6" t="s">
        <v>151</v>
      </c>
      <c r="K409" s="36">
        <v>66.150000000000006</v>
      </c>
      <c r="L409" s="36">
        <v>10.61</v>
      </c>
      <c r="M409" s="36">
        <v>0.1</v>
      </c>
      <c r="N409" s="5" t="s">
        <v>315</v>
      </c>
    </row>
    <row r="410" spans="8:14">
      <c r="H410" s="2">
        <v>250</v>
      </c>
      <c r="I410" s="6" t="s">
        <v>146</v>
      </c>
      <c r="J410" s="6" t="s">
        <v>151</v>
      </c>
      <c r="K410" s="36">
        <v>286.58</v>
      </c>
      <c r="L410" s="36">
        <v>0</v>
      </c>
      <c r="M410" s="36">
        <v>0.09</v>
      </c>
      <c r="N410" s="5" t="s">
        <v>315</v>
      </c>
    </row>
    <row r="411" spans="8:14">
      <c r="H411" s="2">
        <v>250</v>
      </c>
      <c r="I411" s="6" t="s">
        <v>146</v>
      </c>
      <c r="J411" s="6" t="s">
        <v>151</v>
      </c>
      <c r="K411" s="36">
        <v>186.36</v>
      </c>
      <c r="L411" s="36">
        <v>0</v>
      </c>
      <c r="M411" s="36">
        <v>0.08</v>
      </c>
      <c r="N411" s="5" t="s">
        <v>315</v>
      </c>
    </row>
    <row r="412" spans="8:14">
      <c r="H412" s="2">
        <v>250</v>
      </c>
      <c r="I412" s="6" t="s">
        <v>146</v>
      </c>
      <c r="J412" s="6" t="s">
        <v>151</v>
      </c>
      <c r="K412" s="36">
        <v>206.26</v>
      </c>
      <c r="L412" s="36">
        <v>6.93</v>
      </c>
      <c r="M412" s="36">
        <v>7.0000000000000007E-2</v>
      </c>
      <c r="N412" s="5" t="s">
        <v>315</v>
      </c>
    </row>
    <row r="413" spans="8:14">
      <c r="H413" s="2">
        <v>250</v>
      </c>
      <c r="I413" s="6" t="s">
        <v>146</v>
      </c>
      <c r="J413" s="6" t="s">
        <v>151</v>
      </c>
      <c r="K413" s="36">
        <v>208.33</v>
      </c>
      <c r="L413" s="36">
        <v>0</v>
      </c>
      <c r="M413" s="36">
        <v>0.1</v>
      </c>
      <c r="N413" s="5" t="s">
        <v>315</v>
      </c>
    </row>
    <row r="414" spans="8:14">
      <c r="H414" s="2">
        <v>250</v>
      </c>
      <c r="I414" s="6" t="s">
        <v>146</v>
      </c>
      <c r="J414" s="6" t="s">
        <v>151</v>
      </c>
      <c r="K414" s="36">
        <v>155.63</v>
      </c>
      <c r="L414" s="36">
        <v>0</v>
      </c>
      <c r="M414" s="36">
        <v>0.09</v>
      </c>
      <c r="N414" s="5" t="s">
        <v>315</v>
      </c>
    </row>
    <row r="415" spans="8:14">
      <c r="H415" s="2">
        <v>250</v>
      </c>
      <c r="I415" s="6" t="s">
        <v>146</v>
      </c>
      <c r="J415" s="6" t="s">
        <v>151</v>
      </c>
      <c r="K415" s="36">
        <v>218.82</v>
      </c>
      <c r="L415" s="36">
        <v>0</v>
      </c>
      <c r="M415" s="36">
        <v>7.0000000000000007E-2</v>
      </c>
      <c r="N415" s="5" t="s">
        <v>315</v>
      </c>
    </row>
    <row r="416" spans="8:14">
      <c r="H416" s="2">
        <v>250</v>
      </c>
      <c r="I416" s="6" t="s">
        <v>146</v>
      </c>
      <c r="J416" s="6" t="s">
        <v>151</v>
      </c>
      <c r="K416" s="36">
        <v>194.38</v>
      </c>
      <c r="L416" s="36">
        <v>17.850000000000001</v>
      </c>
      <c r="M416" s="36">
        <v>0.08</v>
      </c>
      <c r="N416" s="5" t="s">
        <v>315</v>
      </c>
    </row>
    <row r="417" spans="8:14">
      <c r="H417" s="2">
        <v>250</v>
      </c>
      <c r="I417" s="6" t="s">
        <v>146</v>
      </c>
      <c r="J417" s="6" t="s">
        <v>151</v>
      </c>
      <c r="K417" s="36">
        <v>164</v>
      </c>
      <c r="L417" s="36">
        <v>0</v>
      </c>
      <c r="M417" s="36">
        <v>0.09</v>
      </c>
      <c r="N417" s="5" t="s">
        <v>315</v>
      </c>
    </row>
    <row r="418" spans="8:14">
      <c r="H418" s="2">
        <v>250</v>
      </c>
      <c r="I418" s="6" t="s">
        <v>146</v>
      </c>
      <c r="J418" s="6" t="s">
        <v>151</v>
      </c>
      <c r="K418" s="36">
        <v>208.41</v>
      </c>
      <c r="L418" s="36">
        <v>0</v>
      </c>
      <c r="M418" s="36">
        <v>0.08</v>
      </c>
      <c r="N418" s="5" t="s">
        <v>315</v>
      </c>
    </row>
    <row r="419" spans="8:14">
      <c r="H419" s="2">
        <v>250</v>
      </c>
      <c r="I419" s="6" t="s">
        <v>146</v>
      </c>
      <c r="J419" s="6" t="s">
        <v>151</v>
      </c>
      <c r="K419" s="36">
        <v>383.98</v>
      </c>
      <c r="L419" s="36">
        <v>48</v>
      </c>
      <c r="M419" s="36">
        <v>0.08</v>
      </c>
      <c r="N419" s="5" t="s">
        <v>315</v>
      </c>
    </row>
    <row r="420" spans="8:14">
      <c r="H420" s="2">
        <v>250</v>
      </c>
      <c r="I420" s="6" t="s">
        <v>146</v>
      </c>
      <c r="J420" s="6" t="s">
        <v>151</v>
      </c>
      <c r="K420" s="36">
        <v>141.86000000000001</v>
      </c>
      <c r="L420" s="36">
        <v>0</v>
      </c>
      <c r="M420" s="36">
        <v>0.08</v>
      </c>
      <c r="N420" s="5" t="s">
        <v>315</v>
      </c>
    </row>
    <row r="421" spans="8:14">
      <c r="H421" s="2">
        <v>250</v>
      </c>
      <c r="I421" s="6" t="s">
        <v>146</v>
      </c>
      <c r="J421" s="6" t="s">
        <v>151</v>
      </c>
      <c r="K421" s="36">
        <v>293.57</v>
      </c>
      <c r="L421" s="36">
        <v>17.89</v>
      </c>
      <c r="M421" s="36">
        <v>0.08</v>
      </c>
      <c r="N421" s="5" t="s">
        <v>315</v>
      </c>
    </row>
    <row r="422" spans="8:14">
      <c r="H422" s="2">
        <v>250</v>
      </c>
      <c r="I422" s="6" t="s">
        <v>146</v>
      </c>
      <c r="J422" s="6" t="s">
        <v>151</v>
      </c>
      <c r="K422" s="36">
        <v>368.87</v>
      </c>
      <c r="L422" s="36">
        <v>58.53</v>
      </c>
      <c r="M422" s="36">
        <v>0.12</v>
      </c>
      <c r="N422" s="5" t="s">
        <v>315</v>
      </c>
    </row>
    <row r="423" spans="8:14">
      <c r="H423" s="2">
        <v>250</v>
      </c>
      <c r="I423" s="6" t="s">
        <v>146</v>
      </c>
      <c r="J423" s="6" t="s">
        <v>151</v>
      </c>
      <c r="K423" s="36">
        <v>149.65</v>
      </c>
      <c r="L423" s="36">
        <v>0</v>
      </c>
      <c r="M423" s="36">
        <v>0.08</v>
      </c>
      <c r="N423" s="5" t="s">
        <v>315</v>
      </c>
    </row>
    <row r="424" spans="8:14">
      <c r="H424" s="2">
        <v>250</v>
      </c>
      <c r="I424" s="6" t="s">
        <v>146</v>
      </c>
      <c r="J424" s="6" t="s">
        <v>151</v>
      </c>
      <c r="K424" s="36">
        <v>202.19</v>
      </c>
      <c r="L424" s="36">
        <v>0</v>
      </c>
      <c r="M424" s="36">
        <v>0.09</v>
      </c>
      <c r="N424" s="5" t="s">
        <v>315</v>
      </c>
    </row>
    <row r="425" spans="8:14">
      <c r="H425" s="2">
        <v>250</v>
      </c>
      <c r="I425" s="6" t="s">
        <v>146</v>
      </c>
      <c r="J425" s="6" t="s">
        <v>151</v>
      </c>
      <c r="K425" s="36">
        <v>186.32</v>
      </c>
      <c r="L425" s="36">
        <v>22.93</v>
      </c>
      <c r="M425" s="36">
        <v>0.09</v>
      </c>
      <c r="N425" s="5" t="s">
        <v>315</v>
      </c>
    </row>
    <row r="426" spans="8:14">
      <c r="H426" s="2">
        <v>250</v>
      </c>
      <c r="I426" s="6" t="s">
        <v>146</v>
      </c>
      <c r="J426" s="6" t="s">
        <v>151</v>
      </c>
      <c r="K426" s="36">
        <v>136.28</v>
      </c>
      <c r="L426" s="36">
        <v>0</v>
      </c>
      <c r="M426" s="36">
        <v>0.13</v>
      </c>
      <c r="N426" s="5" t="s">
        <v>315</v>
      </c>
    </row>
    <row r="427" spans="8:14">
      <c r="H427" s="2">
        <v>250</v>
      </c>
      <c r="I427" s="6" t="s">
        <v>146</v>
      </c>
      <c r="J427" s="6" t="s">
        <v>151</v>
      </c>
      <c r="K427" s="36">
        <v>135.13999999999999</v>
      </c>
      <c r="L427" s="36">
        <v>0</v>
      </c>
      <c r="M427" s="36">
        <v>0.1</v>
      </c>
      <c r="N427" s="5" t="s">
        <v>315</v>
      </c>
    </row>
    <row r="428" spans="8:14">
      <c r="H428" s="2">
        <v>250</v>
      </c>
      <c r="I428" s="6" t="s">
        <v>146</v>
      </c>
      <c r="J428" s="6" t="s">
        <v>151</v>
      </c>
      <c r="K428" s="36">
        <v>341.76</v>
      </c>
      <c r="L428" s="36">
        <v>0.28999999999999998</v>
      </c>
      <c r="M428" s="36">
        <v>0.12</v>
      </c>
      <c r="N428" s="5" t="s">
        <v>315</v>
      </c>
    </row>
    <row r="429" spans="8:14">
      <c r="H429" s="2">
        <v>250</v>
      </c>
      <c r="I429" s="6" t="s">
        <v>146</v>
      </c>
      <c r="J429" s="6" t="s">
        <v>151</v>
      </c>
      <c r="K429" s="36">
        <v>129.53</v>
      </c>
      <c r="L429" s="36">
        <v>0</v>
      </c>
      <c r="M429" s="36">
        <v>0.08</v>
      </c>
      <c r="N429" s="5" t="s">
        <v>315</v>
      </c>
    </row>
    <row r="430" spans="8:14">
      <c r="H430" s="2">
        <v>250</v>
      </c>
      <c r="I430" s="6" t="s">
        <v>146</v>
      </c>
      <c r="J430" s="6" t="s">
        <v>151</v>
      </c>
      <c r="K430" s="36">
        <v>232.67</v>
      </c>
      <c r="L430" s="36">
        <v>39.36</v>
      </c>
      <c r="M430" s="36">
        <v>0.09</v>
      </c>
      <c r="N430" s="5" t="s">
        <v>315</v>
      </c>
    </row>
    <row r="431" spans="8:14">
      <c r="H431" s="2">
        <v>250</v>
      </c>
      <c r="I431" s="6" t="s">
        <v>146</v>
      </c>
      <c r="J431" s="6" t="s">
        <v>151</v>
      </c>
      <c r="K431" s="36">
        <v>391.01</v>
      </c>
      <c r="L431" s="36">
        <v>63.24</v>
      </c>
      <c r="M431" s="36">
        <v>0.09</v>
      </c>
      <c r="N431" s="5" t="s">
        <v>315</v>
      </c>
    </row>
    <row r="432" spans="8:14">
      <c r="H432" s="2">
        <v>250</v>
      </c>
      <c r="I432" s="6" t="s">
        <v>146</v>
      </c>
      <c r="J432" s="6" t="s">
        <v>151</v>
      </c>
      <c r="K432" s="36">
        <v>236.88</v>
      </c>
      <c r="L432" s="36">
        <v>7.23</v>
      </c>
      <c r="M432" s="36">
        <v>0.13</v>
      </c>
      <c r="N432" s="5" t="s">
        <v>315</v>
      </c>
    </row>
    <row r="433" spans="8:14">
      <c r="H433" s="2">
        <v>250</v>
      </c>
      <c r="I433" s="6" t="s">
        <v>146</v>
      </c>
      <c r="J433" s="6" t="s">
        <v>151</v>
      </c>
      <c r="K433" s="36">
        <v>360.15</v>
      </c>
      <c r="L433" s="36">
        <v>34.93</v>
      </c>
      <c r="M433" s="36">
        <v>0.1</v>
      </c>
      <c r="N433" s="5" t="s">
        <v>315</v>
      </c>
    </row>
    <row r="434" spans="8:14">
      <c r="H434" s="2">
        <v>250</v>
      </c>
      <c r="I434" s="6" t="s">
        <v>146</v>
      </c>
      <c r="J434" s="6" t="s">
        <v>151</v>
      </c>
      <c r="K434" s="36">
        <v>184.06</v>
      </c>
      <c r="L434" s="36">
        <v>19.59</v>
      </c>
      <c r="M434" s="36">
        <v>0.12</v>
      </c>
      <c r="N434" s="5" t="s">
        <v>315</v>
      </c>
    </row>
    <row r="435" spans="8:14">
      <c r="H435" s="2">
        <v>250</v>
      </c>
      <c r="I435" s="6" t="s">
        <v>146</v>
      </c>
      <c r="J435" s="6" t="s">
        <v>151</v>
      </c>
      <c r="K435" s="36">
        <v>351.74</v>
      </c>
      <c r="L435" s="36">
        <v>29.82</v>
      </c>
      <c r="M435" s="36">
        <v>7.0000000000000007E-2</v>
      </c>
      <c r="N435" s="5" t="s">
        <v>315</v>
      </c>
    </row>
    <row r="436" spans="8:14">
      <c r="H436" s="2">
        <v>250</v>
      </c>
      <c r="I436" s="6" t="s">
        <v>146</v>
      </c>
      <c r="J436" s="6" t="s">
        <v>152</v>
      </c>
      <c r="K436" s="36">
        <v>389.6</v>
      </c>
      <c r="L436" s="36">
        <v>66.05</v>
      </c>
      <c r="M436" s="36">
        <v>0.24</v>
      </c>
      <c r="N436" s="5" t="s">
        <v>315</v>
      </c>
    </row>
    <row r="437" spans="8:14">
      <c r="H437" s="2">
        <v>250</v>
      </c>
      <c r="I437" s="6" t="s">
        <v>146</v>
      </c>
      <c r="J437" s="6" t="s">
        <v>152</v>
      </c>
      <c r="K437" s="36">
        <v>83.59</v>
      </c>
      <c r="L437" s="36">
        <v>0</v>
      </c>
      <c r="M437" s="36">
        <v>0.13</v>
      </c>
      <c r="N437" s="5" t="s">
        <v>315</v>
      </c>
    </row>
    <row r="438" spans="8:14">
      <c r="H438" s="2">
        <v>250</v>
      </c>
      <c r="I438" s="6" t="s">
        <v>146</v>
      </c>
      <c r="J438" s="6" t="s">
        <v>152</v>
      </c>
      <c r="K438" s="36">
        <v>163</v>
      </c>
      <c r="L438" s="36">
        <v>0</v>
      </c>
      <c r="M438" s="36">
        <v>0.14000000000000001</v>
      </c>
      <c r="N438" s="5" t="s">
        <v>315</v>
      </c>
    </row>
    <row r="439" spans="8:14">
      <c r="H439" s="2">
        <v>250</v>
      </c>
      <c r="I439" s="6" t="s">
        <v>146</v>
      </c>
      <c r="J439" s="6" t="s">
        <v>152</v>
      </c>
      <c r="K439" s="36">
        <v>323.29000000000002</v>
      </c>
      <c r="L439" s="36">
        <v>35.89</v>
      </c>
      <c r="M439" s="36">
        <v>0.32</v>
      </c>
      <c r="N439" s="5" t="s">
        <v>315</v>
      </c>
    </row>
    <row r="440" spans="8:14">
      <c r="H440" s="2">
        <v>250</v>
      </c>
      <c r="I440" s="6" t="s">
        <v>146</v>
      </c>
      <c r="J440" s="6" t="s">
        <v>152</v>
      </c>
      <c r="K440" s="36">
        <v>336.24</v>
      </c>
      <c r="L440" s="36">
        <v>54.76</v>
      </c>
      <c r="M440" s="36">
        <v>0.52</v>
      </c>
      <c r="N440" s="5" t="s">
        <v>315</v>
      </c>
    </row>
    <row r="441" spans="8:14">
      <c r="H441" s="2">
        <v>250</v>
      </c>
      <c r="I441" s="6" t="s">
        <v>146</v>
      </c>
      <c r="J441" s="6" t="s">
        <v>152</v>
      </c>
      <c r="K441" s="36">
        <v>342.75</v>
      </c>
      <c r="L441" s="36">
        <v>78.02</v>
      </c>
      <c r="M441" s="36">
        <v>1.33</v>
      </c>
      <c r="N441" s="5" t="s">
        <v>315</v>
      </c>
    </row>
    <row r="442" spans="8:14">
      <c r="H442" s="2">
        <v>250</v>
      </c>
      <c r="I442" s="6" t="s">
        <v>146</v>
      </c>
      <c r="J442" s="6" t="s">
        <v>152</v>
      </c>
      <c r="K442" s="36">
        <v>203.24</v>
      </c>
      <c r="L442" s="36">
        <v>15.7</v>
      </c>
      <c r="M442" s="36">
        <v>2.84</v>
      </c>
      <c r="N442" s="5" t="s">
        <v>315</v>
      </c>
    </row>
    <row r="443" spans="8:14">
      <c r="H443" s="2">
        <v>250</v>
      </c>
      <c r="I443" s="6" t="s">
        <v>146</v>
      </c>
      <c r="J443" s="6" t="s">
        <v>152</v>
      </c>
      <c r="K443" s="36">
        <v>299.88</v>
      </c>
      <c r="L443" s="36">
        <v>41.92</v>
      </c>
      <c r="M443" s="36">
        <v>0.1</v>
      </c>
      <c r="N443" s="5" t="s">
        <v>315</v>
      </c>
    </row>
    <row r="444" spans="8:14">
      <c r="H444" s="2">
        <v>250</v>
      </c>
      <c r="I444" s="6" t="s">
        <v>146</v>
      </c>
      <c r="J444" s="6" t="s">
        <v>152</v>
      </c>
      <c r="K444" s="36">
        <v>115.02</v>
      </c>
      <c r="L444" s="36">
        <v>0</v>
      </c>
      <c r="M444" s="36">
        <v>0.51</v>
      </c>
      <c r="N444" s="5" t="s">
        <v>315</v>
      </c>
    </row>
    <row r="445" spans="8:14">
      <c r="H445" s="2">
        <v>250</v>
      </c>
      <c r="I445" s="6" t="s">
        <v>146</v>
      </c>
      <c r="J445" s="6" t="s">
        <v>152</v>
      </c>
      <c r="K445" s="36">
        <v>1956.22</v>
      </c>
      <c r="L445" s="36">
        <v>1783.64</v>
      </c>
      <c r="M445" s="36">
        <v>0.24</v>
      </c>
      <c r="N445" s="5" t="s">
        <v>315</v>
      </c>
    </row>
    <row r="446" spans="8:14">
      <c r="H446" s="2">
        <v>250</v>
      </c>
      <c r="I446" s="6" t="s">
        <v>146</v>
      </c>
      <c r="J446" s="6" t="s">
        <v>152</v>
      </c>
      <c r="K446" s="36">
        <v>549.24</v>
      </c>
      <c r="L446" s="36">
        <v>311.48</v>
      </c>
      <c r="M446" s="36">
        <v>0.17</v>
      </c>
      <c r="N446" s="5" t="s">
        <v>315</v>
      </c>
    </row>
    <row r="447" spans="8:14">
      <c r="H447" s="2">
        <v>250</v>
      </c>
      <c r="I447" s="6" t="s">
        <v>146</v>
      </c>
      <c r="J447" s="6" t="s">
        <v>152</v>
      </c>
      <c r="K447" s="36">
        <v>1891.61</v>
      </c>
      <c r="L447" s="36">
        <v>1877.05</v>
      </c>
      <c r="M447" s="36">
        <v>1.91</v>
      </c>
      <c r="N447" s="5" t="s">
        <v>315</v>
      </c>
    </row>
    <row r="448" spans="8:14">
      <c r="H448" s="2">
        <v>250</v>
      </c>
      <c r="I448" s="6" t="s">
        <v>146</v>
      </c>
      <c r="J448" s="6" t="s">
        <v>152</v>
      </c>
      <c r="K448" s="36">
        <v>1259.92</v>
      </c>
      <c r="L448" s="36">
        <v>1187.22</v>
      </c>
      <c r="M448" s="36">
        <v>0.11</v>
      </c>
      <c r="N448" s="5" t="s">
        <v>315</v>
      </c>
    </row>
    <row r="449" spans="8:14">
      <c r="H449" s="2">
        <v>250</v>
      </c>
      <c r="I449" s="6" t="s">
        <v>146</v>
      </c>
      <c r="J449" s="6" t="s">
        <v>153</v>
      </c>
      <c r="K449" s="36">
        <v>354.89</v>
      </c>
      <c r="L449" s="36">
        <v>93.02</v>
      </c>
      <c r="M449" s="36">
        <v>0.23</v>
      </c>
      <c r="N449" s="5" t="s">
        <v>315</v>
      </c>
    </row>
    <row r="450" spans="8:14">
      <c r="H450" s="2">
        <v>250</v>
      </c>
      <c r="I450" s="6" t="s">
        <v>146</v>
      </c>
      <c r="J450" s="6" t="s">
        <v>153</v>
      </c>
      <c r="K450" s="36">
        <v>201.71</v>
      </c>
      <c r="L450" s="36">
        <v>86.44</v>
      </c>
      <c r="M450" s="36">
        <v>0.16</v>
      </c>
      <c r="N450" s="5" t="s">
        <v>315</v>
      </c>
    </row>
    <row r="451" spans="8:14">
      <c r="H451" s="2">
        <v>250</v>
      </c>
      <c r="I451" s="6" t="s">
        <v>146</v>
      </c>
      <c r="J451" s="6" t="s">
        <v>153</v>
      </c>
      <c r="K451" s="36">
        <v>173.65</v>
      </c>
      <c r="L451" s="36">
        <v>82.63</v>
      </c>
      <c r="M451" s="36">
        <v>0.23</v>
      </c>
      <c r="N451" s="5" t="s">
        <v>315</v>
      </c>
    </row>
    <row r="452" spans="8:14">
      <c r="H452" s="2">
        <v>250</v>
      </c>
      <c r="I452" s="6" t="s">
        <v>146</v>
      </c>
      <c r="J452" s="6" t="s">
        <v>153</v>
      </c>
      <c r="K452" s="36">
        <v>135.9</v>
      </c>
      <c r="L452" s="36">
        <v>99.33</v>
      </c>
      <c r="M452" s="36">
        <v>0.2</v>
      </c>
      <c r="N452" s="5" t="s">
        <v>315</v>
      </c>
    </row>
    <row r="453" spans="8:14">
      <c r="H453" s="2">
        <v>250</v>
      </c>
      <c r="I453" s="6" t="s">
        <v>146</v>
      </c>
      <c r="J453" s="6" t="s">
        <v>153</v>
      </c>
      <c r="K453" s="36">
        <v>188.91</v>
      </c>
      <c r="L453" s="36">
        <v>99.64</v>
      </c>
      <c r="M453" s="36">
        <v>0.21</v>
      </c>
      <c r="N453" s="5" t="s">
        <v>315</v>
      </c>
    </row>
    <row r="454" spans="8:14">
      <c r="H454" s="2">
        <v>250</v>
      </c>
      <c r="I454" s="6" t="s">
        <v>146</v>
      </c>
      <c r="J454" s="6" t="s">
        <v>153</v>
      </c>
      <c r="K454" s="36">
        <v>135.08000000000001</v>
      </c>
      <c r="L454" s="36">
        <v>96.9</v>
      </c>
      <c r="M454" s="36">
        <v>0.17</v>
      </c>
      <c r="N454" s="5" t="s">
        <v>315</v>
      </c>
    </row>
    <row r="455" spans="8:14">
      <c r="H455" s="2">
        <v>250</v>
      </c>
      <c r="I455" s="6" t="s">
        <v>146</v>
      </c>
      <c r="J455" s="6" t="s">
        <v>153</v>
      </c>
      <c r="K455" s="36">
        <v>227.93</v>
      </c>
      <c r="L455" s="36">
        <v>132.12</v>
      </c>
      <c r="M455" s="36">
        <v>0.12</v>
      </c>
      <c r="N455" s="5" t="s">
        <v>315</v>
      </c>
    </row>
    <row r="456" spans="8:14">
      <c r="H456" s="2">
        <v>250</v>
      </c>
      <c r="I456" s="6" t="s">
        <v>146</v>
      </c>
      <c r="J456" s="6" t="s">
        <v>153</v>
      </c>
      <c r="K456" s="36">
        <v>196.58</v>
      </c>
      <c r="L456" s="36">
        <v>78.03</v>
      </c>
      <c r="M456" s="36">
        <v>0.14000000000000001</v>
      </c>
      <c r="N456" s="5" t="s">
        <v>315</v>
      </c>
    </row>
    <row r="457" spans="8:14">
      <c r="H457" s="2">
        <v>250</v>
      </c>
      <c r="I457" s="6" t="s">
        <v>146</v>
      </c>
      <c r="J457" s="6" t="s">
        <v>153</v>
      </c>
      <c r="K457" s="36">
        <v>163.43</v>
      </c>
      <c r="L457" s="36">
        <v>66.84</v>
      </c>
      <c r="M457" s="36">
        <v>0.13</v>
      </c>
      <c r="N457" s="5" t="s">
        <v>315</v>
      </c>
    </row>
    <row r="458" spans="8:14">
      <c r="H458" s="2">
        <v>250</v>
      </c>
      <c r="I458" s="6" t="s">
        <v>146</v>
      </c>
      <c r="J458" s="6" t="s">
        <v>153</v>
      </c>
      <c r="K458" s="36">
        <v>386.84</v>
      </c>
      <c r="L458" s="36">
        <v>140.16999999999999</v>
      </c>
      <c r="M458" s="36">
        <v>0.16</v>
      </c>
      <c r="N458" s="5" t="s">
        <v>315</v>
      </c>
    </row>
    <row r="459" spans="8:14">
      <c r="H459" s="2">
        <v>250</v>
      </c>
      <c r="I459" s="6" t="s">
        <v>146</v>
      </c>
      <c r="J459" s="6" t="s">
        <v>153</v>
      </c>
      <c r="K459" s="36">
        <v>249.94</v>
      </c>
      <c r="L459" s="36">
        <v>120.41</v>
      </c>
      <c r="M459" s="36">
        <v>0.16</v>
      </c>
      <c r="N459" s="5" t="s">
        <v>315</v>
      </c>
    </row>
    <row r="460" spans="8:14">
      <c r="H460" s="2">
        <v>250</v>
      </c>
      <c r="I460" s="6" t="s">
        <v>146</v>
      </c>
      <c r="J460" s="6" t="s">
        <v>153</v>
      </c>
      <c r="K460" s="36">
        <v>191.68</v>
      </c>
      <c r="L460" s="36">
        <v>77.48</v>
      </c>
      <c r="M460" s="36">
        <v>0.14000000000000001</v>
      </c>
      <c r="N460" s="5" t="s">
        <v>315</v>
      </c>
    </row>
    <row r="461" spans="8:14">
      <c r="H461" s="2">
        <v>250</v>
      </c>
      <c r="I461" s="6" t="s">
        <v>146</v>
      </c>
      <c r="J461" s="6" t="s">
        <v>153</v>
      </c>
      <c r="K461" s="36">
        <v>199.16</v>
      </c>
      <c r="L461" s="36">
        <v>88.22</v>
      </c>
      <c r="M461" s="36">
        <v>0.14000000000000001</v>
      </c>
      <c r="N461" s="5" t="s">
        <v>315</v>
      </c>
    </row>
    <row r="462" spans="8:14">
      <c r="H462" s="2">
        <v>250</v>
      </c>
      <c r="I462" s="6" t="s">
        <v>146</v>
      </c>
      <c r="J462" s="6" t="s">
        <v>153</v>
      </c>
      <c r="K462" s="36">
        <v>152.99</v>
      </c>
      <c r="L462" s="36">
        <v>102.78</v>
      </c>
      <c r="M462" s="36">
        <v>0.2</v>
      </c>
      <c r="N462" s="5" t="s">
        <v>315</v>
      </c>
    </row>
    <row r="463" spans="8:14">
      <c r="H463" s="2">
        <v>250</v>
      </c>
      <c r="I463" s="6" t="s">
        <v>146</v>
      </c>
      <c r="J463" s="6" t="s">
        <v>153</v>
      </c>
      <c r="K463" s="36">
        <v>185.12</v>
      </c>
      <c r="L463" s="36">
        <v>114.89</v>
      </c>
      <c r="M463" s="36">
        <v>0.14000000000000001</v>
      </c>
      <c r="N463" s="5" t="s">
        <v>315</v>
      </c>
    </row>
    <row r="464" spans="8:14">
      <c r="H464" s="2">
        <v>250</v>
      </c>
      <c r="I464" s="6" t="s">
        <v>146</v>
      </c>
      <c r="J464" s="6" t="s">
        <v>153</v>
      </c>
      <c r="K464" s="36">
        <v>202.94</v>
      </c>
      <c r="L464" s="36">
        <v>138.68</v>
      </c>
      <c r="M464" s="36">
        <v>0.13</v>
      </c>
      <c r="N464" s="5" t="s">
        <v>315</v>
      </c>
    </row>
    <row r="465" spans="8:14">
      <c r="H465" s="2">
        <v>250</v>
      </c>
      <c r="I465" s="6" t="s">
        <v>146</v>
      </c>
      <c r="J465" s="6" t="s">
        <v>153</v>
      </c>
      <c r="K465" s="36">
        <v>181.34</v>
      </c>
      <c r="L465" s="36">
        <v>121.56</v>
      </c>
      <c r="M465" s="36">
        <v>0.12</v>
      </c>
      <c r="N465" s="5" t="s">
        <v>315</v>
      </c>
    </row>
    <row r="466" spans="8:14">
      <c r="H466" s="2">
        <v>250</v>
      </c>
      <c r="I466" s="6" t="s">
        <v>146</v>
      </c>
      <c r="J466" s="6" t="s">
        <v>153</v>
      </c>
      <c r="K466" s="36">
        <v>185.54</v>
      </c>
      <c r="L466" s="36">
        <v>75.489999999999995</v>
      </c>
      <c r="M466" s="36">
        <v>0.14000000000000001</v>
      </c>
      <c r="N466" s="5" t="s">
        <v>315</v>
      </c>
    </row>
    <row r="467" spans="8:14">
      <c r="H467" s="2">
        <v>250</v>
      </c>
      <c r="I467" s="6" t="s">
        <v>146</v>
      </c>
      <c r="J467" s="6" t="s">
        <v>153</v>
      </c>
      <c r="K467" s="36">
        <v>206.89</v>
      </c>
      <c r="L467" s="36">
        <v>68.64</v>
      </c>
      <c r="M467" s="36">
        <v>0.17</v>
      </c>
      <c r="N467" s="5" t="s">
        <v>315</v>
      </c>
    </row>
    <row r="468" spans="8:14">
      <c r="H468" s="2">
        <v>250</v>
      </c>
      <c r="I468" s="6" t="s">
        <v>146</v>
      </c>
      <c r="J468" s="6" t="s">
        <v>153</v>
      </c>
      <c r="K468" s="36">
        <v>206.22</v>
      </c>
      <c r="L468" s="36">
        <v>13.16</v>
      </c>
      <c r="M468" s="36">
        <v>0.18</v>
      </c>
      <c r="N468" s="5" t="s">
        <v>315</v>
      </c>
    </row>
    <row r="469" spans="8:14">
      <c r="H469" s="2">
        <v>250</v>
      </c>
      <c r="I469" s="6" t="s">
        <v>146</v>
      </c>
      <c r="J469" s="6" t="s">
        <v>154</v>
      </c>
      <c r="K469" s="36">
        <v>41.49</v>
      </c>
      <c r="L469" s="36">
        <v>0</v>
      </c>
      <c r="M469" s="36">
        <v>0.18</v>
      </c>
      <c r="N469" s="5" t="s">
        <v>315</v>
      </c>
    </row>
    <row r="470" spans="8:14">
      <c r="H470" s="2">
        <v>250</v>
      </c>
      <c r="I470" s="6" t="s">
        <v>146</v>
      </c>
      <c r="J470" s="6" t="s">
        <v>154</v>
      </c>
      <c r="K470" s="36">
        <v>328.37</v>
      </c>
      <c r="L470" s="36">
        <v>129.37</v>
      </c>
      <c r="M470" s="36">
        <v>0.09</v>
      </c>
      <c r="N470" s="5" t="s">
        <v>315</v>
      </c>
    </row>
    <row r="471" spans="8:14">
      <c r="H471" s="2">
        <v>250</v>
      </c>
      <c r="I471" s="6" t="s">
        <v>146</v>
      </c>
      <c r="J471" s="6" t="s">
        <v>154</v>
      </c>
      <c r="K471" s="36">
        <v>183.41</v>
      </c>
      <c r="L471" s="36">
        <v>99.85</v>
      </c>
      <c r="M471" s="36">
        <v>0.14000000000000001</v>
      </c>
      <c r="N471" s="5" t="s">
        <v>315</v>
      </c>
    </row>
    <row r="472" spans="8:14">
      <c r="H472" s="2">
        <v>250</v>
      </c>
      <c r="I472" s="6" t="s">
        <v>146</v>
      </c>
      <c r="J472" s="6" t="s">
        <v>154</v>
      </c>
      <c r="K472" s="36">
        <v>800.72</v>
      </c>
      <c r="L472" s="36">
        <v>788.97</v>
      </c>
      <c r="M472" s="36">
        <v>0.14000000000000001</v>
      </c>
      <c r="N472" s="5" t="s">
        <v>315</v>
      </c>
    </row>
    <row r="473" spans="8:14">
      <c r="H473" s="2">
        <v>250</v>
      </c>
      <c r="I473" s="6" t="s">
        <v>146</v>
      </c>
      <c r="J473" s="6" t="s">
        <v>154</v>
      </c>
      <c r="K473" s="36">
        <v>154.30000000000001</v>
      </c>
      <c r="L473" s="36">
        <v>96.3</v>
      </c>
      <c r="M473" s="36">
        <v>0.12</v>
      </c>
      <c r="N473" s="5" t="s">
        <v>315</v>
      </c>
    </row>
    <row r="474" spans="8:14">
      <c r="H474" s="2">
        <v>250</v>
      </c>
      <c r="I474" s="6" t="s">
        <v>146</v>
      </c>
      <c r="J474" s="6" t="s">
        <v>154</v>
      </c>
      <c r="K474" s="36">
        <v>107225</v>
      </c>
      <c r="L474" s="36"/>
      <c r="M474" s="36">
        <v>0.17</v>
      </c>
      <c r="N474" s="5" t="s">
        <v>315</v>
      </c>
    </row>
    <row r="475" spans="8:14">
      <c r="H475" s="2">
        <v>250</v>
      </c>
      <c r="I475" s="6" t="s">
        <v>146</v>
      </c>
      <c r="J475" s="6" t="s">
        <v>154</v>
      </c>
      <c r="K475" s="36">
        <v>165.3</v>
      </c>
      <c r="L475" s="36">
        <v>115.16</v>
      </c>
      <c r="M475" s="36">
        <v>0.14000000000000001</v>
      </c>
      <c r="N475" s="5" t="s">
        <v>315</v>
      </c>
    </row>
    <row r="476" spans="8:14">
      <c r="H476" s="2">
        <v>250</v>
      </c>
      <c r="I476" s="6" t="s">
        <v>146</v>
      </c>
      <c r="J476" s="6" t="s">
        <v>154</v>
      </c>
      <c r="K476" s="36">
        <v>152.91999999999999</v>
      </c>
      <c r="L476" s="36">
        <v>106.39</v>
      </c>
      <c r="M476" s="36">
        <v>0.12</v>
      </c>
      <c r="N476" s="5" t="s">
        <v>315</v>
      </c>
    </row>
    <row r="477" spans="8:14">
      <c r="H477" s="2">
        <v>250</v>
      </c>
      <c r="I477" s="6" t="s">
        <v>146</v>
      </c>
      <c r="J477" s="6" t="s">
        <v>154</v>
      </c>
      <c r="K477" s="36">
        <v>195.91</v>
      </c>
      <c r="L477" s="36">
        <v>74.47</v>
      </c>
      <c r="M477" s="36">
        <v>0.15</v>
      </c>
      <c r="N477" s="5" t="s">
        <v>315</v>
      </c>
    </row>
    <row r="478" spans="8:14">
      <c r="H478" s="2">
        <v>250</v>
      </c>
      <c r="I478" s="6" t="s">
        <v>146</v>
      </c>
      <c r="J478" s="6" t="s">
        <v>154</v>
      </c>
      <c r="K478" s="36">
        <v>316.61</v>
      </c>
      <c r="L478" s="36">
        <v>70.62</v>
      </c>
      <c r="M478" s="36">
        <v>0.13</v>
      </c>
      <c r="N478" s="5" t="s">
        <v>315</v>
      </c>
    </row>
    <row r="479" spans="8:14">
      <c r="H479" s="2">
        <v>250</v>
      </c>
      <c r="I479" s="6" t="s">
        <v>146</v>
      </c>
      <c r="J479" s="6" t="s">
        <v>154</v>
      </c>
      <c r="K479" s="36">
        <v>347.75</v>
      </c>
      <c r="L479" s="36">
        <v>93.57</v>
      </c>
      <c r="M479" s="36">
        <v>0.18</v>
      </c>
      <c r="N479" s="5" t="s">
        <v>315</v>
      </c>
    </row>
    <row r="480" spans="8:14">
      <c r="H480" s="2">
        <v>250</v>
      </c>
      <c r="I480" s="6" t="s">
        <v>146</v>
      </c>
      <c r="J480" s="6" t="s">
        <v>154</v>
      </c>
      <c r="K480" s="36">
        <v>344.36</v>
      </c>
      <c r="L480" s="36">
        <v>90.73</v>
      </c>
      <c r="M480" s="36">
        <v>0.2</v>
      </c>
      <c r="N480" s="5" t="s">
        <v>315</v>
      </c>
    </row>
    <row r="481" spans="8:14">
      <c r="H481" s="2">
        <v>250</v>
      </c>
      <c r="I481" s="6" t="s">
        <v>146</v>
      </c>
      <c r="J481" s="6" t="s">
        <v>154</v>
      </c>
      <c r="K481" s="36">
        <v>371.81</v>
      </c>
      <c r="L481" s="36">
        <v>110.67</v>
      </c>
      <c r="M481" s="36">
        <v>0.19</v>
      </c>
      <c r="N481" s="5" t="s">
        <v>315</v>
      </c>
    </row>
    <row r="482" spans="8:14">
      <c r="H482" s="2">
        <v>250</v>
      </c>
      <c r="I482" s="6" t="s">
        <v>146</v>
      </c>
      <c r="J482" s="6" t="s">
        <v>154</v>
      </c>
      <c r="K482" s="36">
        <v>336.78</v>
      </c>
      <c r="L482" s="36">
        <v>125.57</v>
      </c>
      <c r="M482" s="36">
        <v>0.2</v>
      </c>
      <c r="N482" s="5" t="s">
        <v>315</v>
      </c>
    </row>
    <row r="483" spans="8:14">
      <c r="H483" s="2">
        <v>250</v>
      </c>
      <c r="I483" s="6" t="s">
        <v>146</v>
      </c>
      <c r="J483" s="6" t="s">
        <v>154</v>
      </c>
      <c r="K483" s="36">
        <v>105.33</v>
      </c>
      <c r="L483" s="36">
        <v>0</v>
      </c>
      <c r="M483" s="36">
        <v>0.19</v>
      </c>
      <c r="N483" s="5" t="s">
        <v>315</v>
      </c>
    </row>
    <row r="484" spans="8:14">
      <c r="H484" s="2">
        <v>250</v>
      </c>
      <c r="I484" s="6" t="s">
        <v>146</v>
      </c>
      <c r="J484" s="6" t="s">
        <v>154</v>
      </c>
      <c r="K484" s="36">
        <v>307.60000000000002</v>
      </c>
      <c r="L484" s="36">
        <v>68.430000000000007</v>
      </c>
      <c r="M484" s="36">
        <v>0.19</v>
      </c>
      <c r="N484" s="5" t="s">
        <v>315</v>
      </c>
    </row>
    <row r="485" spans="8:14">
      <c r="H485" s="2">
        <v>250</v>
      </c>
      <c r="I485" s="6" t="s">
        <v>146</v>
      </c>
      <c r="J485" s="6" t="s">
        <v>154</v>
      </c>
      <c r="K485" s="36">
        <v>285.04000000000002</v>
      </c>
      <c r="L485" s="36">
        <v>85.84</v>
      </c>
      <c r="M485" s="36">
        <v>0.44</v>
      </c>
      <c r="N485" s="5" t="s">
        <v>315</v>
      </c>
    </row>
    <row r="486" spans="8:14">
      <c r="H486" s="2">
        <v>250</v>
      </c>
      <c r="I486" s="6" t="s">
        <v>146</v>
      </c>
      <c r="J486" s="6" t="s">
        <v>154</v>
      </c>
      <c r="K486" s="36">
        <v>325.52</v>
      </c>
      <c r="L486" s="36">
        <v>130.11000000000001</v>
      </c>
      <c r="M486" s="36">
        <v>0.47</v>
      </c>
      <c r="N486" s="5" t="s">
        <v>315</v>
      </c>
    </row>
    <row r="487" spans="8:14">
      <c r="H487" s="2">
        <v>250</v>
      </c>
      <c r="I487" s="6" t="s">
        <v>146</v>
      </c>
      <c r="J487" s="6" t="s">
        <v>154</v>
      </c>
      <c r="K487" s="36">
        <v>320.31</v>
      </c>
      <c r="L487" s="36">
        <v>116.44</v>
      </c>
      <c r="M487" s="36">
        <v>1.24</v>
      </c>
      <c r="N487" s="5" t="s">
        <v>315</v>
      </c>
    </row>
    <row r="488" spans="8:14">
      <c r="H488" s="2">
        <v>250</v>
      </c>
      <c r="I488" s="6" t="s">
        <v>146</v>
      </c>
      <c r="J488" s="6" t="s">
        <v>154</v>
      </c>
      <c r="K488" s="36">
        <v>318.47000000000003</v>
      </c>
      <c r="L488" s="36">
        <v>126.54</v>
      </c>
      <c r="M488" s="36">
        <v>0.59</v>
      </c>
      <c r="N488" s="5" t="s">
        <v>315</v>
      </c>
    </row>
    <row r="489" spans="8:14">
      <c r="H489" s="2">
        <v>250</v>
      </c>
      <c r="I489" s="6" t="s">
        <v>146</v>
      </c>
      <c r="J489" s="6" t="s">
        <v>154</v>
      </c>
      <c r="K489" s="36">
        <v>323.26</v>
      </c>
      <c r="L489" s="36">
        <v>94.28</v>
      </c>
      <c r="M489" s="36">
        <v>0.67</v>
      </c>
      <c r="N489" s="5" t="s">
        <v>315</v>
      </c>
    </row>
    <row r="490" spans="8:14">
      <c r="H490" s="2">
        <v>250</v>
      </c>
      <c r="I490" s="6" t="s">
        <v>146</v>
      </c>
      <c r="J490" s="6" t="s">
        <v>154</v>
      </c>
      <c r="K490" s="36">
        <v>149.87</v>
      </c>
      <c r="L490" s="36">
        <v>0</v>
      </c>
      <c r="M490" s="36">
        <v>5.17</v>
      </c>
      <c r="N490" s="5" t="s">
        <v>315</v>
      </c>
    </row>
    <row r="491" spans="8:14">
      <c r="H491" s="2">
        <v>250</v>
      </c>
      <c r="I491" s="6" t="s">
        <v>146</v>
      </c>
      <c r="J491" s="6" t="s">
        <v>154</v>
      </c>
      <c r="K491" s="36">
        <v>316.52999999999997</v>
      </c>
      <c r="L491" s="36">
        <v>118.28</v>
      </c>
      <c r="M491" s="36">
        <v>0.12</v>
      </c>
      <c r="N491" s="5" t="s">
        <v>315</v>
      </c>
    </row>
    <row r="492" spans="8:14">
      <c r="H492" s="2">
        <v>250</v>
      </c>
      <c r="I492" s="6" t="s">
        <v>146</v>
      </c>
      <c r="J492" s="6" t="s">
        <v>154</v>
      </c>
      <c r="K492" s="36">
        <v>349.62</v>
      </c>
      <c r="L492" s="36">
        <v>155.37</v>
      </c>
      <c r="M492" s="36">
        <v>0.17</v>
      </c>
      <c r="N492" s="5" t="s">
        <v>315</v>
      </c>
    </row>
    <row r="493" spans="8:14">
      <c r="H493" s="2">
        <v>250</v>
      </c>
      <c r="I493" s="6" t="s">
        <v>146</v>
      </c>
      <c r="J493" s="6" t="s">
        <v>154</v>
      </c>
      <c r="K493" s="36">
        <v>297.29000000000002</v>
      </c>
      <c r="L493" s="36">
        <v>103.44</v>
      </c>
      <c r="M493" s="36">
        <v>0.49</v>
      </c>
      <c r="N493" s="5" t="s">
        <v>315</v>
      </c>
    </row>
    <row r="494" spans="8:14">
      <c r="H494" s="2">
        <v>250</v>
      </c>
      <c r="I494" s="6" t="s">
        <v>146</v>
      </c>
      <c r="J494" s="6" t="s">
        <v>154</v>
      </c>
      <c r="K494" s="36">
        <v>358.56</v>
      </c>
      <c r="L494" s="36">
        <v>115.32</v>
      </c>
      <c r="M494" s="36">
        <v>0.56000000000000005</v>
      </c>
      <c r="N494" s="5" t="s">
        <v>315</v>
      </c>
    </row>
    <row r="495" spans="8:14">
      <c r="H495" s="2">
        <v>250</v>
      </c>
      <c r="I495" s="6" t="s">
        <v>146</v>
      </c>
      <c r="J495" s="6" t="s">
        <v>154</v>
      </c>
      <c r="K495" s="36">
        <v>353.24</v>
      </c>
      <c r="L495" s="36">
        <v>141.38</v>
      </c>
      <c r="M495" s="36">
        <v>0.24</v>
      </c>
      <c r="N495" s="5" t="s">
        <v>315</v>
      </c>
    </row>
    <row r="496" spans="8:14">
      <c r="H496" s="2">
        <v>250</v>
      </c>
      <c r="I496" s="6" t="s">
        <v>146</v>
      </c>
      <c r="J496" s="6" t="s">
        <v>154</v>
      </c>
      <c r="K496" s="36">
        <v>315.23</v>
      </c>
      <c r="L496" s="36">
        <v>136.88999999999999</v>
      </c>
      <c r="M496" s="36">
        <v>0.11</v>
      </c>
      <c r="N496" s="5" t="s">
        <v>315</v>
      </c>
    </row>
    <row r="497" spans="8:14">
      <c r="H497" s="2">
        <v>250</v>
      </c>
      <c r="I497" s="6" t="s">
        <v>146</v>
      </c>
      <c r="J497" s="6" t="s">
        <v>154</v>
      </c>
      <c r="K497" s="36">
        <v>281.5</v>
      </c>
      <c r="L497" s="36">
        <v>122.81</v>
      </c>
      <c r="M497" s="36">
        <v>0.24</v>
      </c>
      <c r="N497" s="5" t="s">
        <v>315</v>
      </c>
    </row>
    <row r="498" spans="8:14">
      <c r="H498" s="2">
        <v>250</v>
      </c>
      <c r="I498" s="6" t="s">
        <v>146</v>
      </c>
      <c r="J498" s="6" t="s">
        <v>154</v>
      </c>
      <c r="K498" s="36">
        <v>575.62</v>
      </c>
      <c r="L498" s="36">
        <v>437.01</v>
      </c>
      <c r="M498" s="36">
        <v>0.16</v>
      </c>
      <c r="N498" s="5" t="s">
        <v>315</v>
      </c>
    </row>
    <row r="499" spans="8:14">
      <c r="H499" s="2">
        <v>250</v>
      </c>
      <c r="I499" s="6" t="s">
        <v>146</v>
      </c>
      <c r="J499" s="6" t="s">
        <v>154</v>
      </c>
      <c r="K499" s="36">
        <v>2644.67</v>
      </c>
      <c r="L499" s="36">
        <v>2553.0300000000002</v>
      </c>
      <c r="M499" s="36">
        <v>0.18</v>
      </c>
      <c r="N499" s="5" t="s">
        <v>315</v>
      </c>
    </row>
    <row r="500" spans="8:14">
      <c r="H500" s="2">
        <v>250</v>
      </c>
      <c r="I500" s="6" t="s">
        <v>146</v>
      </c>
      <c r="J500" s="6" t="s">
        <v>154</v>
      </c>
      <c r="K500" s="36">
        <v>2866.82</v>
      </c>
      <c r="L500" s="36">
        <v>2751.82</v>
      </c>
      <c r="M500" s="36">
        <v>0.34</v>
      </c>
      <c r="N500" s="5" t="s">
        <v>315</v>
      </c>
    </row>
    <row r="501" spans="8:14">
      <c r="H501" s="2">
        <v>250</v>
      </c>
      <c r="I501" s="6" t="s">
        <v>146</v>
      </c>
      <c r="J501" s="6" t="s">
        <v>154</v>
      </c>
      <c r="K501" s="36">
        <v>1437.61</v>
      </c>
      <c r="L501" s="36">
        <v>1347.34</v>
      </c>
      <c r="M501" s="36">
        <v>0.21</v>
      </c>
      <c r="N501" s="5" t="s">
        <v>315</v>
      </c>
    </row>
    <row r="502" spans="8:14">
      <c r="H502" s="2">
        <v>250</v>
      </c>
      <c r="I502" s="6" t="s">
        <v>146</v>
      </c>
      <c r="J502" s="6" t="s">
        <v>154</v>
      </c>
      <c r="K502" s="36">
        <v>317.13</v>
      </c>
      <c r="L502" s="36">
        <v>95.11</v>
      </c>
      <c r="M502" s="36">
        <v>0.13</v>
      </c>
      <c r="N502" s="5" t="s">
        <v>315</v>
      </c>
    </row>
    <row r="503" spans="8:14">
      <c r="H503" s="2">
        <v>250</v>
      </c>
      <c r="I503" s="6" t="s">
        <v>146</v>
      </c>
      <c r="J503" s="6" t="s">
        <v>154</v>
      </c>
      <c r="K503" s="36">
        <v>294.97000000000003</v>
      </c>
      <c r="L503" s="36">
        <v>104.63</v>
      </c>
      <c r="M503" s="36">
        <v>0.39</v>
      </c>
      <c r="N503" s="5" t="s">
        <v>315</v>
      </c>
    </row>
    <row r="504" spans="8:14">
      <c r="H504" s="2">
        <v>250</v>
      </c>
      <c r="I504" s="6" t="s">
        <v>146</v>
      </c>
      <c r="J504" s="6" t="s">
        <v>154</v>
      </c>
      <c r="K504" s="36">
        <v>319.63</v>
      </c>
      <c r="L504" s="36">
        <v>120.16</v>
      </c>
      <c r="M504" s="36">
        <v>0.36</v>
      </c>
      <c r="N504" s="5" t="s">
        <v>315</v>
      </c>
    </row>
    <row r="505" spans="8:14">
      <c r="H505" s="2">
        <v>250</v>
      </c>
      <c r="I505" s="6" t="s">
        <v>146</v>
      </c>
      <c r="J505" s="6" t="s">
        <v>154</v>
      </c>
      <c r="K505" s="36">
        <v>299.39</v>
      </c>
      <c r="L505" s="36">
        <v>90.64</v>
      </c>
      <c r="M505" s="36">
        <v>0.27</v>
      </c>
      <c r="N505" s="5" t="s">
        <v>315</v>
      </c>
    </row>
    <row r="506" spans="8:14">
      <c r="H506" s="2">
        <v>250</v>
      </c>
      <c r="I506" s="6" t="s">
        <v>146</v>
      </c>
      <c r="J506" s="6" t="s">
        <v>154</v>
      </c>
      <c r="K506" s="36">
        <v>274.95999999999998</v>
      </c>
      <c r="L506" s="36">
        <v>5.96</v>
      </c>
      <c r="M506" s="36">
        <v>0.3</v>
      </c>
      <c r="N506" s="5" t="s">
        <v>315</v>
      </c>
    </row>
    <row r="507" spans="8:14">
      <c r="H507" s="2">
        <v>250</v>
      </c>
      <c r="I507" s="6" t="s">
        <v>146</v>
      </c>
      <c r="J507" s="6" t="s">
        <v>154</v>
      </c>
      <c r="K507" s="36">
        <v>76.650000000000006</v>
      </c>
      <c r="L507" s="36">
        <v>0</v>
      </c>
      <c r="M507" s="36">
        <v>0.12</v>
      </c>
      <c r="N507" s="5" t="s">
        <v>315</v>
      </c>
    </row>
    <row r="508" spans="8:14">
      <c r="H508" s="2">
        <v>250</v>
      </c>
      <c r="I508" s="6" t="s">
        <v>146</v>
      </c>
      <c r="J508" s="6" t="s">
        <v>154</v>
      </c>
      <c r="K508" s="36">
        <v>334.48</v>
      </c>
      <c r="L508" s="36">
        <v>108.19</v>
      </c>
      <c r="M508" s="36">
        <v>0.13</v>
      </c>
      <c r="N508" s="5" t="s">
        <v>315</v>
      </c>
    </row>
    <row r="509" spans="8:14">
      <c r="H509" s="2">
        <v>250</v>
      </c>
      <c r="I509" s="6" t="s">
        <v>146</v>
      </c>
      <c r="J509" s="6" t="s">
        <v>154</v>
      </c>
      <c r="K509" s="36">
        <v>294.24</v>
      </c>
      <c r="L509" s="36">
        <v>134.91</v>
      </c>
      <c r="M509" s="36">
        <v>0.49</v>
      </c>
      <c r="N509" s="5" t="s">
        <v>315</v>
      </c>
    </row>
    <row r="510" spans="8:14">
      <c r="H510" s="2">
        <v>250</v>
      </c>
      <c r="I510" s="6" t="s">
        <v>146</v>
      </c>
      <c r="J510" s="6" t="s">
        <v>154</v>
      </c>
      <c r="K510" s="36">
        <v>361.9</v>
      </c>
      <c r="L510" s="36">
        <v>100.18</v>
      </c>
      <c r="M510" s="36">
        <v>0.28999999999999998</v>
      </c>
      <c r="N510" s="5" t="s">
        <v>315</v>
      </c>
    </row>
    <row r="511" spans="8:14">
      <c r="H511" s="2">
        <v>250</v>
      </c>
      <c r="I511" s="6" t="s">
        <v>146</v>
      </c>
      <c r="J511" s="6" t="s">
        <v>154</v>
      </c>
      <c r="K511" s="36">
        <v>255.47</v>
      </c>
      <c r="L511" s="36">
        <v>124.01</v>
      </c>
      <c r="M511" s="36">
        <v>0.19</v>
      </c>
      <c r="N511" s="5" t="s">
        <v>315</v>
      </c>
    </row>
    <row r="512" spans="8:14">
      <c r="H512" s="2">
        <v>250</v>
      </c>
      <c r="I512" s="6" t="s">
        <v>146</v>
      </c>
      <c r="J512" s="6" t="s">
        <v>154</v>
      </c>
      <c r="K512" s="36">
        <v>322.89</v>
      </c>
      <c r="L512" s="36">
        <v>151.09</v>
      </c>
      <c r="M512" s="36">
        <v>0.46</v>
      </c>
      <c r="N512" s="5" t="s">
        <v>315</v>
      </c>
    </row>
    <row r="513" spans="8:14">
      <c r="H513" s="2">
        <v>250</v>
      </c>
      <c r="I513" s="6" t="s">
        <v>146</v>
      </c>
      <c r="J513" s="6" t="s">
        <v>154</v>
      </c>
      <c r="K513" s="36">
        <v>324.88</v>
      </c>
      <c r="L513" s="36">
        <v>139.83000000000001</v>
      </c>
      <c r="M513" s="36">
        <v>0.22</v>
      </c>
      <c r="N513" s="5" t="s">
        <v>315</v>
      </c>
    </row>
    <row r="514" spans="8:14">
      <c r="H514" s="2">
        <v>250</v>
      </c>
      <c r="I514" s="6" t="s">
        <v>146</v>
      </c>
      <c r="J514" s="6" t="s">
        <v>154</v>
      </c>
      <c r="K514" s="36">
        <v>330.25</v>
      </c>
      <c r="L514" s="36">
        <v>148.19</v>
      </c>
      <c r="M514" s="36">
        <v>0.51</v>
      </c>
      <c r="N514" s="5" t="s">
        <v>315</v>
      </c>
    </row>
    <row r="515" spans="8:14">
      <c r="H515" s="2">
        <v>250</v>
      </c>
      <c r="I515" s="6" t="s">
        <v>146</v>
      </c>
      <c r="J515" s="6" t="s">
        <v>154</v>
      </c>
      <c r="K515" s="36">
        <v>271.08</v>
      </c>
      <c r="L515" s="36">
        <v>106.9</v>
      </c>
      <c r="M515" s="36">
        <v>0.52</v>
      </c>
      <c r="N515" s="5" t="s">
        <v>315</v>
      </c>
    </row>
    <row r="516" spans="8:14">
      <c r="H516" s="2">
        <v>250</v>
      </c>
      <c r="I516" s="6" t="s">
        <v>146</v>
      </c>
      <c r="J516" s="6" t="s">
        <v>154</v>
      </c>
      <c r="K516" s="36">
        <v>261.60000000000002</v>
      </c>
      <c r="L516" s="36">
        <v>107.19</v>
      </c>
      <c r="M516" s="36">
        <v>0.38</v>
      </c>
      <c r="N516" s="5" t="s">
        <v>315</v>
      </c>
    </row>
    <row r="517" spans="8:14">
      <c r="H517" s="2">
        <v>250</v>
      </c>
      <c r="I517" s="6" t="s">
        <v>146</v>
      </c>
      <c r="J517" s="6" t="s">
        <v>154</v>
      </c>
      <c r="K517" s="36">
        <v>278.44</v>
      </c>
      <c r="L517" s="36">
        <v>123.17</v>
      </c>
      <c r="M517" s="36">
        <v>0.35</v>
      </c>
      <c r="N517" s="5" t="s">
        <v>315</v>
      </c>
    </row>
    <row r="518" spans="8:14">
      <c r="H518" s="2">
        <v>250</v>
      </c>
      <c r="I518" s="6" t="s">
        <v>146</v>
      </c>
      <c r="J518" s="6" t="s">
        <v>154</v>
      </c>
      <c r="K518" s="36">
        <v>299.8</v>
      </c>
      <c r="L518" s="36">
        <v>79.739999999999995</v>
      </c>
      <c r="M518" s="36">
        <v>0.52</v>
      </c>
      <c r="N518" s="5" t="s">
        <v>315</v>
      </c>
    </row>
    <row r="519" spans="8:14">
      <c r="H519" s="2">
        <v>250</v>
      </c>
      <c r="I519" s="6" t="s">
        <v>146</v>
      </c>
      <c r="J519" s="6" t="s">
        <v>154</v>
      </c>
      <c r="K519" s="36">
        <v>356.42</v>
      </c>
      <c r="L519" s="36">
        <v>129.02000000000001</v>
      </c>
      <c r="M519" s="36">
        <v>0.44</v>
      </c>
      <c r="N519" s="5" t="s">
        <v>315</v>
      </c>
    </row>
    <row r="520" spans="8:14">
      <c r="H520" s="2">
        <v>250</v>
      </c>
      <c r="I520" s="6" t="s">
        <v>146</v>
      </c>
      <c r="J520" s="6" t="s">
        <v>154</v>
      </c>
      <c r="K520" s="36">
        <v>110.54</v>
      </c>
      <c r="L520" s="36">
        <v>0</v>
      </c>
      <c r="M520" s="36">
        <v>0.1</v>
      </c>
      <c r="N520" s="5" t="s">
        <v>315</v>
      </c>
    </row>
    <row r="521" spans="8:14">
      <c r="H521" s="2">
        <v>250</v>
      </c>
      <c r="I521" s="6" t="s">
        <v>146</v>
      </c>
      <c r="J521" s="6" t="s">
        <v>154</v>
      </c>
      <c r="K521" s="36">
        <v>309.94</v>
      </c>
      <c r="L521" s="36">
        <v>117.09</v>
      </c>
      <c r="N521" s="5" t="s">
        <v>315</v>
      </c>
    </row>
    <row r="522" spans="8:14">
      <c r="H522" s="2">
        <v>250</v>
      </c>
      <c r="I522" s="6" t="s">
        <v>146</v>
      </c>
      <c r="J522" s="6" t="s">
        <v>154</v>
      </c>
      <c r="K522" s="36">
        <v>291.92</v>
      </c>
      <c r="L522" s="36">
        <v>113.45</v>
      </c>
      <c r="M522" s="36">
        <v>0.3</v>
      </c>
      <c r="N522" s="5" t="s">
        <v>315</v>
      </c>
    </row>
    <row r="523" spans="8:14">
      <c r="H523" s="2">
        <v>250</v>
      </c>
      <c r="I523" s="6" t="s">
        <v>146</v>
      </c>
      <c r="J523" s="6" t="s">
        <v>154</v>
      </c>
      <c r="K523" s="36">
        <v>261.42</v>
      </c>
      <c r="L523" s="36">
        <v>99.66</v>
      </c>
      <c r="M523" s="36">
        <v>0.24</v>
      </c>
      <c r="N523" s="5" t="s">
        <v>315</v>
      </c>
    </row>
    <row r="524" spans="8:14">
      <c r="H524" s="2">
        <v>250</v>
      </c>
      <c r="I524" s="6" t="s">
        <v>146</v>
      </c>
      <c r="J524" s="6" t="s">
        <v>154</v>
      </c>
      <c r="K524" s="36">
        <v>279.75</v>
      </c>
      <c r="L524" s="36">
        <v>34.75</v>
      </c>
      <c r="M524" s="36">
        <v>0.2</v>
      </c>
      <c r="N524" s="5" t="s">
        <v>315</v>
      </c>
    </row>
    <row r="525" spans="8:14">
      <c r="H525" s="2">
        <v>250</v>
      </c>
      <c r="I525" s="6" t="s">
        <v>146</v>
      </c>
      <c r="J525" s="6" t="s">
        <v>154</v>
      </c>
      <c r="K525" s="36">
        <v>155.63</v>
      </c>
      <c r="L525" s="36">
        <v>0</v>
      </c>
      <c r="M525" s="36">
        <v>0.09</v>
      </c>
      <c r="N525" s="5" t="s">
        <v>315</v>
      </c>
    </row>
    <row r="526" spans="8:14">
      <c r="H526" s="2">
        <v>250</v>
      </c>
      <c r="I526" s="6" t="s">
        <v>146</v>
      </c>
      <c r="J526" s="6" t="s">
        <v>154</v>
      </c>
      <c r="K526" s="36">
        <v>292.29000000000002</v>
      </c>
      <c r="L526" s="36">
        <v>127.86</v>
      </c>
      <c r="M526" s="36">
        <v>0.45</v>
      </c>
      <c r="N526" s="5" t="s">
        <v>315</v>
      </c>
    </row>
    <row r="527" spans="8:14">
      <c r="H527" s="2">
        <v>250</v>
      </c>
      <c r="I527" s="6" t="s">
        <v>146</v>
      </c>
      <c r="J527" s="6" t="s">
        <v>154</v>
      </c>
      <c r="K527" s="36">
        <v>308.52999999999997</v>
      </c>
      <c r="L527" s="36">
        <v>139.66</v>
      </c>
      <c r="M527" s="36">
        <v>0.28000000000000003</v>
      </c>
      <c r="N527" s="5" t="s">
        <v>315</v>
      </c>
    </row>
    <row r="528" spans="8:14">
      <c r="H528" s="2">
        <v>250</v>
      </c>
      <c r="I528" s="6" t="s">
        <v>146</v>
      </c>
      <c r="J528" s="6" t="s">
        <v>154</v>
      </c>
      <c r="K528" s="36">
        <v>296.3</v>
      </c>
      <c r="L528" s="36">
        <v>97.58</v>
      </c>
      <c r="M528" s="36">
        <v>0.23</v>
      </c>
      <c r="N528" s="5" t="s">
        <v>315</v>
      </c>
    </row>
    <row r="529" spans="8:14">
      <c r="H529" s="2">
        <v>250</v>
      </c>
      <c r="I529" s="6" t="s">
        <v>146</v>
      </c>
      <c r="J529" s="6" t="s">
        <v>154</v>
      </c>
      <c r="K529" s="36">
        <v>317.24</v>
      </c>
      <c r="L529" s="36">
        <v>128.1</v>
      </c>
      <c r="M529" s="36">
        <v>0.18</v>
      </c>
      <c r="N529" s="5" t="s">
        <v>315</v>
      </c>
    </row>
    <row r="530" spans="8:14">
      <c r="H530" s="2">
        <v>250</v>
      </c>
      <c r="I530" s="6" t="s">
        <v>146</v>
      </c>
      <c r="J530" s="6" t="s">
        <v>154</v>
      </c>
      <c r="K530" s="36">
        <v>310.8</v>
      </c>
      <c r="L530" s="36">
        <v>115.81</v>
      </c>
      <c r="M530" s="36">
        <v>0.35</v>
      </c>
      <c r="N530" s="5" t="s">
        <v>315</v>
      </c>
    </row>
    <row r="531" spans="8:14">
      <c r="H531" s="2">
        <v>250</v>
      </c>
      <c r="I531" s="6" t="s">
        <v>146</v>
      </c>
      <c r="J531" s="6" t="s">
        <v>154</v>
      </c>
      <c r="K531" s="36">
        <v>92.57</v>
      </c>
      <c r="L531" s="36">
        <v>0</v>
      </c>
      <c r="M531" s="36">
        <v>0.1</v>
      </c>
      <c r="N531" s="5" t="s">
        <v>315</v>
      </c>
    </row>
    <row r="532" spans="8:14">
      <c r="H532" s="2">
        <v>250</v>
      </c>
      <c r="I532" s="6" t="s">
        <v>146</v>
      </c>
      <c r="J532" s="6" t="s">
        <v>154</v>
      </c>
      <c r="K532" s="36">
        <v>313.89</v>
      </c>
      <c r="L532" s="36">
        <v>120.41</v>
      </c>
      <c r="M532" s="36">
        <v>0.09</v>
      </c>
      <c r="N532" s="5" t="s">
        <v>315</v>
      </c>
    </row>
    <row r="533" spans="8:14">
      <c r="H533" s="2">
        <v>250</v>
      </c>
      <c r="I533" s="6" t="s">
        <v>146</v>
      </c>
      <c r="J533" s="6" t="s">
        <v>154</v>
      </c>
      <c r="K533" s="36">
        <v>257.51</v>
      </c>
      <c r="L533" s="36">
        <v>75.91</v>
      </c>
      <c r="M533" s="36">
        <v>0.34</v>
      </c>
      <c r="N533" s="5" t="s">
        <v>315</v>
      </c>
    </row>
    <row r="534" spans="8:14">
      <c r="H534" s="2">
        <v>250</v>
      </c>
      <c r="I534" s="6" t="s">
        <v>146</v>
      </c>
      <c r="J534" s="6" t="s">
        <v>154</v>
      </c>
      <c r="K534" s="36">
        <v>304.94</v>
      </c>
      <c r="L534" s="36">
        <v>108.63</v>
      </c>
      <c r="M534" s="36">
        <v>0.21</v>
      </c>
      <c r="N534" s="5" t="s">
        <v>315</v>
      </c>
    </row>
    <row r="535" spans="8:14">
      <c r="H535" s="2">
        <v>250</v>
      </c>
      <c r="I535" s="6" t="s">
        <v>146</v>
      </c>
      <c r="J535" s="6" t="s">
        <v>154</v>
      </c>
      <c r="K535" s="36">
        <v>134.29</v>
      </c>
      <c r="L535" s="36">
        <v>0</v>
      </c>
      <c r="M535" s="36">
        <v>0.31</v>
      </c>
      <c r="N535" s="5" t="s">
        <v>315</v>
      </c>
    </row>
    <row r="536" spans="8:14">
      <c r="H536" s="2">
        <v>250</v>
      </c>
      <c r="I536" s="6" t="s">
        <v>146</v>
      </c>
      <c r="J536" s="6" t="s">
        <v>154</v>
      </c>
      <c r="K536" s="36">
        <v>313.07</v>
      </c>
      <c r="L536" s="36">
        <v>124.61</v>
      </c>
      <c r="M536" s="36">
        <v>0.16</v>
      </c>
      <c r="N536" s="5" t="s">
        <v>315</v>
      </c>
    </row>
    <row r="537" spans="8:14">
      <c r="H537" s="2">
        <v>250</v>
      </c>
      <c r="I537" s="6" t="s">
        <v>146</v>
      </c>
      <c r="J537" s="6" t="s">
        <v>154</v>
      </c>
      <c r="K537" s="36">
        <v>275.57</v>
      </c>
      <c r="L537" s="36">
        <v>87.12</v>
      </c>
      <c r="M537" s="36">
        <v>0.28999999999999998</v>
      </c>
      <c r="N537" s="5" t="s">
        <v>315</v>
      </c>
    </row>
    <row r="538" spans="8:14">
      <c r="H538" s="2">
        <v>250</v>
      </c>
      <c r="I538" s="6" t="s">
        <v>146</v>
      </c>
      <c r="J538" s="6" t="s">
        <v>154</v>
      </c>
      <c r="K538" s="36">
        <v>301.31</v>
      </c>
      <c r="L538" s="36">
        <v>109.07</v>
      </c>
      <c r="M538" s="36">
        <v>0.28999999999999998</v>
      </c>
      <c r="N538" s="5" t="s">
        <v>315</v>
      </c>
    </row>
    <row r="539" spans="8:14">
      <c r="H539" s="2">
        <v>250</v>
      </c>
      <c r="I539" s="6" t="s">
        <v>146</v>
      </c>
      <c r="J539" s="6" t="s">
        <v>154</v>
      </c>
      <c r="K539" s="36">
        <v>281.76</v>
      </c>
      <c r="L539" s="36">
        <v>111.25</v>
      </c>
      <c r="M539" s="36">
        <v>0.26</v>
      </c>
      <c r="N539" s="5" t="s">
        <v>315</v>
      </c>
    </row>
    <row r="540" spans="8:14">
      <c r="H540" s="2">
        <v>250</v>
      </c>
      <c r="I540" s="6" t="s">
        <v>146</v>
      </c>
      <c r="J540" s="6" t="s">
        <v>154</v>
      </c>
      <c r="K540" s="36">
        <v>273.54000000000002</v>
      </c>
      <c r="L540" s="36">
        <v>123.21</v>
      </c>
      <c r="M540" s="36">
        <v>0.11</v>
      </c>
      <c r="N540" s="5" t="s">
        <v>315</v>
      </c>
    </row>
    <row r="541" spans="8:14">
      <c r="H541" s="2">
        <v>250</v>
      </c>
      <c r="I541" s="6" t="s">
        <v>146</v>
      </c>
      <c r="J541" s="6" t="s">
        <v>154</v>
      </c>
      <c r="K541" s="36">
        <v>317.58</v>
      </c>
      <c r="L541" s="36">
        <v>94.49</v>
      </c>
      <c r="M541" s="36">
        <v>2.5099999999999998</v>
      </c>
      <c r="N541" s="5" t="s">
        <v>315</v>
      </c>
    </row>
    <row r="542" spans="8:14">
      <c r="H542" s="2">
        <v>250</v>
      </c>
      <c r="I542" s="6" t="s">
        <v>146</v>
      </c>
      <c r="J542" s="6" t="s">
        <v>154</v>
      </c>
      <c r="K542" s="36">
        <v>243.65</v>
      </c>
      <c r="L542" s="36">
        <v>61.26</v>
      </c>
      <c r="M542" s="36">
        <v>0.33</v>
      </c>
      <c r="N542" s="5" t="s">
        <v>315</v>
      </c>
    </row>
    <row r="543" spans="8:14">
      <c r="H543" s="2">
        <v>250</v>
      </c>
      <c r="I543" s="6" t="s">
        <v>146</v>
      </c>
      <c r="J543" s="6" t="s">
        <v>154</v>
      </c>
      <c r="K543" s="36">
        <v>109.38</v>
      </c>
      <c r="L543" s="36">
        <v>0</v>
      </c>
      <c r="M543" s="36">
        <v>0.28999999999999998</v>
      </c>
      <c r="N543" s="5" t="s">
        <v>315</v>
      </c>
    </row>
    <row r="544" spans="8:14">
      <c r="H544" s="2">
        <v>250</v>
      </c>
      <c r="I544" s="6" t="s">
        <v>146</v>
      </c>
      <c r="J544" s="6" t="s">
        <v>154</v>
      </c>
      <c r="K544" s="36">
        <v>307.05</v>
      </c>
      <c r="L544" s="36">
        <v>115.13</v>
      </c>
      <c r="M544" s="36">
        <v>0.16</v>
      </c>
      <c r="N544" s="5" t="s">
        <v>315</v>
      </c>
    </row>
    <row r="545" spans="8:14">
      <c r="H545" s="2">
        <v>250</v>
      </c>
      <c r="I545" s="6" t="s">
        <v>146</v>
      </c>
      <c r="J545" s="6" t="s">
        <v>154</v>
      </c>
      <c r="K545" s="36">
        <v>258.33999999999997</v>
      </c>
      <c r="L545" s="36">
        <v>226.01</v>
      </c>
      <c r="M545" s="36">
        <v>0.3</v>
      </c>
      <c r="N545" s="5" t="s">
        <v>315</v>
      </c>
    </row>
    <row r="546" spans="8:14">
      <c r="H546" s="2">
        <v>250</v>
      </c>
      <c r="I546" s="6" t="s">
        <v>146</v>
      </c>
      <c r="J546" s="6" t="s">
        <v>154</v>
      </c>
      <c r="K546" s="36">
        <v>237.74</v>
      </c>
      <c r="L546" s="36">
        <v>203.79</v>
      </c>
      <c r="M546" s="36">
        <v>0.17</v>
      </c>
      <c r="N546" s="5" t="s">
        <v>315</v>
      </c>
    </row>
    <row r="547" spans="8:14">
      <c r="H547" s="2">
        <v>250</v>
      </c>
      <c r="I547" s="6" t="s">
        <v>146</v>
      </c>
      <c r="J547" s="6" t="s">
        <v>154</v>
      </c>
      <c r="K547" s="36">
        <v>217.07</v>
      </c>
      <c r="L547" s="36">
        <v>178.27</v>
      </c>
      <c r="M547" s="36">
        <v>0.14000000000000001</v>
      </c>
      <c r="N547" s="5" t="s">
        <v>315</v>
      </c>
    </row>
    <row r="548" spans="8:14">
      <c r="H548" s="2">
        <v>250</v>
      </c>
      <c r="I548" s="6" t="s">
        <v>146</v>
      </c>
      <c r="J548" s="6" t="s">
        <v>154</v>
      </c>
      <c r="K548" s="36">
        <v>271.63</v>
      </c>
      <c r="L548" s="36">
        <v>81.349999999999994</v>
      </c>
      <c r="M548" s="36">
        <v>0.22</v>
      </c>
      <c r="N548" s="5" t="s">
        <v>315</v>
      </c>
    </row>
    <row r="549" spans="8:14">
      <c r="H549" s="2">
        <v>250</v>
      </c>
      <c r="I549" s="6" t="s">
        <v>146</v>
      </c>
      <c r="J549" s="6" t="s">
        <v>154</v>
      </c>
      <c r="K549" s="36">
        <v>211.29</v>
      </c>
      <c r="L549" s="36">
        <v>51.66</v>
      </c>
      <c r="M549" s="36">
        <v>0.56999999999999995</v>
      </c>
      <c r="N549" s="5" t="s">
        <v>315</v>
      </c>
    </row>
    <row r="550" spans="8:14">
      <c r="H550" s="2">
        <v>250</v>
      </c>
      <c r="I550" s="6" t="s">
        <v>146</v>
      </c>
      <c r="J550" s="6" t="s">
        <v>154</v>
      </c>
      <c r="K550" s="36">
        <v>97.4</v>
      </c>
      <c r="L550" s="36">
        <v>35.85</v>
      </c>
      <c r="M550" s="36">
        <v>0.34</v>
      </c>
      <c r="N550" s="5" t="s">
        <v>315</v>
      </c>
    </row>
    <row r="551" spans="8:14">
      <c r="H551" s="2">
        <v>250</v>
      </c>
      <c r="I551" s="6" t="s">
        <v>146</v>
      </c>
      <c r="J551" s="6" t="s">
        <v>154</v>
      </c>
      <c r="K551" s="36">
        <v>440.49</v>
      </c>
      <c r="L551" s="36">
        <v>279.51</v>
      </c>
      <c r="M551" s="36">
        <v>0.18</v>
      </c>
      <c r="N551" s="5" t="s">
        <v>315</v>
      </c>
    </row>
    <row r="552" spans="8:14">
      <c r="H552" s="2">
        <v>250</v>
      </c>
      <c r="I552" s="6" t="s">
        <v>146</v>
      </c>
      <c r="J552" s="6" t="s">
        <v>154</v>
      </c>
      <c r="K552" s="36">
        <v>196.02</v>
      </c>
      <c r="L552" s="36">
        <v>77.680000000000007</v>
      </c>
      <c r="M552" s="36">
        <v>0.31</v>
      </c>
      <c r="N552" s="5" t="s">
        <v>315</v>
      </c>
    </row>
    <row r="553" spans="8:14">
      <c r="H553" s="2">
        <v>250</v>
      </c>
      <c r="I553" s="6" t="s">
        <v>146</v>
      </c>
      <c r="J553" s="6" t="s">
        <v>154</v>
      </c>
      <c r="K553" s="36">
        <v>214.08</v>
      </c>
      <c r="L553" s="36">
        <v>106.08</v>
      </c>
      <c r="M553" s="36">
        <v>0.18</v>
      </c>
      <c r="N553" s="5" t="s">
        <v>315</v>
      </c>
    </row>
    <row r="554" spans="8:14">
      <c r="H554" s="2">
        <v>250</v>
      </c>
      <c r="I554" s="6" t="s">
        <v>146</v>
      </c>
      <c r="J554" s="6" t="s">
        <v>154</v>
      </c>
      <c r="K554" s="36">
        <v>149.26</v>
      </c>
      <c r="L554" s="36">
        <v>83.91</v>
      </c>
      <c r="M554" s="36">
        <v>0.31</v>
      </c>
      <c r="N554" s="5" t="s">
        <v>315</v>
      </c>
    </row>
    <row r="555" spans="8:14">
      <c r="H555" s="2">
        <v>250</v>
      </c>
      <c r="I555" s="6" t="s">
        <v>146</v>
      </c>
      <c r="J555" s="6" t="s">
        <v>154</v>
      </c>
      <c r="K555" s="36">
        <v>293.45999999999998</v>
      </c>
      <c r="L555" s="36">
        <v>91.33</v>
      </c>
      <c r="M555" s="36">
        <v>0.23</v>
      </c>
      <c r="N555" s="5" t="s">
        <v>315</v>
      </c>
    </row>
    <row r="556" spans="8:14">
      <c r="H556" s="2">
        <v>250</v>
      </c>
      <c r="I556" s="6" t="s">
        <v>146</v>
      </c>
      <c r="J556" s="6" t="s">
        <v>154</v>
      </c>
      <c r="K556" s="36">
        <v>282.05</v>
      </c>
      <c r="L556" s="36">
        <v>93.05</v>
      </c>
      <c r="M556" s="36">
        <v>0.55000000000000004</v>
      </c>
      <c r="N556" s="5" t="s">
        <v>315</v>
      </c>
    </row>
    <row r="557" spans="8:14">
      <c r="H557" s="2">
        <v>250</v>
      </c>
      <c r="I557" s="6" t="s">
        <v>146</v>
      </c>
      <c r="J557" s="6" t="s">
        <v>154</v>
      </c>
      <c r="K557" s="36">
        <v>219.79</v>
      </c>
      <c r="L557" s="36">
        <v>68.099999999999994</v>
      </c>
      <c r="M557" s="36">
        <v>0.35</v>
      </c>
      <c r="N557" s="5" t="s">
        <v>315</v>
      </c>
    </row>
    <row r="558" spans="8:14">
      <c r="H558" s="2">
        <v>250</v>
      </c>
      <c r="I558" s="6" t="s">
        <v>146</v>
      </c>
      <c r="J558" s="6" t="s">
        <v>154</v>
      </c>
      <c r="K558" s="36">
        <v>279.68</v>
      </c>
      <c r="L558" s="36">
        <v>112.47</v>
      </c>
      <c r="M558" s="36">
        <v>0.39</v>
      </c>
      <c r="N558" s="5" t="s">
        <v>315</v>
      </c>
    </row>
    <row r="559" spans="8:14">
      <c r="H559" s="2">
        <v>250</v>
      </c>
      <c r="I559" s="6" t="s">
        <v>146</v>
      </c>
      <c r="J559" s="6" t="s">
        <v>154</v>
      </c>
      <c r="K559" s="36">
        <v>275.72000000000003</v>
      </c>
      <c r="L559" s="36">
        <v>26.5</v>
      </c>
      <c r="M559" s="36">
        <v>1.88</v>
      </c>
      <c r="N559" s="5" t="s">
        <v>315</v>
      </c>
    </row>
    <row r="560" spans="8:14">
      <c r="H560" s="2">
        <v>250</v>
      </c>
      <c r="I560" s="6" t="s">
        <v>146</v>
      </c>
      <c r="J560" s="6" t="s">
        <v>154</v>
      </c>
      <c r="K560" s="36">
        <v>278.14999999999998</v>
      </c>
      <c r="L560" s="36">
        <v>139.05000000000001</v>
      </c>
      <c r="M560" s="36">
        <v>0.99</v>
      </c>
      <c r="N560" s="5" t="s">
        <v>315</v>
      </c>
    </row>
    <row r="561" spans="8:14">
      <c r="H561" s="2">
        <v>250</v>
      </c>
      <c r="I561" s="6" t="s">
        <v>146</v>
      </c>
      <c r="J561" s="6" t="s">
        <v>154</v>
      </c>
      <c r="K561" s="36">
        <v>274.2</v>
      </c>
      <c r="L561" s="36">
        <v>132.99</v>
      </c>
      <c r="M561" s="36">
        <v>0.72</v>
      </c>
      <c r="N561" s="5" t="s">
        <v>315</v>
      </c>
    </row>
    <row r="562" spans="8:14">
      <c r="H562" s="2">
        <v>250</v>
      </c>
      <c r="I562" s="6" t="s">
        <v>146</v>
      </c>
      <c r="J562" s="6" t="s">
        <v>154</v>
      </c>
      <c r="K562" s="36">
        <v>292.02999999999997</v>
      </c>
      <c r="L562" s="36">
        <v>134.54</v>
      </c>
      <c r="M562" s="36">
        <v>0.64</v>
      </c>
      <c r="N562" s="5" t="s">
        <v>315</v>
      </c>
    </row>
    <row r="563" spans="8:14">
      <c r="H563" s="2">
        <v>250</v>
      </c>
      <c r="I563" s="6" t="s">
        <v>146</v>
      </c>
      <c r="J563" s="6" t="s">
        <v>154</v>
      </c>
      <c r="K563" s="36">
        <v>267.51</v>
      </c>
      <c r="L563" s="36">
        <v>147.63</v>
      </c>
      <c r="M563" s="36">
        <v>0.89</v>
      </c>
      <c r="N563" s="5" t="s">
        <v>315</v>
      </c>
    </row>
    <row r="564" spans="8:14">
      <c r="H564" s="2">
        <v>250</v>
      </c>
      <c r="I564" s="6" t="s">
        <v>146</v>
      </c>
      <c r="J564" s="6" t="s">
        <v>154</v>
      </c>
      <c r="K564" s="36">
        <v>83.58</v>
      </c>
      <c r="L564" s="36">
        <v>79.430000000000007</v>
      </c>
      <c r="M564" s="36">
        <v>0.56999999999999995</v>
      </c>
      <c r="N564" s="5" t="s">
        <v>315</v>
      </c>
    </row>
    <row r="565" spans="8:14">
      <c r="H565" s="2">
        <v>250</v>
      </c>
      <c r="I565" s="6" t="s">
        <v>146</v>
      </c>
      <c r="J565" s="6" t="s">
        <v>154</v>
      </c>
      <c r="K565" s="36">
        <v>144.76</v>
      </c>
      <c r="L565" s="36">
        <v>117.87</v>
      </c>
      <c r="M565" s="36">
        <v>0.28999999999999998</v>
      </c>
      <c r="N565" s="5" t="s">
        <v>315</v>
      </c>
    </row>
    <row r="566" spans="8:14">
      <c r="H566" s="2">
        <v>250</v>
      </c>
      <c r="I566" s="6" t="s">
        <v>146</v>
      </c>
      <c r="J566" s="6" t="s">
        <v>154</v>
      </c>
      <c r="K566" s="36">
        <v>236.79</v>
      </c>
      <c r="L566" s="36">
        <v>185.73</v>
      </c>
      <c r="M566" s="36">
        <v>0.35</v>
      </c>
      <c r="N566" s="5" t="s">
        <v>315</v>
      </c>
    </row>
    <row r="567" spans="8:14">
      <c r="H567" s="2">
        <v>250</v>
      </c>
      <c r="I567" s="6" t="s">
        <v>146</v>
      </c>
      <c r="J567" s="6" t="s">
        <v>154</v>
      </c>
      <c r="K567" s="36">
        <v>250.69</v>
      </c>
      <c r="L567" s="36">
        <v>184.07</v>
      </c>
      <c r="M567" s="36">
        <v>0.34</v>
      </c>
      <c r="N567" s="5" t="s">
        <v>315</v>
      </c>
    </row>
    <row r="568" spans="8:14">
      <c r="H568" s="2">
        <v>250</v>
      </c>
      <c r="I568" s="6" t="s">
        <v>146</v>
      </c>
      <c r="J568" s="6" t="s">
        <v>154</v>
      </c>
      <c r="K568" s="36">
        <v>247.77</v>
      </c>
      <c r="L568" s="36">
        <v>165.07</v>
      </c>
      <c r="M568" s="36">
        <v>0.22</v>
      </c>
      <c r="N568" s="5" t="s">
        <v>315</v>
      </c>
    </row>
    <row r="569" spans="8:14">
      <c r="H569" s="2">
        <v>250</v>
      </c>
      <c r="I569" s="6" t="s">
        <v>146</v>
      </c>
      <c r="J569" s="6" t="s">
        <v>154</v>
      </c>
      <c r="K569" s="36">
        <v>536.05999999999995</v>
      </c>
      <c r="L569" s="36">
        <v>330.24</v>
      </c>
      <c r="M569" s="36">
        <v>0.57999999999999996</v>
      </c>
      <c r="N569" s="5" t="s">
        <v>315</v>
      </c>
    </row>
    <row r="570" spans="8:14">
      <c r="H570" s="2">
        <v>250</v>
      </c>
      <c r="I570" s="6" t="s">
        <v>146</v>
      </c>
      <c r="J570" s="6" t="s">
        <v>154</v>
      </c>
      <c r="K570" s="36">
        <v>201.65</v>
      </c>
      <c r="L570" s="36">
        <v>126.81</v>
      </c>
      <c r="M570" s="36">
        <v>0.35</v>
      </c>
      <c r="N570" s="5" t="s">
        <v>315</v>
      </c>
    </row>
    <row r="571" spans="8:14">
      <c r="H571" s="2">
        <v>250</v>
      </c>
      <c r="I571" s="6" t="s">
        <v>146</v>
      </c>
      <c r="J571" s="6" t="s">
        <v>154</v>
      </c>
      <c r="K571" s="36">
        <v>153.97999999999999</v>
      </c>
      <c r="L571" s="36">
        <v>120.64</v>
      </c>
      <c r="M571" s="36">
        <v>0.48</v>
      </c>
      <c r="N571" s="5" t="s">
        <v>315</v>
      </c>
    </row>
    <row r="572" spans="8:14">
      <c r="H572" s="2">
        <v>250</v>
      </c>
      <c r="I572" s="6" t="s">
        <v>146</v>
      </c>
      <c r="J572" s="6" t="s">
        <v>154</v>
      </c>
      <c r="K572" s="36">
        <v>302.97000000000003</v>
      </c>
      <c r="L572" s="36">
        <v>80.41</v>
      </c>
      <c r="M572" s="36">
        <v>0.25</v>
      </c>
      <c r="N572" s="5" t="s">
        <v>315</v>
      </c>
    </row>
    <row r="573" spans="8:14">
      <c r="H573" s="2">
        <v>250</v>
      </c>
      <c r="I573" s="6" t="s">
        <v>146</v>
      </c>
      <c r="J573" s="6" t="s">
        <v>154</v>
      </c>
      <c r="K573" s="36">
        <v>294.60000000000002</v>
      </c>
      <c r="L573" s="36">
        <v>176.44</v>
      </c>
      <c r="M573" s="36">
        <v>0.39</v>
      </c>
      <c r="N573" s="5" t="s">
        <v>315</v>
      </c>
    </row>
    <row r="574" spans="8:14">
      <c r="H574" s="2">
        <v>250</v>
      </c>
      <c r="I574" s="6" t="s">
        <v>146</v>
      </c>
      <c r="J574" s="6" t="s">
        <v>154</v>
      </c>
      <c r="K574" s="36">
        <v>258.77</v>
      </c>
      <c r="L574" s="36">
        <v>256.52999999999997</v>
      </c>
      <c r="M574" s="36">
        <v>1.88</v>
      </c>
      <c r="N574" s="5" t="s">
        <v>315</v>
      </c>
    </row>
    <row r="575" spans="8:14">
      <c r="H575" s="2">
        <v>250</v>
      </c>
      <c r="I575" s="6" t="s">
        <v>146</v>
      </c>
      <c r="J575" s="6" t="s">
        <v>154</v>
      </c>
      <c r="K575" s="36">
        <v>295.52</v>
      </c>
      <c r="L575" s="36">
        <v>297.2</v>
      </c>
      <c r="M575" s="36">
        <v>0.3</v>
      </c>
      <c r="N575" s="5" t="s">
        <v>315</v>
      </c>
    </row>
    <row r="576" spans="8:14">
      <c r="H576" s="2">
        <v>250</v>
      </c>
      <c r="I576" s="6" t="s">
        <v>146</v>
      </c>
      <c r="J576" s="6" t="s">
        <v>154</v>
      </c>
      <c r="K576" s="36">
        <v>311.08999999999997</v>
      </c>
      <c r="L576" s="36">
        <v>158.35</v>
      </c>
      <c r="M576" s="36">
        <v>0.83</v>
      </c>
      <c r="N576" s="5" t="s">
        <v>315</v>
      </c>
    </row>
    <row r="577" spans="8:14">
      <c r="H577" s="2">
        <v>250</v>
      </c>
      <c r="I577" s="6" t="s">
        <v>146</v>
      </c>
      <c r="J577" s="6" t="s">
        <v>154</v>
      </c>
      <c r="K577" s="36">
        <v>190.07</v>
      </c>
      <c r="L577" s="36">
        <v>138.47999999999999</v>
      </c>
      <c r="M577" s="36">
        <v>2.52</v>
      </c>
      <c r="N577" s="5" t="s">
        <v>315</v>
      </c>
    </row>
    <row r="578" spans="8:14">
      <c r="H578" s="2">
        <v>250</v>
      </c>
      <c r="I578" s="6" t="s">
        <v>146</v>
      </c>
      <c r="J578" s="6" t="s">
        <v>154</v>
      </c>
      <c r="K578" s="36">
        <v>115.9</v>
      </c>
      <c r="L578" s="36">
        <v>104</v>
      </c>
      <c r="M578" s="36">
        <v>0.52</v>
      </c>
      <c r="N578" s="5" t="s">
        <v>315</v>
      </c>
    </row>
    <row r="579" spans="8:14">
      <c r="H579" s="2">
        <v>250</v>
      </c>
      <c r="I579" s="6" t="s">
        <v>146</v>
      </c>
      <c r="J579" s="6" t="s">
        <v>154</v>
      </c>
      <c r="K579" s="36">
        <v>88.68</v>
      </c>
      <c r="L579" s="36">
        <v>104.03</v>
      </c>
      <c r="M579" s="36">
        <v>0.53</v>
      </c>
      <c r="N579" s="5" t="s">
        <v>315</v>
      </c>
    </row>
    <row r="580" spans="8:14">
      <c r="H580" s="2">
        <v>250</v>
      </c>
      <c r="I580" s="27" t="s">
        <v>157</v>
      </c>
      <c r="J580" s="27" t="s">
        <v>149</v>
      </c>
      <c r="K580" s="162">
        <v>28</v>
      </c>
      <c r="L580" s="162">
        <v>11</v>
      </c>
      <c r="M580" s="162">
        <v>0.13</v>
      </c>
      <c r="N580" s="5" t="s">
        <v>315</v>
      </c>
    </row>
    <row r="581" spans="8:14">
      <c r="H581" s="2">
        <v>250</v>
      </c>
      <c r="I581" s="27" t="s">
        <v>158</v>
      </c>
      <c r="J581" s="27" t="s">
        <v>159</v>
      </c>
      <c r="K581" s="162">
        <v>32</v>
      </c>
      <c r="L581" s="162">
        <v>12</v>
      </c>
      <c r="M581" s="162">
        <v>0.11</v>
      </c>
      <c r="N581" s="5" t="s">
        <v>315</v>
      </c>
    </row>
    <row r="582" spans="8:14">
      <c r="H582" s="2">
        <v>250</v>
      </c>
      <c r="I582" s="27" t="s">
        <v>158</v>
      </c>
      <c r="J582" s="27" t="s">
        <v>149</v>
      </c>
      <c r="K582" s="162">
        <v>33</v>
      </c>
      <c r="L582" s="162">
        <v>20</v>
      </c>
      <c r="M582" s="162">
        <v>0.09</v>
      </c>
      <c r="N582" s="5" t="s">
        <v>315</v>
      </c>
    </row>
    <row r="583" spans="8:14">
      <c r="H583" s="2">
        <v>250</v>
      </c>
      <c r="I583" s="27" t="s">
        <v>160</v>
      </c>
      <c r="J583" s="27" t="s">
        <v>149</v>
      </c>
      <c r="K583" s="162">
        <v>27</v>
      </c>
      <c r="L583" s="162">
        <v>13</v>
      </c>
      <c r="M583" s="162">
        <v>0.11</v>
      </c>
      <c r="N583" s="5" t="s">
        <v>315</v>
      </c>
    </row>
    <row r="584" spans="8:14">
      <c r="H584" s="2">
        <v>250</v>
      </c>
      <c r="I584" s="27" t="s">
        <v>158</v>
      </c>
      <c r="J584" s="27" t="s">
        <v>159</v>
      </c>
      <c r="K584" s="162">
        <v>38</v>
      </c>
      <c r="L584" s="162">
        <v>21</v>
      </c>
      <c r="M584" s="162">
        <v>0.11</v>
      </c>
      <c r="N584" s="5" t="s">
        <v>315</v>
      </c>
    </row>
    <row r="585" spans="8:14">
      <c r="H585" s="2">
        <v>250</v>
      </c>
      <c r="I585" s="27" t="s">
        <v>161</v>
      </c>
      <c r="J585" s="27" t="s">
        <v>162</v>
      </c>
      <c r="K585" s="162">
        <v>38</v>
      </c>
      <c r="L585" s="162">
        <v>15</v>
      </c>
      <c r="M585" s="162">
        <v>0.14000000000000001</v>
      </c>
      <c r="N585" s="5" t="s">
        <v>315</v>
      </c>
    </row>
    <row r="586" spans="8:14">
      <c r="H586" s="2">
        <v>250</v>
      </c>
      <c r="I586" s="27" t="s">
        <v>158</v>
      </c>
      <c r="J586" s="27" t="s">
        <v>149</v>
      </c>
      <c r="K586" s="162">
        <v>70</v>
      </c>
      <c r="L586" s="162">
        <v>6</v>
      </c>
      <c r="M586" s="162">
        <v>0.18</v>
      </c>
      <c r="N586" s="5" t="s">
        <v>315</v>
      </c>
    </row>
    <row r="587" spans="8:14">
      <c r="H587" s="2">
        <v>250</v>
      </c>
      <c r="I587" s="27" t="s">
        <v>158</v>
      </c>
      <c r="J587" s="27" t="s">
        <v>149</v>
      </c>
      <c r="K587" s="162">
        <v>37</v>
      </c>
      <c r="L587" s="162">
        <v>21</v>
      </c>
      <c r="M587" s="162">
        <v>0.19</v>
      </c>
      <c r="N587" s="5" t="s">
        <v>315</v>
      </c>
    </row>
    <row r="588" spans="8:14">
      <c r="H588" s="2">
        <v>250</v>
      </c>
      <c r="I588" s="27" t="s">
        <v>161</v>
      </c>
      <c r="J588" s="27" t="s">
        <v>163</v>
      </c>
      <c r="K588" s="162">
        <v>37</v>
      </c>
      <c r="L588" s="162">
        <v>20</v>
      </c>
      <c r="M588" s="162">
        <v>0.15</v>
      </c>
      <c r="N588" s="5" t="s">
        <v>315</v>
      </c>
    </row>
    <row r="589" spans="8:14">
      <c r="H589" s="2">
        <v>250</v>
      </c>
      <c r="I589" s="27" t="s">
        <v>161</v>
      </c>
      <c r="J589" s="27" t="s">
        <v>149</v>
      </c>
      <c r="K589" s="162">
        <v>33</v>
      </c>
      <c r="L589" s="162">
        <v>4</v>
      </c>
      <c r="M589" s="162">
        <v>0.11</v>
      </c>
      <c r="N589" s="5" t="s">
        <v>315</v>
      </c>
    </row>
    <row r="590" spans="8:14">
      <c r="H590" s="2">
        <v>250</v>
      </c>
      <c r="I590" s="27" t="s">
        <v>161</v>
      </c>
      <c r="J590" s="27" t="s">
        <v>162</v>
      </c>
      <c r="K590" s="162">
        <v>29</v>
      </c>
      <c r="L590" s="162"/>
      <c r="M590" s="162">
        <v>0.1</v>
      </c>
      <c r="N590" s="5" t="s">
        <v>315</v>
      </c>
    </row>
    <row r="591" spans="8:14">
      <c r="H591" s="2">
        <v>250</v>
      </c>
      <c r="I591" s="27" t="s">
        <v>158</v>
      </c>
      <c r="J591" s="27" t="s">
        <v>162</v>
      </c>
      <c r="K591" s="162">
        <v>56</v>
      </c>
      <c r="L591" s="162"/>
      <c r="M591" s="162">
        <v>0.18</v>
      </c>
      <c r="N591" s="5" t="s">
        <v>315</v>
      </c>
    </row>
    <row r="592" spans="8:14">
      <c r="H592" s="2">
        <v>250</v>
      </c>
      <c r="I592" s="27" t="s">
        <v>161</v>
      </c>
      <c r="J592" s="27" t="s">
        <v>149</v>
      </c>
      <c r="K592" s="162">
        <v>31</v>
      </c>
      <c r="L592" s="162">
        <v>12</v>
      </c>
      <c r="M592" s="162">
        <v>0.14000000000000001</v>
      </c>
      <c r="N592" s="5" t="s">
        <v>315</v>
      </c>
    </row>
    <row r="593" spans="8:14">
      <c r="H593" s="2">
        <v>250</v>
      </c>
      <c r="I593" s="27" t="s">
        <v>158</v>
      </c>
      <c r="J593" s="27" t="s">
        <v>149</v>
      </c>
      <c r="K593" s="162">
        <v>206</v>
      </c>
      <c r="L593" s="162">
        <v>186</v>
      </c>
      <c r="M593" s="162">
        <v>0.14000000000000001</v>
      </c>
      <c r="N593" s="5" t="s">
        <v>315</v>
      </c>
    </row>
    <row r="594" spans="8:14">
      <c r="H594" s="2">
        <v>250</v>
      </c>
      <c r="I594" s="27" t="s">
        <v>158</v>
      </c>
      <c r="J594" s="27" t="s">
        <v>149</v>
      </c>
      <c r="K594" s="162">
        <v>74</v>
      </c>
      <c r="L594" s="162">
        <v>66</v>
      </c>
      <c r="M594" s="162">
        <v>0.13</v>
      </c>
      <c r="N594" s="5" t="s">
        <v>315</v>
      </c>
    </row>
    <row r="595" spans="8:14">
      <c r="H595" s="2">
        <v>250</v>
      </c>
      <c r="I595" s="27" t="s">
        <v>161</v>
      </c>
      <c r="J595" s="27" t="s">
        <v>149</v>
      </c>
      <c r="K595" s="162">
        <v>36</v>
      </c>
      <c r="L595" s="162">
        <v>2</v>
      </c>
      <c r="M595" s="162">
        <v>0.15</v>
      </c>
      <c r="N595" s="5" t="s">
        <v>315</v>
      </c>
    </row>
    <row r="596" spans="8:14">
      <c r="H596" s="2">
        <v>250</v>
      </c>
      <c r="I596" s="27" t="s">
        <v>158</v>
      </c>
      <c r="J596" s="27" t="s">
        <v>149</v>
      </c>
      <c r="K596" s="162">
        <v>32</v>
      </c>
      <c r="L596" s="162">
        <v>20</v>
      </c>
      <c r="M596" s="162">
        <v>0.12</v>
      </c>
      <c r="N596" s="5" t="s">
        <v>315</v>
      </c>
    </row>
    <row r="597" spans="8:14">
      <c r="H597" s="2">
        <v>250</v>
      </c>
      <c r="I597" s="27" t="s">
        <v>161</v>
      </c>
      <c r="J597" s="27" t="s">
        <v>149</v>
      </c>
      <c r="K597" s="162">
        <v>42</v>
      </c>
      <c r="L597" s="162">
        <v>16</v>
      </c>
      <c r="M597" s="162">
        <v>0.12</v>
      </c>
      <c r="N597" s="5" t="s">
        <v>315</v>
      </c>
    </row>
    <row r="598" spans="8:14">
      <c r="H598" s="2">
        <v>250</v>
      </c>
      <c r="I598" s="27" t="s">
        <v>161</v>
      </c>
      <c r="J598" s="27" t="s">
        <v>149</v>
      </c>
      <c r="K598" s="162">
        <v>67</v>
      </c>
      <c r="L598" s="162">
        <v>53</v>
      </c>
      <c r="M598" s="162">
        <v>0.12</v>
      </c>
      <c r="N598" s="5" t="s">
        <v>315</v>
      </c>
    </row>
    <row r="599" spans="8:14">
      <c r="H599" s="2">
        <v>250</v>
      </c>
      <c r="I599" s="27" t="s">
        <v>158</v>
      </c>
      <c r="J599" s="27" t="s">
        <v>149</v>
      </c>
      <c r="K599" s="162">
        <v>32</v>
      </c>
      <c r="L599" s="162">
        <v>15</v>
      </c>
      <c r="M599" s="162">
        <v>0.13</v>
      </c>
      <c r="N599" s="5" t="s">
        <v>315</v>
      </c>
    </row>
    <row r="600" spans="8:14">
      <c r="H600" s="2">
        <v>250</v>
      </c>
      <c r="I600" s="27" t="s">
        <v>158</v>
      </c>
      <c r="J600" s="27" t="s">
        <v>149</v>
      </c>
      <c r="K600" s="162">
        <v>100</v>
      </c>
      <c r="L600" s="162">
        <v>61</v>
      </c>
      <c r="M600" s="162">
        <v>0.16</v>
      </c>
      <c r="N600" s="5" t="s">
        <v>315</v>
      </c>
    </row>
    <row r="601" spans="8:14">
      <c r="H601" s="2">
        <v>250</v>
      </c>
      <c r="I601" s="27" t="s">
        <v>161</v>
      </c>
      <c r="J601" s="27" t="s">
        <v>149</v>
      </c>
      <c r="K601" s="162">
        <v>30</v>
      </c>
      <c r="L601" s="162">
        <v>10</v>
      </c>
      <c r="M601" s="162">
        <v>0.14000000000000001</v>
      </c>
      <c r="N601" s="5" t="s">
        <v>315</v>
      </c>
    </row>
    <row r="602" spans="8:14">
      <c r="H602" s="2">
        <v>250</v>
      </c>
      <c r="I602" s="27" t="s">
        <v>158</v>
      </c>
      <c r="J602" s="27" t="s">
        <v>149</v>
      </c>
      <c r="K602" s="162">
        <v>32</v>
      </c>
      <c r="L602" s="162">
        <v>12</v>
      </c>
      <c r="M602" s="162">
        <v>0.14000000000000001</v>
      </c>
      <c r="N602" s="5" t="s">
        <v>315</v>
      </c>
    </row>
    <row r="603" spans="8:14">
      <c r="H603" s="2">
        <v>250</v>
      </c>
      <c r="I603" s="27" t="s">
        <v>160</v>
      </c>
      <c r="J603" s="27" t="s">
        <v>162</v>
      </c>
      <c r="K603" s="162">
        <v>48</v>
      </c>
      <c r="L603" s="162">
        <v>30</v>
      </c>
      <c r="M603" s="162">
        <v>0.13</v>
      </c>
      <c r="N603" s="5" t="s">
        <v>315</v>
      </c>
    </row>
    <row r="604" spans="8:14">
      <c r="H604" s="2">
        <v>250</v>
      </c>
      <c r="I604" s="27" t="s">
        <v>158</v>
      </c>
      <c r="J604" s="27" t="s">
        <v>162</v>
      </c>
      <c r="K604" s="162">
        <v>41</v>
      </c>
      <c r="L604" s="162">
        <v>26</v>
      </c>
      <c r="M604" s="162">
        <v>0.16</v>
      </c>
      <c r="N604" s="5" t="s">
        <v>315</v>
      </c>
    </row>
    <row r="605" spans="8:14">
      <c r="H605" s="2">
        <v>250</v>
      </c>
      <c r="I605" s="27" t="s">
        <v>158</v>
      </c>
      <c r="J605" s="27" t="s">
        <v>162</v>
      </c>
      <c r="K605" s="162">
        <v>80</v>
      </c>
      <c r="L605" s="162">
        <v>59</v>
      </c>
      <c r="M605" s="162">
        <v>0.15</v>
      </c>
      <c r="N605" s="5" t="s">
        <v>315</v>
      </c>
    </row>
    <row r="606" spans="8:14">
      <c r="H606" s="2">
        <v>250</v>
      </c>
      <c r="I606" s="27" t="s">
        <v>158</v>
      </c>
      <c r="J606" s="27" t="s">
        <v>159</v>
      </c>
      <c r="K606" s="162">
        <v>60</v>
      </c>
      <c r="L606" s="162">
        <v>52</v>
      </c>
      <c r="M606" s="162">
        <v>0.13</v>
      </c>
      <c r="N606" s="5" t="s">
        <v>315</v>
      </c>
    </row>
    <row r="607" spans="8:14">
      <c r="H607" s="2">
        <v>250</v>
      </c>
      <c r="I607" s="27" t="s">
        <v>160</v>
      </c>
      <c r="J607" s="27" t="s">
        <v>162</v>
      </c>
      <c r="K607" s="162">
        <v>39</v>
      </c>
      <c r="L607" s="162"/>
      <c r="M607" s="162">
        <v>0.13</v>
      </c>
      <c r="N607" s="5" t="s">
        <v>315</v>
      </c>
    </row>
    <row r="608" spans="8:14">
      <c r="H608" s="2">
        <v>250</v>
      </c>
      <c r="I608" s="27" t="s">
        <v>161</v>
      </c>
      <c r="J608" s="27" t="s">
        <v>149</v>
      </c>
      <c r="K608" s="162"/>
      <c r="L608" s="162"/>
      <c r="M608" s="162">
        <v>0.13</v>
      </c>
      <c r="N608" s="5" t="s">
        <v>315</v>
      </c>
    </row>
    <row r="609" spans="8:14">
      <c r="H609" s="2">
        <v>250</v>
      </c>
      <c r="I609" s="27" t="s">
        <v>160</v>
      </c>
      <c r="J609" s="27" t="s">
        <v>162</v>
      </c>
      <c r="K609" s="162">
        <v>28</v>
      </c>
      <c r="L609" s="162">
        <v>22</v>
      </c>
      <c r="M609" s="162">
        <v>0.16</v>
      </c>
      <c r="N609" s="5" t="s">
        <v>315</v>
      </c>
    </row>
    <row r="610" spans="8:14">
      <c r="H610" s="2">
        <v>250</v>
      </c>
      <c r="I610" s="27" t="s">
        <v>158</v>
      </c>
      <c r="J610" s="27" t="s">
        <v>162</v>
      </c>
      <c r="K610" s="162">
        <v>35</v>
      </c>
      <c r="L610" s="162">
        <v>24</v>
      </c>
      <c r="M610" s="162">
        <v>0.12</v>
      </c>
      <c r="N610" s="5" t="s">
        <v>315</v>
      </c>
    </row>
    <row r="611" spans="8:14">
      <c r="H611" s="2">
        <v>250</v>
      </c>
      <c r="I611" s="27" t="s">
        <v>158</v>
      </c>
      <c r="J611" s="27" t="s">
        <v>162</v>
      </c>
      <c r="K611" s="162">
        <v>78</v>
      </c>
      <c r="L611" s="162">
        <v>64</v>
      </c>
      <c r="M611" s="162">
        <v>0.14000000000000001</v>
      </c>
      <c r="N611" s="5" t="s">
        <v>315</v>
      </c>
    </row>
    <row r="612" spans="8:14">
      <c r="H612" s="2">
        <v>250</v>
      </c>
      <c r="I612" s="27" t="s">
        <v>158</v>
      </c>
      <c r="J612" s="27" t="s">
        <v>149</v>
      </c>
      <c r="K612" s="162">
        <v>37</v>
      </c>
      <c r="L612" s="162">
        <v>23</v>
      </c>
      <c r="M612" s="162">
        <v>0.2</v>
      </c>
      <c r="N612" s="5" t="s">
        <v>315</v>
      </c>
    </row>
    <row r="613" spans="8:14">
      <c r="H613" s="2">
        <v>250</v>
      </c>
      <c r="I613" s="27" t="s">
        <v>161</v>
      </c>
      <c r="J613" s="27" t="s">
        <v>149</v>
      </c>
      <c r="K613" s="162">
        <v>38</v>
      </c>
      <c r="L613" s="162">
        <v>17</v>
      </c>
      <c r="M613" s="162">
        <v>0.15</v>
      </c>
      <c r="N613" s="5" t="s">
        <v>315</v>
      </c>
    </row>
    <row r="614" spans="8:14">
      <c r="H614" s="2">
        <v>250</v>
      </c>
      <c r="I614" s="27" t="s">
        <v>161</v>
      </c>
      <c r="J614" s="27" t="s">
        <v>149</v>
      </c>
      <c r="K614" s="162">
        <v>82</v>
      </c>
      <c r="L614" s="162">
        <v>58</v>
      </c>
      <c r="M614" s="162">
        <v>0.12</v>
      </c>
      <c r="N614" s="5" t="s">
        <v>315</v>
      </c>
    </row>
    <row r="615" spans="8:14">
      <c r="H615" s="2">
        <v>250</v>
      </c>
      <c r="I615" s="27" t="s">
        <v>158</v>
      </c>
      <c r="J615" s="27" t="s">
        <v>149</v>
      </c>
      <c r="K615" s="162">
        <v>897</v>
      </c>
      <c r="L615" s="162">
        <v>892</v>
      </c>
      <c r="M615" s="162">
        <v>0.12</v>
      </c>
      <c r="N615" s="5" t="s">
        <v>315</v>
      </c>
    </row>
    <row r="616" spans="8:14">
      <c r="H616" s="2">
        <v>250</v>
      </c>
      <c r="I616" s="27" t="s">
        <v>160</v>
      </c>
      <c r="J616" s="27" t="s">
        <v>149</v>
      </c>
      <c r="K616" s="162">
        <v>48</v>
      </c>
      <c r="L616" s="162">
        <v>42</v>
      </c>
      <c r="M616" s="162">
        <v>0.14000000000000001</v>
      </c>
      <c r="N616" s="5" t="s">
        <v>315</v>
      </c>
    </row>
    <row r="617" spans="8:14">
      <c r="H617" s="2">
        <v>250</v>
      </c>
      <c r="I617" s="27" t="s">
        <v>158</v>
      </c>
      <c r="J617" s="27" t="s">
        <v>149</v>
      </c>
      <c r="K617" s="162">
        <v>37</v>
      </c>
      <c r="L617" s="162"/>
      <c r="M617" s="162">
        <v>0.14000000000000001</v>
      </c>
      <c r="N617" s="5" t="s">
        <v>315</v>
      </c>
    </row>
    <row r="618" spans="8:14">
      <c r="H618" s="2">
        <v>250</v>
      </c>
      <c r="I618" s="27" t="s">
        <v>158</v>
      </c>
      <c r="J618" s="27" t="s">
        <v>149</v>
      </c>
      <c r="K618" s="162">
        <v>246</v>
      </c>
      <c r="L618" s="162">
        <v>59</v>
      </c>
      <c r="M618" s="162">
        <v>0.21</v>
      </c>
      <c r="N618" s="5" t="s">
        <v>315</v>
      </c>
    </row>
    <row r="619" spans="8:14">
      <c r="H619" s="2">
        <v>250</v>
      </c>
      <c r="I619" s="27" t="s">
        <v>158</v>
      </c>
      <c r="J619" s="27" t="s">
        <v>149</v>
      </c>
      <c r="K619" s="162">
        <v>201</v>
      </c>
      <c r="L619" s="162">
        <v>34</v>
      </c>
      <c r="M619" s="162">
        <v>0.24</v>
      </c>
      <c r="N619" s="5" t="s">
        <v>315</v>
      </c>
    </row>
    <row r="620" spans="8:14">
      <c r="H620" s="2">
        <v>250</v>
      </c>
      <c r="I620" s="27" t="s">
        <v>157</v>
      </c>
      <c r="J620" s="27" t="s">
        <v>162</v>
      </c>
      <c r="K620" s="162">
        <v>69</v>
      </c>
      <c r="L620" s="162">
        <v>45</v>
      </c>
      <c r="M620" s="162">
        <v>0.14000000000000001</v>
      </c>
      <c r="N620" s="5" t="s">
        <v>315</v>
      </c>
    </row>
    <row r="621" spans="8:14">
      <c r="H621" s="2">
        <v>250</v>
      </c>
      <c r="I621" s="27" t="s">
        <v>158</v>
      </c>
      <c r="J621" s="27" t="s">
        <v>149</v>
      </c>
      <c r="K621" s="162">
        <v>48</v>
      </c>
      <c r="L621" s="162">
        <v>23</v>
      </c>
      <c r="M621" s="162">
        <v>0.2</v>
      </c>
      <c r="N621" s="5" t="s">
        <v>315</v>
      </c>
    </row>
    <row r="622" spans="8:14">
      <c r="H622" s="2">
        <v>250</v>
      </c>
      <c r="I622" s="27" t="s">
        <v>157</v>
      </c>
      <c r="J622" s="27" t="s">
        <v>162</v>
      </c>
      <c r="K622" s="162">
        <v>387</v>
      </c>
      <c r="L622" s="162">
        <v>351</v>
      </c>
      <c r="M622" s="162">
        <v>0.17</v>
      </c>
      <c r="N622" s="5" t="s">
        <v>315</v>
      </c>
    </row>
    <row r="623" spans="8:14">
      <c r="H623" s="2">
        <v>250</v>
      </c>
      <c r="I623" s="27" t="s">
        <v>158</v>
      </c>
      <c r="J623" s="27" t="s">
        <v>149</v>
      </c>
      <c r="K623" s="162">
        <v>48</v>
      </c>
      <c r="L623" s="162">
        <v>11</v>
      </c>
      <c r="M623" s="162">
        <v>0.15</v>
      </c>
      <c r="N623" s="5" t="s">
        <v>315</v>
      </c>
    </row>
    <row r="624" spans="8:14">
      <c r="H624" s="2">
        <v>250</v>
      </c>
      <c r="I624" s="27" t="s">
        <v>161</v>
      </c>
      <c r="J624" s="27" t="s">
        <v>159</v>
      </c>
      <c r="K624" s="162">
        <v>356</v>
      </c>
      <c r="L624" s="162">
        <v>122</v>
      </c>
      <c r="M624" s="162">
        <v>0.32</v>
      </c>
      <c r="N624" s="5" t="s">
        <v>315</v>
      </c>
    </row>
    <row r="625" spans="8:14">
      <c r="H625" s="2">
        <v>250</v>
      </c>
      <c r="I625" s="27" t="s">
        <v>158</v>
      </c>
      <c r="J625" s="27" t="s">
        <v>162</v>
      </c>
      <c r="K625" s="162">
        <v>48</v>
      </c>
      <c r="L625" s="162">
        <v>5</v>
      </c>
      <c r="M625" s="162">
        <v>0.16</v>
      </c>
      <c r="N625" s="5" t="s">
        <v>315</v>
      </c>
    </row>
    <row r="626" spans="8:14">
      <c r="H626" s="2">
        <v>250</v>
      </c>
      <c r="I626" s="27" t="s">
        <v>161</v>
      </c>
      <c r="J626" s="27" t="s">
        <v>149</v>
      </c>
      <c r="K626" s="162">
        <v>42</v>
      </c>
      <c r="L626" s="162">
        <v>3</v>
      </c>
      <c r="M626" s="162">
        <v>0.14000000000000001</v>
      </c>
      <c r="N626" s="5" t="s">
        <v>315</v>
      </c>
    </row>
    <row r="627" spans="8:14">
      <c r="H627" s="2">
        <v>250</v>
      </c>
      <c r="I627" s="27" t="s">
        <v>160</v>
      </c>
      <c r="J627" s="27" t="s">
        <v>159</v>
      </c>
      <c r="K627" s="162">
        <v>41</v>
      </c>
      <c r="L627" s="162">
        <v>22</v>
      </c>
      <c r="M627" s="162">
        <v>0.12</v>
      </c>
      <c r="N627" s="5" t="s">
        <v>315</v>
      </c>
    </row>
    <row r="628" spans="8:14">
      <c r="H628" s="2">
        <v>250</v>
      </c>
      <c r="I628" s="27" t="s">
        <v>161</v>
      </c>
      <c r="J628" s="27" t="s">
        <v>149</v>
      </c>
      <c r="K628" s="162">
        <v>43</v>
      </c>
      <c r="L628" s="162">
        <v>19</v>
      </c>
      <c r="M628" s="162">
        <v>0.16</v>
      </c>
      <c r="N628" s="5" t="s">
        <v>315</v>
      </c>
    </row>
    <row r="629" spans="8:14">
      <c r="H629" s="2">
        <v>250</v>
      </c>
      <c r="I629" s="27" t="s">
        <v>158</v>
      </c>
      <c r="J629" s="27" t="s">
        <v>149</v>
      </c>
      <c r="K629" s="162">
        <v>35</v>
      </c>
      <c r="L629" s="162">
        <v>22</v>
      </c>
      <c r="M629" s="162">
        <v>0.12</v>
      </c>
      <c r="N629" s="5" t="s">
        <v>315</v>
      </c>
    </row>
    <row r="630" spans="8:14">
      <c r="H630" s="2">
        <v>250</v>
      </c>
      <c r="I630" s="27" t="s">
        <v>158</v>
      </c>
      <c r="J630" s="27" t="s">
        <v>162</v>
      </c>
      <c r="K630" s="162">
        <v>107</v>
      </c>
      <c r="L630" s="162">
        <v>11</v>
      </c>
      <c r="M630" s="162"/>
      <c r="N630" s="5" t="s">
        <v>315</v>
      </c>
    </row>
    <row r="631" spans="8:14">
      <c r="H631" s="2">
        <v>250</v>
      </c>
      <c r="I631" s="27" t="s">
        <v>157</v>
      </c>
      <c r="J631" s="27" t="s">
        <v>162</v>
      </c>
      <c r="K631" s="162">
        <v>150</v>
      </c>
      <c r="L631" s="162">
        <v>37</v>
      </c>
      <c r="M631" s="162">
        <v>0.24</v>
      </c>
      <c r="N631" s="5" t="s">
        <v>315</v>
      </c>
    </row>
    <row r="632" spans="8:14">
      <c r="H632" s="2">
        <v>250</v>
      </c>
      <c r="I632" s="27" t="s">
        <v>161</v>
      </c>
      <c r="J632" s="27" t="s">
        <v>149</v>
      </c>
      <c r="K632" s="162">
        <v>139</v>
      </c>
      <c r="L632" s="162">
        <v>15</v>
      </c>
      <c r="M632" s="162">
        <v>0.25</v>
      </c>
      <c r="N632" s="5" t="s">
        <v>315</v>
      </c>
    </row>
    <row r="633" spans="8:14">
      <c r="H633" s="2">
        <v>250</v>
      </c>
      <c r="I633" s="27" t="s">
        <v>158</v>
      </c>
      <c r="J633" s="27" t="s">
        <v>162</v>
      </c>
      <c r="K633" s="162">
        <v>88</v>
      </c>
      <c r="L633" s="162">
        <v>22</v>
      </c>
      <c r="M633" s="162">
        <v>0.18</v>
      </c>
      <c r="N633" s="5" t="s">
        <v>315</v>
      </c>
    </row>
    <row r="634" spans="8:14">
      <c r="H634" s="2">
        <v>250</v>
      </c>
      <c r="I634" s="27" t="s">
        <v>161</v>
      </c>
      <c r="J634" s="27" t="s">
        <v>149</v>
      </c>
      <c r="K634" s="162">
        <v>107</v>
      </c>
      <c r="L634" s="162">
        <v>24</v>
      </c>
      <c r="M634" s="162">
        <v>0.2</v>
      </c>
      <c r="N634" s="5" t="s">
        <v>315</v>
      </c>
    </row>
    <row r="635" spans="8:14">
      <c r="H635" s="2">
        <v>250</v>
      </c>
      <c r="I635" s="27" t="s">
        <v>160</v>
      </c>
      <c r="J635" s="27" t="s">
        <v>163</v>
      </c>
      <c r="K635" s="162">
        <v>45</v>
      </c>
      <c r="L635" s="162">
        <v>33</v>
      </c>
      <c r="M635" s="162">
        <v>0.12</v>
      </c>
      <c r="N635" s="5" t="s">
        <v>315</v>
      </c>
    </row>
    <row r="636" spans="8:14">
      <c r="H636" s="2">
        <v>250</v>
      </c>
      <c r="I636" s="27" t="s">
        <v>158</v>
      </c>
      <c r="J636" s="27" t="s">
        <v>162</v>
      </c>
      <c r="K636" s="162">
        <v>37</v>
      </c>
      <c r="L636" s="162">
        <v>10</v>
      </c>
      <c r="M636" s="162">
        <v>0.11</v>
      </c>
      <c r="N636" s="5" t="s">
        <v>315</v>
      </c>
    </row>
    <row r="637" spans="8:14">
      <c r="H637" s="2">
        <v>250</v>
      </c>
      <c r="I637" s="27" t="s">
        <v>160</v>
      </c>
      <c r="J637" s="27" t="s">
        <v>159</v>
      </c>
      <c r="K637" s="162">
        <v>49</v>
      </c>
      <c r="L637" s="162">
        <v>13</v>
      </c>
      <c r="M637" s="162">
        <v>0.27</v>
      </c>
      <c r="N637" s="5" t="s">
        <v>315</v>
      </c>
    </row>
    <row r="638" spans="8:14">
      <c r="H638" s="2">
        <v>250</v>
      </c>
      <c r="I638" s="27" t="s">
        <v>160</v>
      </c>
      <c r="J638" s="27" t="s">
        <v>149</v>
      </c>
      <c r="K638" s="162">
        <v>370</v>
      </c>
      <c r="L638" s="162">
        <v>145</v>
      </c>
      <c r="M638" s="162">
        <v>0.66</v>
      </c>
      <c r="N638" s="5" t="s">
        <v>315</v>
      </c>
    </row>
    <row r="639" spans="8:14">
      <c r="H639" s="2">
        <v>250</v>
      </c>
      <c r="I639" s="27" t="s">
        <v>157</v>
      </c>
      <c r="J639" s="27" t="s">
        <v>163</v>
      </c>
      <c r="K639" s="162">
        <v>40</v>
      </c>
      <c r="L639" s="162">
        <v>23</v>
      </c>
      <c r="M639" s="162">
        <v>0.53</v>
      </c>
      <c r="N639" s="5" t="s">
        <v>315</v>
      </c>
    </row>
    <row r="640" spans="8:14">
      <c r="H640" s="2">
        <v>250</v>
      </c>
      <c r="I640" s="27" t="s">
        <v>161</v>
      </c>
      <c r="J640" s="27" t="s">
        <v>149</v>
      </c>
      <c r="K640" s="162">
        <v>48</v>
      </c>
      <c r="L640" s="162">
        <v>23</v>
      </c>
      <c r="M640" s="162">
        <v>0.18</v>
      </c>
      <c r="N640" s="5" t="s">
        <v>315</v>
      </c>
    </row>
    <row r="641" spans="8:14">
      <c r="H641" s="2">
        <v>250</v>
      </c>
      <c r="I641" s="27" t="s">
        <v>158</v>
      </c>
      <c r="J641" s="27" t="s">
        <v>162</v>
      </c>
      <c r="K641" s="162">
        <v>43</v>
      </c>
      <c r="L641" s="162"/>
      <c r="M641" s="162">
        <v>0.21</v>
      </c>
      <c r="N641" s="5" t="s">
        <v>315</v>
      </c>
    </row>
    <row r="642" spans="8:14">
      <c r="H642" s="2">
        <v>250</v>
      </c>
      <c r="I642" s="27" t="s">
        <v>160</v>
      </c>
      <c r="J642" s="27" t="s">
        <v>159</v>
      </c>
      <c r="K642" s="162">
        <v>126</v>
      </c>
      <c r="L642" s="162">
        <v>38</v>
      </c>
      <c r="M642" s="162">
        <v>0.2</v>
      </c>
      <c r="N642" s="5" t="s">
        <v>315</v>
      </c>
    </row>
    <row r="643" spans="8:14">
      <c r="H643" s="2">
        <v>250</v>
      </c>
      <c r="I643" s="27" t="s">
        <v>160</v>
      </c>
      <c r="J643" s="27" t="s">
        <v>159</v>
      </c>
      <c r="K643" s="162">
        <v>57</v>
      </c>
      <c r="L643" s="162"/>
      <c r="M643" s="162">
        <v>0.16</v>
      </c>
      <c r="N643" s="5" t="s">
        <v>315</v>
      </c>
    </row>
    <row r="644" spans="8:14">
      <c r="H644" s="2">
        <v>250</v>
      </c>
      <c r="I644" s="27" t="s">
        <v>157</v>
      </c>
      <c r="J644" s="27" t="s">
        <v>159</v>
      </c>
      <c r="K644" s="162">
        <v>67</v>
      </c>
      <c r="L644" s="162"/>
      <c r="M644" s="162">
        <v>0.19</v>
      </c>
      <c r="N644" s="5" t="s">
        <v>315</v>
      </c>
    </row>
    <row r="645" spans="8:14">
      <c r="H645" s="2">
        <v>250</v>
      </c>
      <c r="I645" s="27" t="s">
        <v>161</v>
      </c>
      <c r="J645" s="27" t="s">
        <v>149</v>
      </c>
      <c r="K645" s="162">
        <v>462</v>
      </c>
      <c r="L645" s="162">
        <v>228</v>
      </c>
      <c r="M645" s="162">
        <v>0.45</v>
      </c>
      <c r="N645" s="5" t="s">
        <v>315</v>
      </c>
    </row>
    <row r="646" spans="8:14">
      <c r="H646" s="2">
        <v>250</v>
      </c>
      <c r="I646" s="27" t="s">
        <v>158</v>
      </c>
      <c r="J646" s="27" t="s">
        <v>149</v>
      </c>
      <c r="K646" s="162">
        <v>105</v>
      </c>
      <c r="L646" s="162">
        <v>19</v>
      </c>
      <c r="M646" s="162">
        <v>0.18</v>
      </c>
      <c r="N646" s="5" t="s">
        <v>315</v>
      </c>
    </row>
    <row r="647" spans="8:14">
      <c r="H647" s="2">
        <v>250</v>
      </c>
      <c r="I647" s="27" t="s">
        <v>161</v>
      </c>
      <c r="J647" s="27" t="s">
        <v>149</v>
      </c>
      <c r="K647" s="162">
        <v>485</v>
      </c>
      <c r="L647" s="162">
        <v>250</v>
      </c>
      <c r="M647" s="162">
        <v>0.47</v>
      </c>
      <c r="N647" s="5" t="s">
        <v>315</v>
      </c>
    </row>
    <row r="648" spans="8:14">
      <c r="H648" s="2">
        <v>250</v>
      </c>
      <c r="I648" s="27" t="s">
        <v>161</v>
      </c>
      <c r="J648" s="27" t="s">
        <v>159</v>
      </c>
      <c r="K648" s="162">
        <v>463</v>
      </c>
      <c r="L648" s="162">
        <v>237</v>
      </c>
      <c r="M648" s="162">
        <v>0.52</v>
      </c>
      <c r="N648" s="5" t="s">
        <v>315</v>
      </c>
    </row>
    <row r="649" spans="8:14">
      <c r="H649" s="2">
        <v>250</v>
      </c>
      <c r="I649" s="27" t="s">
        <v>158</v>
      </c>
      <c r="J649" s="27" t="s">
        <v>163</v>
      </c>
      <c r="K649" s="162">
        <v>413</v>
      </c>
      <c r="L649" s="162">
        <v>189</v>
      </c>
      <c r="M649" s="162">
        <v>0.31</v>
      </c>
      <c r="N649" s="5" t="s">
        <v>315</v>
      </c>
    </row>
    <row r="650" spans="8:14">
      <c r="H650" s="2">
        <v>250</v>
      </c>
      <c r="I650" s="27" t="s">
        <v>161</v>
      </c>
      <c r="J650" s="27" t="s">
        <v>149</v>
      </c>
      <c r="K650" s="162">
        <v>374</v>
      </c>
      <c r="L650" s="162">
        <v>168</v>
      </c>
      <c r="M650" s="162">
        <v>0.25</v>
      </c>
      <c r="N650" s="5" t="s">
        <v>315</v>
      </c>
    </row>
    <row r="651" spans="8:14">
      <c r="H651" s="2">
        <v>250</v>
      </c>
      <c r="I651" s="27" t="s">
        <v>158</v>
      </c>
      <c r="J651" s="27" t="s">
        <v>149</v>
      </c>
      <c r="K651" s="162">
        <v>61</v>
      </c>
      <c r="L651" s="162">
        <v>10</v>
      </c>
      <c r="M651" s="162">
        <v>0.12</v>
      </c>
      <c r="N651" s="5" t="s">
        <v>315</v>
      </c>
    </row>
    <row r="652" spans="8:14">
      <c r="H652" s="2">
        <v>250</v>
      </c>
      <c r="I652" s="27" t="s">
        <v>158</v>
      </c>
      <c r="J652" s="27" t="s">
        <v>149</v>
      </c>
      <c r="K652" s="162">
        <v>246</v>
      </c>
      <c r="L652" s="162">
        <v>142</v>
      </c>
      <c r="M652" s="162">
        <v>0.2</v>
      </c>
      <c r="N652" s="5" t="s">
        <v>315</v>
      </c>
    </row>
    <row r="653" spans="8:14">
      <c r="H653" s="2">
        <v>250</v>
      </c>
      <c r="I653" s="27" t="s">
        <v>158</v>
      </c>
      <c r="J653" s="27" t="s">
        <v>159</v>
      </c>
      <c r="K653" s="162">
        <v>237</v>
      </c>
      <c r="L653" s="162">
        <v>76</v>
      </c>
      <c r="M653" s="162">
        <v>0.26</v>
      </c>
      <c r="N653" s="5" t="s">
        <v>315</v>
      </c>
    </row>
    <row r="654" spans="8:14">
      <c r="H654" s="2">
        <v>250</v>
      </c>
      <c r="I654" s="27" t="s">
        <v>160</v>
      </c>
      <c r="J654" s="27" t="s">
        <v>149</v>
      </c>
      <c r="K654" s="162">
        <v>72</v>
      </c>
      <c r="L654" s="162">
        <v>7</v>
      </c>
      <c r="M654" s="162">
        <v>0.13</v>
      </c>
      <c r="N654" s="5" t="s">
        <v>315</v>
      </c>
    </row>
    <row r="655" spans="8:14">
      <c r="H655" s="2">
        <v>250</v>
      </c>
      <c r="I655" s="27" t="s">
        <v>158</v>
      </c>
      <c r="J655" s="27" t="s">
        <v>149</v>
      </c>
      <c r="K655" s="162">
        <v>51</v>
      </c>
      <c r="L655" s="162">
        <v>10</v>
      </c>
      <c r="M655" s="162">
        <v>0.15</v>
      </c>
      <c r="N655" s="5" t="s">
        <v>315</v>
      </c>
    </row>
    <row r="656" spans="8:14">
      <c r="H656" s="2">
        <v>250</v>
      </c>
      <c r="I656" s="27" t="s">
        <v>161</v>
      </c>
      <c r="J656" s="27" t="s">
        <v>162</v>
      </c>
      <c r="K656" s="162">
        <v>449</v>
      </c>
      <c r="L656" s="162">
        <v>233</v>
      </c>
      <c r="M656" s="162">
        <v>0.13</v>
      </c>
      <c r="N656" s="5" t="s">
        <v>315</v>
      </c>
    </row>
    <row r="657" spans="8:14">
      <c r="H657" s="2">
        <v>250</v>
      </c>
      <c r="I657" s="27" t="s">
        <v>161</v>
      </c>
      <c r="J657" s="27" t="s">
        <v>162</v>
      </c>
      <c r="K657" s="162">
        <v>58</v>
      </c>
      <c r="L657" s="162">
        <v>2</v>
      </c>
      <c r="M657" s="162">
        <v>0.14000000000000001</v>
      </c>
      <c r="N657" s="5" t="s">
        <v>315</v>
      </c>
    </row>
    <row r="658" spans="8:14">
      <c r="H658" s="2">
        <v>250</v>
      </c>
      <c r="I658" s="27" t="s">
        <v>161</v>
      </c>
      <c r="J658" s="27" t="s">
        <v>149</v>
      </c>
      <c r="K658" s="162">
        <v>134</v>
      </c>
      <c r="L658" s="162">
        <v>31</v>
      </c>
      <c r="M658" s="162">
        <v>0.19</v>
      </c>
      <c r="N658" s="5" t="s">
        <v>315</v>
      </c>
    </row>
    <row r="659" spans="8:14">
      <c r="H659" s="2">
        <v>250</v>
      </c>
      <c r="I659" s="27" t="s">
        <v>158</v>
      </c>
      <c r="J659" s="27" t="s">
        <v>150</v>
      </c>
      <c r="K659" s="162">
        <v>498</v>
      </c>
      <c r="L659" s="162">
        <v>270</v>
      </c>
      <c r="M659" s="162">
        <v>0.67</v>
      </c>
      <c r="N659" s="5" t="s">
        <v>315</v>
      </c>
    </row>
    <row r="660" spans="8:14">
      <c r="H660" s="2">
        <v>250</v>
      </c>
      <c r="I660" s="27" t="s">
        <v>161</v>
      </c>
      <c r="J660" s="27" t="s">
        <v>164</v>
      </c>
      <c r="K660" s="162">
        <v>105</v>
      </c>
      <c r="L660" s="162">
        <v>23</v>
      </c>
      <c r="M660" s="162">
        <v>0.17</v>
      </c>
      <c r="N660" s="5" t="s">
        <v>315</v>
      </c>
    </row>
    <row r="661" spans="8:14">
      <c r="H661" s="2">
        <v>250</v>
      </c>
      <c r="I661" s="27" t="s">
        <v>158</v>
      </c>
      <c r="J661" s="27" t="s">
        <v>150</v>
      </c>
      <c r="K661" s="162">
        <v>379</v>
      </c>
      <c r="L661" s="162">
        <v>150</v>
      </c>
      <c r="M661" s="162">
        <v>0.83</v>
      </c>
      <c r="N661" s="5" t="s">
        <v>315</v>
      </c>
    </row>
    <row r="662" spans="8:14">
      <c r="H662" s="2">
        <v>250</v>
      </c>
      <c r="I662" s="27" t="s">
        <v>158</v>
      </c>
      <c r="J662" s="27" t="s">
        <v>165</v>
      </c>
      <c r="K662" s="162">
        <v>135</v>
      </c>
      <c r="L662" s="162">
        <v>38</v>
      </c>
      <c r="M662" s="162">
        <v>0.17</v>
      </c>
      <c r="N662" s="5" t="s">
        <v>315</v>
      </c>
    </row>
    <row r="663" spans="8:14">
      <c r="H663" s="2">
        <v>250</v>
      </c>
      <c r="I663" s="27" t="s">
        <v>158</v>
      </c>
      <c r="J663" s="27" t="s">
        <v>150</v>
      </c>
      <c r="K663" s="162">
        <v>466</v>
      </c>
      <c r="L663" s="162">
        <v>236</v>
      </c>
      <c r="M663" s="162">
        <v>0.65</v>
      </c>
      <c r="N663" s="5" t="s">
        <v>315</v>
      </c>
    </row>
    <row r="664" spans="8:14">
      <c r="H664" s="2">
        <v>250</v>
      </c>
      <c r="I664" s="27" t="s">
        <v>161</v>
      </c>
      <c r="J664" s="27" t="s">
        <v>165</v>
      </c>
      <c r="K664" s="162">
        <v>657</v>
      </c>
      <c r="L664" s="162">
        <v>600</v>
      </c>
      <c r="M664" s="162">
        <v>0.19</v>
      </c>
      <c r="N664" s="5" t="s">
        <v>315</v>
      </c>
    </row>
    <row r="665" spans="8:14">
      <c r="H665" s="2">
        <v>250</v>
      </c>
      <c r="I665" s="27" t="s">
        <v>158</v>
      </c>
      <c r="J665" s="27" t="s">
        <v>164</v>
      </c>
      <c r="K665" s="162">
        <v>77</v>
      </c>
      <c r="L665" s="162">
        <v>4</v>
      </c>
      <c r="M665" s="162">
        <v>0.14000000000000001</v>
      </c>
      <c r="N665" s="5" t="s">
        <v>315</v>
      </c>
    </row>
    <row r="666" spans="8:14">
      <c r="H666" s="2">
        <v>250</v>
      </c>
      <c r="I666" s="27" t="s">
        <v>160</v>
      </c>
      <c r="J666" s="27" t="s">
        <v>165</v>
      </c>
      <c r="K666" s="162">
        <v>813</v>
      </c>
      <c r="L666" s="162">
        <v>582</v>
      </c>
      <c r="M666" s="162">
        <v>0.49</v>
      </c>
      <c r="N666" s="5" t="s">
        <v>315</v>
      </c>
    </row>
    <row r="667" spans="8:14">
      <c r="H667" s="2">
        <v>250</v>
      </c>
      <c r="I667" s="27" t="s">
        <v>160</v>
      </c>
      <c r="J667" s="27" t="s">
        <v>166</v>
      </c>
      <c r="K667" s="162">
        <v>92</v>
      </c>
      <c r="L667" s="162">
        <v>11</v>
      </c>
      <c r="M667" s="162">
        <v>0.19</v>
      </c>
      <c r="N667" s="5" t="s">
        <v>315</v>
      </c>
    </row>
    <row r="668" spans="8:14">
      <c r="H668" s="2">
        <v>250</v>
      </c>
      <c r="I668" s="27" t="s">
        <v>158</v>
      </c>
      <c r="J668" s="27" t="s">
        <v>150</v>
      </c>
      <c r="K668" s="162">
        <v>44</v>
      </c>
      <c r="L668" s="162"/>
      <c r="M668" s="162">
        <v>0.35</v>
      </c>
      <c r="N668" s="5" t="s">
        <v>315</v>
      </c>
    </row>
    <row r="669" spans="8:14">
      <c r="H669" s="2">
        <v>250</v>
      </c>
      <c r="I669" s="27" t="s">
        <v>158</v>
      </c>
      <c r="J669" s="27" t="s">
        <v>150</v>
      </c>
      <c r="K669" s="162">
        <v>66</v>
      </c>
      <c r="L669" s="162">
        <v>4</v>
      </c>
      <c r="M669" s="162">
        <v>0.15</v>
      </c>
      <c r="N669" s="5" t="s">
        <v>315</v>
      </c>
    </row>
    <row r="670" spans="8:14">
      <c r="H670" s="2">
        <v>250</v>
      </c>
      <c r="I670" s="27" t="s">
        <v>158</v>
      </c>
      <c r="J670" s="27" t="s">
        <v>165</v>
      </c>
      <c r="K670" s="162">
        <v>95</v>
      </c>
      <c r="L670" s="162">
        <v>10</v>
      </c>
      <c r="M670" s="162">
        <v>0.15</v>
      </c>
      <c r="N670" s="5" t="s">
        <v>315</v>
      </c>
    </row>
    <row r="671" spans="8:14">
      <c r="H671" s="2">
        <v>250</v>
      </c>
      <c r="I671" s="27" t="s">
        <v>158</v>
      </c>
      <c r="J671" s="27" t="s">
        <v>150</v>
      </c>
      <c r="K671" s="162">
        <v>483</v>
      </c>
      <c r="L671" s="162">
        <v>256</v>
      </c>
      <c r="M671" s="162">
        <v>0.65</v>
      </c>
      <c r="N671" s="5" t="s">
        <v>315</v>
      </c>
    </row>
    <row r="672" spans="8:14">
      <c r="H672" s="2">
        <v>250</v>
      </c>
      <c r="I672" s="27" t="s">
        <v>158</v>
      </c>
      <c r="J672" s="27" t="s">
        <v>165</v>
      </c>
      <c r="K672" s="162">
        <v>199</v>
      </c>
      <c r="L672" s="162">
        <v>65</v>
      </c>
      <c r="M672" s="162">
        <v>0.21</v>
      </c>
      <c r="N672" s="5" t="s">
        <v>315</v>
      </c>
    </row>
    <row r="673" spans="8:14">
      <c r="H673" s="2">
        <v>250</v>
      </c>
      <c r="I673" s="27" t="s">
        <v>161</v>
      </c>
      <c r="J673" s="27" t="s">
        <v>165</v>
      </c>
      <c r="K673" s="162">
        <v>140</v>
      </c>
      <c r="L673" s="162">
        <v>52</v>
      </c>
      <c r="M673" s="162">
        <v>0.12</v>
      </c>
      <c r="N673" s="5" t="s">
        <v>315</v>
      </c>
    </row>
    <row r="674" spans="8:14">
      <c r="H674" s="2">
        <v>250</v>
      </c>
      <c r="I674" s="27" t="s">
        <v>161</v>
      </c>
      <c r="J674" s="27" t="s">
        <v>150</v>
      </c>
      <c r="K674" s="162">
        <v>476</v>
      </c>
      <c r="L674" s="162">
        <v>254</v>
      </c>
      <c r="M674" s="162">
        <v>1.22</v>
      </c>
      <c r="N674" s="5" t="s">
        <v>315</v>
      </c>
    </row>
    <row r="675" spans="8:14">
      <c r="H675" s="2">
        <v>250</v>
      </c>
      <c r="I675" s="27" t="s">
        <v>161</v>
      </c>
      <c r="J675" s="27" t="s">
        <v>165</v>
      </c>
      <c r="K675" s="162">
        <v>207</v>
      </c>
      <c r="L675" s="162">
        <v>58</v>
      </c>
      <c r="M675" s="162">
        <v>0.38</v>
      </c>
      <c r="N675" s="5" t="s">
        <v>315</v>
      </c>
    </row>
    <row r="676" spans="8:14">
      <c r="H676" s="2">
        <v>250</v>
      </c>
      <c r="I676" s="27" t="s">
        <v>158</v>
      </c>
      <c r="J676" s="27" t="s">
        <v>165</v>
      </c>
      <c r="K676" s="162">
        <v>97</v>
      </c>
      <c r="L676" s="162">
        <v>21</v>
      </c>
      <c r="M676" s="162">
        <v>0.14000000000000001</v>
      </c>
      <c r="N676" s="5" t="s">
        <v>315</v>
      </c>
    </row>
    <row r="677" spans="8:14">
      <c r="H677" s="2">
        <v>250</v>
      </c>
      <c r="I677" s="27" t="s">
        <v>161</v>
      </c>
      <c r="J677" s="27" t="s">
        <v>150</v>
      </c>
      <c r="K677" s="162">
        <v>450</v>
      </c>
      <c r="L677" s="162">
        <v>233</v>
      </c>
      <c r="M677" s="162">
        <v>0.48</v>
      </c>
      <c r="N677" s="5" t="s">
        <v>315</v>
      </c>
    </row>
    <row r="678" spans="8:14">
      <c r="H678" s="2">
        <v>250</v>
      </c>
      <c r="I678" s="27" t="s">
        <v>158</v>
      </c>
      <c r="J678" s="27" t="s">
        <v>150</v>
      </c>
      <c r="K678" s="162">
        <v>94</v>
      </c>
      <c r="L678" s="162">
        <v>41</v>
      </c>
      <c r="M678" s="162">
        <v>0.14000000000000001</v>
      </c>
      <c r="N678" s="5" t="s">
        <v>315</v>
      </c>
    </row>
    <row r="679" spans="8:14">
      <c r="H679" s="2">
        <v>250</v>
      </c>
      <c r="I679" s="27" t="s">
        <v>158</v>
      </c>
      <c r="J679" s="27" t="s">
        <v>150</v>
      </c>
      <c r="K679" s="162">
        <v>503</v>
      </c>
      <c r="L679" s="162">
        <v>280</v>
      </c>
      <c r="M679" s="162">
        <v>0.6</v>
      </c>
      <c r="N679" s="5" t="s">
        <v>315</v>
      </c>
    </row>
    <row r="680" spans="8:14">
      <c r="H680" s="2">
        <v>250</v>
      </c>
      <c r="I680" s="27" t="s">
        <v>161</v>
      </c>
      <c r="J680" s="27" t="s">
        <v>150</v>
      </c>
      <c r="K680" s="162">
        <v>467</v>
      </c>
      <c r="L680" s="162">
        <v>238</v>
      </c>
      <c r="M680" s="162">
        <v>0.66</v>
      </c>
      <c r="N680" s="5" t="s">
        <v>315</v>
      </c>
    </row>
    <row r="681" spans="8:14">
      <c r="H681" s="2">
        <v>250</v>
      </c>
      <c r="I681" s="27" t="s">
        <v>158</v>
      </c>
      <c r="J681" s="27" t="s">
        <v>150</v>
      </c>
      <c r="K681" s="162">
        <v>459</v>
      </c>
      <c r="L681" s="162">
        <v>229</v>
      </c>
      <c r="M681" s="162">
        <v>0.36</v>
      </c>
      <c r="N681" s="5" t="s">
        <v>315</v>
      </c>
    </row>
    <row r="682" spans="8:14">
      <c r="H682" s="2">
        <v>250</v>
      </c>
      <c r="I682" s="27" t="s">
        <v>161</v>
      </c>
      <c r="J682" s="27" t="s">
        <v>150</v>
      </c>
      <c r="K682" s="162">
        <v>93</v>
      </c>
      <c r="L682" s="162">
        <v>13</v>
      </c>
      <c r="M682" s="162">
        <v>0.13</v>
      </c>
      <c r="N682" s="5" t="s">
        <v>315</v>
      </c>
    </row>
    <row r="683" spans="8:14">
      <c r="H683" s="2">
        <v>250</v>
      </c>
      <c r="I683" s="27" t="s">
        <v>161</v>
      </c>
      <c r="J683" s="27" t="s">
        <v>150</v>
      </c>
      <c r="K683" s="162">
        <v>200</v>
      </c>
      <c r="L683" s="162">
        <v>69</v>
      </c>
      <c r="M683" s="162">
        <v>0.35</v>
      </c>
      <c r="N683" s="5" t="s">
        <v>315</v>
      </c>
    </row>
    <row r="684" spans="8:14">
      <c r="H684" s="2">
        <v>250</v>
      </c>
      <c r="I684" s="27" t="s">
        <v>158</v>
      </c>
      <c r="J684" s="27" t="s">
        <v>150</v>
      </c>
      <c r="K684" s="162">
        <v>67</v>
      </c>
      <c r="L684" s="162">
        <v>3</v>
      </c>
      <c r="M684" s="162">
        <v>0.13</v>
      </c>
      <c r="N684" s="5" t="s">
        <v>315</v>
      </c>
    </row>
    <row r="685" spans="8:14">
      <c r="H685" s="2">
        <v>250</v>
      </c>
      <c r="I685" s="27" t="s">
        <v>158</v>
      </c>
      <c r="J685" s="27" t="s">
        <v>150</v>
      </c>
      <c r="K685" s="162">
        <v>86</v>
      </c>
      <c r="L685" s="162">
        <v>12</v>
      </c>
      <c r="M685" s="162"/>
      <c r="N685" s="5" t="s">
        <v>315</v>
      </c>
    </row>
    <row r="686" spans="8:14">
      <c r="H686" s="2">
        <v>250</v>
      </c>
      <c r="I686" s="27" t="s">
        <v>161</v>
      </c>
      <c r="J686" s="27" t="s">
        <v>150</v>
      </c>
      <c r="K686" s="162">
        <v>441</v>
      </c>
      <c r="L686" s="162">
        <v>271</v>
      </c>
      <c r="M686" s="162">
        <v>0.33</v>
      </c>
      <c r="N686" s="5" t="s">
        <v>315</v>
      </c>
    </row>
    <row r="687" spans="8:14">
      <c r="H687" s="2">
        <v>250</v>
      </c>
      <c r="I687" s="27" t="s">
        <v>158</v>
      </c>
      <c r="J687" s="27" t="s">
        <v>150</v>
      </c>
      <c r="K687" s="162">
        <v>59</v>
      </c>
      <c r="L687" s="162"/>
      <c r="M687" s="162">
        <v>0.08</v>
      </c>
      <c r="N687" s="5" t="s">
        <v>315</v>
      </c>
    </row>
    <row r="688" spans="8:14">
      <c r="H688" s="2">
        <v>250</v>
      </c>
      <c r="I688" s="27" t="s">
        <v>160</v>
      </c>
      <c r="J688" s="27" t="s">
        <v>165</v>
      </c>
      <c r="K688" s="162">
        <v>418</v>
      </c>
      <c r="L688" s="162">
        <v>185</v>
      </c>
      <c r="M688" s="162"/>
      <c r="N688" s="5" t="s">
        <v>315</v>
      </c>
    </row>
    <row r="689" spans="8:14">
      <c r="H689" s="2">
        <v>250</v>
      </c>
      <c r="I689" s="27" t="s">
        <v>158</v>
      </c>
      <c r="J689" s="27" t="s">
        <v>165</v>
      </c>
      <c r="K689" s="162">
        <v>78</v>
      </c>
      <c r="L689" s="162">
        <v>23</v>
      </c>
      <c r="M689" s="162">
        <v>0.1</v>
      </c>
      <c r="N689" s="5" t="s">
        <v>315</v>
      </c>
    </row>
    <row r="690" spans="8:14">
      <c r="H690" s="2">
        <v>250</v>
      </c>
      <c r="I690" s="27" t="s">
        <v>158</v>
      </c>
      <c r="J690" s="27" t="s">
        <v>165</v>
      </c>
      <c r="K690" s="162">
        <v>102</v>
      </c>
      <c r="L690" s="162">
        <v>8</v>
      </c>
      <c r="M690" s="162">
        <v>0.12</v>
      </c>
      <c r="N690" s="5" t="s">
        <v>315</v>
      </c>
    </row>
    <row r="691" spans="8:14">
      <c r="H691" s="2">
        <v>250</v>
      </c>
      <c r="I691" s="27" t="s">
        <v>158</v>
      </c>
      <c r="J691" s="27" t="s">
        <v>164</v>
      </c>
      <c r="K691" s="162">
        <v>136</v>
      </c>
      <c r="L691" s="162">
        <v>5</v>
      </c>
      <c r="M691" s="162">
        <v>0.15</v>
      </c>
      <c r="N691" s="5" t="s">
        <v>315</v>
      </c>
    </row>
    <row r="692" spans="8:14">
      <c r="H692" s="2">
        <v>250</v>
      </c>
      <c r="I692" s="27" t="s">
        <v>160</v>
      </c>
      <c r="J692" s="27" t="s">
        <v>165</v>
      </c>
      <c r="K692" s="162">
        <v>225</v>
      </c>
      <c r="L692" s="162">
        <v>73</v>
      </c>
      <c r="M692" s="162">
        <v>0.28000000000000003</v>
      </c>
      <c r="N692" s="5" t="s">
        <v>315</v>
      </c>
    </row>
    <row r="693" spans="8:14">
      <c r="H693" s="2">
        <v>250</v>
      </c>
      <c r="I693" s="27" t="s">
        <v>161</v>
      </c>
      <c r="J693" s="27" t="s">
        <v>150</v>
      </c>
      <c r="K693" s="162">
        <v>75</v>
      </c>
      <c r="L693" s="162">
        <v>6</v>
      </c>
      <c r="M693" s="162">
        <v>0.15</v>
      </c>
      <c r="N693" s="5" t="s">
        <v>315</v>
      </c>
    </row>
    <row r="694" spans="8:14">
      <c r="H694" s="2">
        <v>250</v>
      </c>
      <c r="I694" s="27" t="s">
        <v>160</v>
      </c>
      <c r="J694" s="27" t="s">
        <v>165</v>
      </c>
      <c r="K694" s="162">
        <v>357</v>
      </c>
      <c r="L694" s="162">
        <v>158</v>
      </c>
      <c r="M694" s="162">
        <v>0.64</v>
      </c>
      <c r="N694" s="5" t="s">
        <v>315</v>
      </c>
    </row>
    <row r="695" spans="8:14">
      <c r="H695" s="2">
        <v>250</v>
      </c>
      <c r="I695" s="27" t="s">
        <v>158</v>
      </c>
      <c r="J695" s="27" t="s">
        <v>165</v>
      </c>
      <c r="K695" s="162">
        <v>55</v>
      </c>
      <c r="L695" s="162"/>
      <c r="M695" s="162">
        <v>0.35</v>
      </c>
      <c r="N695" s="5" t="s">
        <v>315</v>
      </c>
    </row>
    <row r="696" spans="8:14">
      <c r="H696" s="2">
        <v>250</v>
      </c>
      <c r="I696" s="27" t="s">
        <v>158</v>
      </c>
      <c r="J696" s="27" t="s">
        <v>165</v>
      </c>
      <c r="K696" s="162">
        <v>222</v>
      </c>
      <c r="L696" s="162">
        <v>52</v>
      </c>
      <c r="M696" s="162">
        <v>0.36</v>
      </c>
      <c r="N696" s="5" t="s">
        <v>315</v>
      </c>
    </row>
    <row r="697" spans="8:14">
      <c r="H697" s="2">
        <v>250</v>
      </c>
      <c r="I697" s="27" t="s">
        <v>158</v>
      </c>
      <c r="J697" s="27" t="s">
        <v>150</v>
      </c>
      <c r="K697" s="162">
        <v>324</v>
      </c>
      <c r="L697" s="162">
        <v>105</v>
      </c>
      <c r="M697" s="162">
        <v>0.54</v>
      </c>
      <c r="N697" s="5" t="s">
        <v>315</v>
      </c>
    </row>
    <row r="698" spans="8:14">
      <c r="H698" s="2">
        <v>250</v>
      </c>
      <c r="I698" s="27" t="s">
        <v>161</v>
      </c>
      <c r="J698" s="27" t="s">
        <v>150</v>
      </c>
      <c r="K698" s="162">
        <v>162</v>
      </c>
      <c r="L698" s="162">
        <v>45</v>
      </c>
      <c r="M698" s="162">
        <v>0.2</v>
      </c>
      <c r="N698" s="5" t="s">
        <v>315</v>
      </c>
    </row>
    <row r="699" spans="8:14">
      <c r="H699" s="2">
        <v>250</v>
      </c>
      <c r="I699" s="27" t="s">
        <v>161</v>
      </c>
      <c r="J699" s="27" t="s">
        <v>150</v>
      </c>
      <c r="K699" s="162">
        <v>87</v>
      </c>
      <c r="L699" s="162">
        <v>3</v>
      </c>
      <c r="M699" s="162">
        <v>0.14000000000000001</v>
      </c>
      <c r="N699" s="5" t="s">
        <v>315</v>
      </c>
    </row>
    <row r="700" spans="8:14">
      <c r="H700" s="2">
        <v>250</v>
      </c>
      <c r="I700" s="27" t="s">
        <v>158</v>
      </c>
      <c r="J700" s="27" t="s">
        <v>150</v>
      </c>
      <c r="K700" s="162">
        <v>290</v>
      </c>
      <c r="L700" s="162">
        <v>91</v>
      </c>
      <c r="M700" s="162">
        <v>0.5</v>
      </c>
      <c r="N700" s="5" t="s">
        <v>315</v>
      </c>
    </row>
    <row r="701" spans="8:14">
      <c r="H701" s="2">
        <v>250</v>
      </c>
      <c r="I701" s="27" t="s">
        <v>160</v>
      </c>
      <c r="J701" s="27" t="s">
        <v>150</v>
      </c>
      <c r="K701" s="162">
        <v>41</v>
      </c>
      <c r="L701" s="162"/>
      <c r="M701" s="162">
        <v>0.18</v>
      </c>
      <c r="N701" s="5" t="s">
        <v>315</v>
      </c>
    </row>
    <row r="702" spans="8:14">
      <c r="H702" s="2">
        <v>250</v>
      </c>
      <c r="I702" s="27" t="s">
        <v>158</v>
      </c>
      <c r="J702" s="27" t="s">
        <v>150</v>
      </c>
      <c r="K702" s="162">
        <v>49</v>
      </c>
      <c r="L702" s="162"/>
      <c r="M702" s="162">
        <v>0.13</v>
      </c>
      <c r="N702" s="5" t="s">
        <v>315</v>
      </c>
    </row>
    <row r="703" spans="8:14">
      <c r="H703" s="2">
        <v>250</v>
      </c>
      <c r="I703" s="27" t="s">
        <v>158</v>
      </c>
      <c r="J703" s="27" t="s">
        <v>150</v>
      </c>
      <c r="K703" s="162">
        <v>351</v>
      </c>
      <c r="L703" s="162">
        <v>188</v>
      </c>
      <c r="M703" s="162">
        <v>0.2</v>
      </c>
      <c r="N703" s="5" t="s">
        <v>315</v>
      </c>
    </row>
    <row r="704" spans="8:14">
      <c r="H704" s="2">
        <v>250</v>
      </c>
      <c r="I704" s="27" t="s">
        <v>158</v>
      </c>
      <c r="J704" s="27" t="s">
        <v>150</v>
      </c>
      <c r="K704" s="162">
        <v>87</v>
      </c>
      <c r="L704" s="162">
        <v>5</v>
      </c>
      <c r="M704" s="162">
        <v>0.14000000000000001</v>
      </c>
      <c r="N704" s="5" t="s">
        <v>315</v>
      </c>
    </row>
    <row r="705" spans="8:14">
      <c r="H705" s="2">
        <v>250</v>
      </c>
      <c r="I705" s="27" t="s">
        <v>157</v>
      </c>
      <c r="J705" s="27" t="s">
        <v>165</v>
      </c>
      <c r="K705" s="162">
        <v>136</v>
      </c>
      <c r="L705" s="162">
        <v>13</v>
      </c>
      <c r="M705" s="162">
        <v>0.27</v>
      </c>
      <c r="N705" s="5" t="s">
        <v>315</v>
      </c>
    </row>
    <row r="706" spans="8:14">
      <c r="H706" s="2">
        <v>250</v>
      </c>
      <c r="I706" s="27" t="s">
        <v>158</v>
      </c>
      <c r="J706" s="27" t="s">
        <v>150</v>
      </c>
      <c r="K706" s="162">
        <v>125</v>
      </c>
      <c r="L706" s="162"/>
      <c r="M706" s="162">
        <v>0.26</v>
      </c>
      <c r="N706" s="5" t="s">
        <v>315</v>
      </c>
    </row>
    <row r="707" spans="8:14">
      <c r="H707" s="2">
        <v>250</v>
      </c>
      <c r="I707" s="27" t="s">
        <v>157</v>
      </c>
      <c r="J707" s="27" t="s">
        <v>165</v>
      </c>
      <c r="K707" s="162">
        <v>451</v>
      </c>
      <c r="L707" s="162">
        <v>397</v>
      </c>
      <c r="M707" s="162">
        <v>0.15</v>
      </c>
      <c r="N707" s="5" t="s">
        <v>315</v>
      </c>
    </row>
    <row r="708" spans="8:14">
      <c r="H708" s="2">
        <v>250</v>
      </c>
      <c r="I708" s="27" t="s">
        <v>158</v>
      </c>
      <c r="J708" s="27" t="s">
        <v>150</v>
      </c>
      <c r="K708" s="162">
        <v>306</v>
      </c>
      <c r="L708" s="162">
        <v>119</v>
      </c>
      <c r="M708" s="162">
        <v>0.23</v>
      </c>
      <c r="N708" s="5" t="s">
        <v>315</v>
      </c>
    </row>
    <row r="709" spans="8:14">
      <c r="H709" s="2">
        <v>250</v>
      </c>
      <c r="I709" s="27" t="s">
        <v>161</v>
      </c>
      <c r="J709" s="27" t="s">
        <v>164</v>
      </c>
      <c r="K709" s="162">
        <v>514</v>
      </c>
      <c r="L709" s="162">
        <v>305</v>
      </c>
      <c r="M709" s="162">
        <v>1.03</v>
      </c>
      <c r="N709" s="5" t="s">
        <v>315</v>
      </c>
    </row>
    <row r="710" spans="8:14">
      <c r="H710" s="2">
        <v>250</v>
      </c>
      <c r="I710" s="27" t="s">
        <v>158</v>
      </c>
      <c r="J710" s="27" t="s">
        <v>165</v>
      </c>
      <c r="K710" s="162">
        <v>76</v>
      </c>
      <c r="L710" s="162">
        <v>7</v>
      </c>
      <c r="M710" s="162">
        <v>0.14000000000000001</v>
      </c>
      <c r="N710" s="5" t="s">
        <v>315</v>
      </c>
    </row>
    <row r="711" spans="8:14">
      <c r="H711" s="2">
        <v>250</v>
      </c>
      <c r="I711" s="27" t="s">
        <v>161</v>
      </c>
      <c r="J711" s="27" t="s">
        <v>150</v>
      </c>
      <c r="K711" s="162">
        <v>87</v>
      </c>
      <c r="L711" s="162"/>
      <c r="M711" s="162">
        <v>0.15</v>
      </c>
      <c r="N711" s="5" t="s">
        <v>315</v>
      </c>
    </row>
    <row r="712" spans="8:14">
      <c r="H712" s="2">
        <v>250</v>
      </c>
      <c r="I712" s="27" t="s">
        <v>160</v>
      </c>
      <c r="J712" s="27" t="s">
        <v>164</v>
      </c>
      <c r="K712" s="162">
        <v>482</v>
      </c>
      <c r="L712" s="162">
        <v>242</v>
      </c>
      <c r="M712" s="162">
        <v>0.45</v>
      </c>
      <c r="N712" s="5" t="s">
        <v>315</v>
      </c>
    </row>
    <row r="713" spans="8:14">
      <c r="H713" s="2">
        <v>250</v>
      </c>
      <c r="I713" s="27" t="s">
        <v>161</v>
      </c>
      <c r="J713" s="27" t="s">
        <v>150</v>
      </c>
      <c r="K713" s="162">
        <v>150</v>
      </c>
      <c r="L713" s="162">
        <v>103</v>
      </c>
      <c r="M713" s="162">
        <v>0.14000000000000001</v>
      </c>
      <c r="N713" s="5" t="s">
        <v>315</v>
      </c>
    </row>
    <row r="714" spans="8:14">
      <c r="H714" s="2">
        <v>250</v>
      </c>
      <c r="I714" s="27" t="s">
        <v>158</v>
      </c>
      <c r="J714" s="27" t="s">
        <v>150</v>
      </c>
      <c r="K714" s="162">
        <v>299</v>
      </c>
      <c r="L714" s="162">
        <v>153</v>
      </c>
      <c r="M714" s="162">
        <v>0.34</v>
      </c>
      <c r="N714" s="5" t="s">
        <v>315</v>
      </c>
    </row>
    <row r="715" spans="8:14">
      <c r="H715" s="2">
        <v>250</v>
      </c>
      <c r="I715" s="27" t="s">
        <v>158</v>
      </c>
      <c r="J715" s="27" t="s">
        <v>165</v>
      </c>
      <c r="K715" s="162">
        <v>86</v>
      </c>
      <c r="L715" s="162">
        <v>23</v>
      </c>
      <c r="M715" s="162">
        <v>0.14000000000000001</v>
      </c>
      <c r="N715" s="5" t="s">
        <v>315</v>
      </c>
    </row>
    <row r="716" spans="8:14">
      <c r="H716" s="2">
        <v>250</v>
      </c>
      <c r="I716" s="27" t="s">
        <v>157</v>
      </c>
      <c r="J716" s="27" t="s">
        <v>165</v>
      </c>
      <c r="K716" s="162">
        <v>190</v>
      </c>
      <c r="L716" s="162">
        <v>61</v>
      </c>
      <c r="M716" s="162">
        <v>0.56000000000000005</v>
      </c>
      <c r="N716" s="5" t="s">
        <v>315</v>
      </c>
    </row>
    <row r="717" spans="8:14">
      <c r="H717" s="2">
        <v>250</v>
      </c>
      <c r="I717" s="27" t="s">
        <v>161</v>
      </c>
      <c r="J717" s="27" t="s">
        <v>150</v>
      </c>
      <c r="K717" s="162">
        <v>261</v>
      </c>
      <c r="L717" s="162">
        <v>221</v>
      </c>
      <c r="M717" s="162">
        <v>0.24</v>
      </c>
      <c r="N717" s="5" t="s">
        <v>315</v>
      </c>
    </row>
    <row r="718" spans="8:14">
      <c r="H718" s="2">
        <v>250</v>
      </c>
      <c r="I718" s="27" t="s">
        <v>158</v>
      </c>
      <c r="J718" s="27" t="s">
        <v>165</v>
      </c>
      <c r="K718" s="162">
        <v>460</v>
      </c>
      <c r="L718" s="162">
        <v>244</v>
      </c>
      <c r="M718" s="162">
        <v>0.12</v>
      </c>
      <c r="N718" s="5" t="s">
        <v>315</v>
      </c>
    </row>
    <row r="719" spans="8:14">
      <c r="H719" s="2">
        <v>250</v>
      </c>
      <c r="I719" s="27" t="s">
        <v>161</v>
      </c>
      <c r="J719" s="27" t="s">
        <v>150</v>
      </c>
      <c r="K719" s="162">
        <v>49</v>
      </c>
      <c r="L719" s="162">
        <v>12</v>
      </c>
      <c r="M719" s="162">
        <v>0.17</v>
      </c>
      <c r="N719" s="5" t="s">
        <v>315</v>
      </c>
    </row>
    <row r="720" spans="8:14">
      <c r="H720" s="2">
        <v>250</v>
      </c>
      <c r="I720" s="27" t="s">
        <v>160</v>
      </c>
      <c r="J720" s="27" t="s">
        <v>151</v>
      </c>
      <c r="K720" s="162">
        <v>88</v>
      </c>
      <c r="L720" s="162">
        <v>12</v>
      </c>
      <c r="M720" s="162">
        <v>0.11</v>
      </c>
      <c r="N720" s="5" t="s">
        <v>315</v>
      </c>
    </row>
    <row r="721" spans="8:14">
      <c r="H721" s="2">
        <v>250</v>
      </c>
      <c r="I721" s="27" t="s">
        <v>158</v>
      </c>
      <c r="J721" s="27" t="s">
        <v>151</v>
      </c>
      <c r="K721" s="162">
        <v>150</v>
      </c>
      <c r="L721" s="162">
        <v>109</v>
      </c>
      <c r="M721" s="162">
        <v>0.15</v>
      </c>
      <c r="N721" s="5" t="s">
        <v>315</v>
      </c>
    </row>
    <row r="722" spans="8:14">
      <c r="H722" s="2">
        <v>250</v>
      </c>
      <c r="I722" s="27" t="s">
        <v>158</v>
      </c>
      <c r="J722" s="27" t="s">
        <v>167</v>
      </c>
      <c r="K722" s="162">
        <v>211</v>
      </c>
      <c r="L722" s="162">
        <v>67</v>
      </c>
      <c r="M722" s="162">
        <v>0.19</v>
      </c>
      <c r="N722" s="5" t="s">
        <v>315</v>
      </c>
    </row>
    <row r="723" spans="8:14">
      <c r="H723" s="2">
        <v>250</v>
      </c>
      <c r="I723" s="27" t="s">
        <v>158</v>
      </c>
      <c r="J723" s="27" t="s">
        <v>151</v>
      </c>
      <c r="K723" s="162">
        <v>499</v>
      </c>
      <c r="L723" s="162">
        <v>292</v>
      </c>
      <c r="M723" s="162">
        <v>1.08</v>
      </c>
      <c r="N723" s="5" t="s">
        <v>315</v>
      </c>
    </row>
    <row r="724" spans="8:14">
      <c r="H724" s="2">
        <v>250</v>
      </c>
      <c r="I724" s="27" t="s">
        <v>158</v>
      </c>
      <c r="J724" s="27" t="s">
        <v>167</v>
      </c>
      <c r="K724" s="162">
        <v>126</v>
      </c>
      <c r="L724" s="162">
        <v>91</v>
      </c>
      <c r="M724" s="162">
        <v>0.11</v>
      </c>
      <c r="N724" s="5" t="s">
        <v>315</v>
      </c>
    </row>
    <row r="725" spans="8:14">
      <c r="H725" s="2">
        <v>250</v>
      </c>
      <c r="I725" s="27" t="s">
        <v>158</v>
      </c>
      <c r="J725" s="27" t="s">
        <v>167</v>
      </c>
      <c r="K725" s="162">
        <v>65</v>
      </c>
      <c r="L725" s="162">
        <v>19</v>
      </c>
      <c r="M725" s="162">
        <v>0.08</v>
      </c>
      <c r="N725" s="5" t="s">
        <v>315</v>
      </c>
    </row>
    <row r="726" spans="8:14">
      <c r="H726" s="2">
        <v>250</v>
      </c>
      <c r="I726" s="27" t="s">
        <v>158</v>
      </c>
      <c r="J726" s="27" t="s">
        <v>151</v>
      </c>
      <c r="K726" s="162">
        <v>396</v>
      </c>
      <c r="L726" s="162">
        <v>396</v>
      </c>
      <c r="M726" s="162">
        <v>0.18</v>
      </c>
      <c r="N726" s="5" t="s">
        <v>315</v>
      </c>
    </row>
    <row r="727" spans="8:14">
      <c r="H727" s="2">
        <v>250</v>
      </c>
      <c r="I727" s="27" t="s">
        <v>158</v>
      </c>
      <c r="J727" s="27" t="s">
        <v>151</v>
      </c>
      <c r="K727" s="162">
        <v>452</v>
      </c>
      <c r="L727" s="162">
        <v>237</v>
      </c>
      <c r="M727" s="162">
        <v>0.44</v>
      </c>
      <c r="N727" s="5" t="s">
        <v>315</v>
      </c>
    </row>
    <row r="728" spans="8:14">
      <c r="H728" s="2">
        <v>250</v>
      </c>
      <c r="I728" s="27" t="s">
        <v>158</v>
      </c>
      <c r="J728" s="27" t="s">
        <v>167</v>
      </c>
      <c r="K728" s="162">
        <v>39</v>
      </c>
      <c r="L728" s="162">
        <v>2</v>
      </c>
      <c r="M728" s="162">
        <v>0.09</v>
      </c>
      <c r="N728" s="5" t="s">
        <v>315</v>
      </c>
    </row>
    <row r="729" spans="8:14">
      <c r="H729" s="2">
        <v>250</v>
      </c>
      <c r="I729" s="27" t="s">
        <v>158</v>
      </c>
      <c r="J729" s="27" t="s">
        <v>151</v>
      </c>
      <c r="K729" s="162">
        <v>1092</v>
      </c>
      <c r="L729" s="162">
        <v>895</v>
      </c>
      <c r="M729" s="162">
        <v>0.46</v>
      </c>
      <c r="N729" s="5" t="s">
        <v>315</v>
      </c>
    </row>
    <row r="730" spans="8:14">
      <c r="H730" s="2">
        <v>250</v>
      </c>
      <c r="I730" s="27" t="s">
        <v>158</v>
      </c>
      <c r="J730" s="27" t="s">
        <v>168</v>
      </c>
      <c r="K730" s="162">
        <v>198</v>
      </c>
      <c r="L730" s="162">
        <v>85</v>
      </c>
      <c r="M730" s="162">
        <v>0.11</v>
      </c>
      <c r="N730" s="5" t="s">
        <v>315</v>
      </c>
    </row>
    <row r="731" spans="8:14">
      <c r="H731" s="2">
        <v>250</v>
      </c>
      <c r="I731" s="27" t="s">
        <v>161</v>
      </c>
      <c r="J731" s="27" t="s">
        <v>151</v>
      </c>
      <c r="K731" s="162">
        <v>211</v>
      </c>
      <c r="L731" s="162">
        <v>78</v>
      </c>
      <c r="M731" s="162">
        <v>0.22</v>
      </c>
      <c r="N731" s="5" t="s">
        <v>315</v>
      </c>
    </row>
    <row r="732" spans="8:14">
      <c r="H732" s="2">
        <v>250</v>
      </c>
      <c r="I732" s="27" t="s">
        <v>161</v>
      </c>
      <c r="J732" s="27" t="s">
        <v>151</v>
      </c>
      <c r="K732" s="162">
        <v>205</v>
      </c>
      <c r="L732" s="162">
        <v>78</v>
      </c>
      <c r="M732" s="162">
        <v>0.3</v>
      </c>
      <c r="N732" s="5" t="s">
        <v>315</v>
      </c>
    </row>
    <row r="733" spans="8:14">
      <c r="H733" s="2">
        <v>250</v>
      </c>
      <c r="I733" s="27" t="s">
        <v>161</v>
      </c>
      <c r="J733" s="27" t="s">
        <v>151</v>
      </c>
      <c r="K733" s="162">
        <v>65</v>
      </c>
      <c r="L733" s="162">
        <v>41</v>
      </c>
      <c r="M733" s="162">
        <v>0.09</v>
      </c>
      <c r="N733" s="5" t="s">
        <v>315</v>
      </c>
    </row>
    <row r="734" spans="8:14">
      <c r="H734" s="2">
        <v>250</v>
      </c>
      <c r="I734" s="27" t="s">
        <v>160</v>
      </c>
      <c r="J734" s="27" t="s">
        <v>168</v>
      </c>
      <c r="K734" s="162">
        <v>105</v>
      </c>
      <c r="L734" s="162">
        <v>11</v>
      </c>
      <c r="M734" s="162">
        <v>0.08</v>
      </c>
      <c r="N734" s="5" t="s">
        <v>315</v>
      </c>
    </row>
    <row r="735" spans="8:14">
      <c r="H735" s="2">
        <v>250</v>
      </c>
      <c r="I735" s="27" t="s">
        <v>161</v>
      </c>
      <c r="J735" s="27" t="s">
        <v>167</v>
      </c>
      <c r="K735" s="162">
        <v>51</v>
      </c>
      <c r="L735" s="162">
        <v>13</v>
      </c>
      <c r="M735" s="162">
        <v>0.1</v>
      </c>
      <c r="N735" s="5" t="s">
        <v>315</v>
      </c>
    </row>
    <row r="736" spans="8:14">
      <c r="H736" s="2">
        <v>250</v>
      </c>
      <c r="I736" s="27" t="s">
        <v>158</v>
      </c>
      <c r="J736" s="27" t="s">
        <v>168</v>
      </c>
      <c r="K736" s="162">
        <v>252</v>
      </c>
      <c r="L736" s="162">
        <v>199</v>
      </c>
      <c r="M736" s="162">
        <v>0.1</v>
      </c>
      <c r="N736" s="5" t="s">
        <v>315</v>
      </c>
    </row>
    <row r="737" spans="8:14">
      <c r="H737" s="2">
        <v>250</v>
      </c>
      <c r="I737" s="27" t="s">
        <v>161</v>
      </c>
      <c r="J737" s="27" t="s">
        <v>151</v>
      </c>
      <c r="K737" s="162">
        <v>34</v>
      </c>
      <c r="L737" s="162">
        <v>7</v>
      </c>
      <c r="M737" s="162">
        <v>0.08</v>
      </c>
      <c r="N737" s="5" t="s">
        <v>315</v>
      </c>
    </row>
    <row r="738" spans="8:14">
      <c r="H738" s="2">
        <v>250</v>
      </c>
      <c r="I738" s="27" t="s">
        <v>161</v>
      </c>
      <c r="J738" s="27" t="s">
        <v>151</v>
      </c>
      <c r="K738" s="162">
        <v>85</v>
      </c>
      <c r="L738" s="162"/>
      <c r="M738" s="162">
        <v>0.28999999999999998</v>
      </c>
      <c r="N738" s="5" t="s">
        <v>315</v>
      </c>
    </row>
    <row r="739" spans="8:14">
      <c r="H739" s="2">
        <v>250</v>
      </c>
      <c r="I739" s="27" t="s">
        <v>161</v>
      </c>
      <c r="J739" s="27" t="s">
        <v>151</v>
      </c>
      <c r="K739" s="162">
        <v>36</v>
      </c>
      <c r="L739" s="162">
        <v>13</v>
      </c>
      <c r="M739" s="162">
        <v>0.42</v>
      </c>
      <c r="N739" s="5" t="s">
        <v>315</v>
      </c>
    </row>
    <row r="740" spans="8:14">
      <c r="H740" s="2">
        <v>250</v>
      </c>
      <c r="I740" s="27" t="s">
        <v>158</v>
      </c>
      <c r="J740" s="27" t="s">
        <v>167</v>
      </c>
      <c r="K740" s="162">
        <v>163</v>
      </c>
      <c r="L740" s="162">
        <v>13</v>
      </c>
      <c r="M740" s="162">
        <v>0.3</v>
      </c>
      <c r="N740" s="5" t="s">
        <v>315</v>
      </c>
    </row>
    <row r="741" spans="8:14">
      <c r="H741" s="2">
        <v>250</v>
      </c>
      <c r="I741" s="27" t="s">
        <v>158</v>
      </c>
      <c r="J741" s="27" t="s">
        <v>167</v>
      </c>
      <c r="K741" s="162">
        <v>56</v>
      </c>
      <c r="L741" s="162">
        <v>11</v>
      </c>
      <c r="M741" s="162">
        <v>0.18</v>
      </c>
      <c r="N741" s="5" t="s">
        <v>315</v>
      </c>
    </row>
    <row r="742" spans="8:14">
      <c r="H742" s="2">
        <v>250</v>
      </c>
      <c r="I742" s="27" t="s">
        <v>158</v>
      </c>
      <c r="J742" s="27" t="s">
        <v>151</v>
      </c>
      <c r="K742" s="162">
        <v>220</v>
      </c>
      <c r="L742" s="162">
        <v>28</v>
      </c>
      <c r="M742" s="162">
        <v>0.26</v>
      </c>
      <c r="N742" s="5" t="s">
        <v>315</v>
      </c>
    </row>
    <row r="743" spans="8:14">
      <c r="H743" s="2">
        <v>250</v>
      </c>
      <c r="I743" s="27" t="s">
        <v>158</v>
      </c>
      <c r="J743" s="27" t="s">
        <v>168</v>
      </c>
      <c r="K743" s="162">
        <v>36</v>
      </c>
      <c r="L743" s="162">
        <v>9</v>
      </c>
      <c r="M743" s="162">
        <v>0.19</v>
      </c>
      <c r="N743" s="5" t="s">
        <v>315</v>
      </c>
    </row>
    <row r="744" spans="8:14">
      <c r="H744" s="2">
        <v>250</v>
      </c>
      <c r="I744" s="27" t="s">
        <v>158</v>
      </c>
      <c r="J744" s="27" t="s">
        <v>151</v>
      </c>
      <c r="K744" s="162">
        <v>43</v>
      </c>
      <c r="L744" s="162">
        <v>16</v>
      </c>
      <c r="M744" s="162">
        <v>0.19</v>
      </c>
      <c r="N744" s="5" t="s">
        <v>315</v>
      </c>
    </row>
    <row r="745" spans="8:14">
      <c r="H745" s="2">
        <v>250</v>
      </c>
      <c r="I745" s="27" t="s">
        <v>158</v>
      </c>
      <c r="J745" s="27" t="s">
        <v>151</v>
      </c>
      <c r="K745" s="162">
        <v>186</v>
      </c>
      <c r="L745" s="162">
        <v>41</v>
      </c>
      <c r="M745" s="162">
        <v>0.26</v>
      </c>
      <c r="N745" s="5" t="s">
        <v>315</v>
      </c>
    </row>
    <row r="746" spans="8:14">
      <c r="H746" s="2">
        <v>250</v>
      </c>
      <c r="I746" s="27" t="s">
        <v>158</v>
      </c>
      <c r="J746" s="27" t="s">
        <v>151</v>
      </c>
      <c r="K746" s="162">
        <v>45</v>
      </c>
      <c r="L746" s="162">
        <v>13</v>
      </c>
      <c r="M746" s="162">
        <v>0.17</v>
      </c>
      <c r="N746" s="5" t="s">
        <v>315</v>
      </c>
    </row>
    <row r="747" spans="8:14">
      <c r="H747" s="2">
        <v>250</v>
      </c>
      <c r="I747" s="27" t="s">
        <v>158</v>
      </c>
      <c r="J747" s="27" t="s">
        <v>169</v>
      </c>
      <c r="K747" s="162">
        <v>203</v>
      </c>
      <c r="L747" s="162">
        <v>31</v>
      </c>
      <c r="M747" s="162">
        <v>0.33</v>
      </c>
      <c r="N747" s="5" t="s">
        <v>315</v>
      </c>
    </row>
    <row r="748" spans="8:14">
      <c r="H748" s="2">
        <v>250</v>
      </c>
      <c r="I748" s="27" t="s">
        <v>161</v>
      </c>
      <c r="J748" s="27" t="s">
        <v>151</v>
      </c>
      <c r="K748" s="162">
        <v>35</v>
      </c>
      <c r="L748" s="162">
        <v>20</v>
      </c>
      <c r="M748" s="162">
        <v>0.35</v>
      </c>
      <c r="N748" s="5" t="s">
        <v>315</v>
      </c>
    </row>
    <row r="749" spans="8:14">
      <c r="H749" s="2">
        <v>250</v>
      </c>
      <c r="I749" s="27" t="s">
        <v>158</v>
      </c>
      <c r="J749" s="27" t="s">
        <v>169</v>
      </c>
      <c r="K749" s="162">
        <v>39</v>
      </c>
      <c r="L749" s="162">
        <v>22</v>
      </c>
      <c r="M749" s="162">
        <v>0.25</v>
      </c>
      <c r="N749" s="5" t="s">
        <v>315</v>
      </c>
    </row>
    <row r="750" spans="8:14">
      <c r="H750" s="2">
        <v>250</v>
      </c>
      <c r="I750" s="27" t="s">
        <v>161</v>
      </c>
      <c r="J750" s="27" t="s">
        <v>151</v>
      </c>
      <c r="K750" s="162">
        <v>296</v>
      </c>
      <c r="L750" s="162">
        <v>72</v>
      </c>
      <c r="M750" s="162">
        <v>0.69</v>
      </c>
      <c r="N750" s="5" t="s">
        <v>315</v>
      </c>
    </row>
    <row r="751" spans="8:14">
      <c r="H751" s="2">
        <v>250</v>
      </c>
      <c r="I751" s="27" t="s">
        <v>158</v>
      </c>
      <c r="J751" s="27" t="s">
        <v>167</v>
      </c>
      <c r="K751" s="162">
        <v>47</v>
      </c>
      <c r="L751" s="162">
        <v>24</v>
      </c>
      <c r="M751" s="162">
        <v>0.18</v>
      </c>
      <c r="N751" s="5" t="s">
        <v>315</v>
      </c>
    </row>
    <row r="752" spans="8:14">
      <c r="H752" s="2">
        <v>250</v>
      </c>
      <c r="I752" s="27" t="s">
        <v>160</v>
      </c>
      <c r="J752" s="27" t="s">
        <v>151</v>
      </c>
      <c r="K752" s="162">
        <v>250</v>
      </c>
      <c r="L752" s="162">
        <v>40</v>
      </c>
      <c r="M752" s="162">
        <v>0.44</v>
      </c>
      <c r="N752" s="5" t="s">
        <v>315</v>
      </c>
    </row>
    <row r="753" spans="8:14">
      <c r="H753" s="2">
        <v>250</v>
      </c>
      <c r="I753" s="27" t="s">
        <v>161</v>
      </c>
      <c r="J753" s="27" t="s">
        <v>167</v>
      </c>
      <c r="K753" s="162">
        <v>266</v>
      </c>
      <c r="L753" s="162">
        <v>54</v>
      </c>
      <c r="M753" s="162">
        <v>0.09</v>
      </c>
      <c r="N753" s="5" t="s">
        <v>315</v>
      </c>
    </row>
    <row r="754" spans="8:14">
      <c r="H754" s="2">
        <v>250</v>
      </c>
      <c r="I754" s="27" t="s">
        <v>158</v>
      </c>
      <c r="J754" s="27" t="s">
        <v>168</v>
      </c>
      <c r="K754" s="162">
        <v>36</v>
      </c>
      <c r="L754" s="162">
        <v>4</v>
      </c>
      <c r="M754" s="162">
        <v>0.46</v>
      </c>
      <c r="N754" s="5" t="s">
        <v>315</v>
      </c>
    </row>
    <row r="755" spans="8:14">
      <c r="H755" s="2">
        <v>250</v>
      </c>
      <c r="I755" s="27" t="s">
        <v>160</v>
      </c>
      <c r="J755" s="27" t="s">
        <v>167</v>
      </c>
      <c r="K755" s="162">
        <v>171</v>
      </c>
      <c r="L755" s="162">
        <v>21</v>
      </c>
      <c r="M755" s="162">
        <v>0.11</v>
      </c>
      <c r="N755" s="5" t="s">
        <v>315</v>
      </c>
    </row>
    <row r="756" spans="8:14">
      <c r="H756" s="2">
        <v>250</v>
      </c>
      <c r="I756" s="27" t="s">
        <v>158</v>
      </c>
      <c r="J756" s="27" t="s">
        <v>151</v>
      </c>
      <c r="K756" s="162">
        <v>36</v>
      </c>
      <c r="L756" s="162">
        <v>19</v>
      </c>
      <c r="M756" s="162">
        <v>0.22</v>
      </c>
      <c r="N756" s="5" t="s">
        <v>315</v>
      </c>
    </row>
    <row r="757" spans="8:14">
      <c r="H757" s="2">
        <v>250</v>
      </c>
      <c r="I757" s="27" t="s">
        <v>158</v>
      </c>
      <c r="J757" s="27" t="s">
        <v>151</v>
      </c>
      <c r="K757" s="162">
        <v>27</v>
      </c>
      <c r="L757" s="162">
        <v>5</v>
      </c>
      <c r="M757" s="162">
        <v>0.3</v>
      </c>
      <c r="N757" s="5" t="s">
        <v>315</v>
      </c>
    </row>
    <row r="758" spans="8:14">
      <c r="H758" s="2">
        <v>250</v>
      </c>
      <c r="I758" s="27" t="s">
        <v>161</v>
      </c>
      <c r="J758" s="27" t="s">
        <v>169</v>
      </c>
      <c r="K758" s="162">
        <v>39</v>
      </c>
      <c r="L758" s="162">
        <v>21</v>
      </c>
      <c r="M758" s="162">
        <v>0.09</v>
      </c>
      <c r="N758" s="5" t="s">
        <v>315</v>
      </c>
    </row>
    <row r="759" spans="8:14">
      <c r="H759" s="2">
        <v>250</v>
      </c>
      <c r="I759" s="27" t="s">
        <v>161</v>
      </c>
      <c r="J759" s="27" t="s">
        <v>167</v>
      </c>
      <c r="K759" s="162">
        <v>196</v>
      </c>
      <c r="L759" s="162">
        <v>28</v>
      </c>
      <c r="M759" s="162">
        <v>0.08</v>
      </c>
      <c r="N759" s="5" t="s">
        <v>315</v>
      </c>
    </row>
    <row r="760" spans="8:14">
      <c r="H760" s="2">
        <v>250</v>
      </c>
      <c r="I760" s="27" t="s">
        <v>158</v>
      </c>
      <c r="J760" s="27" t="s">
        <v>151</v>
      </c>
      <c r="K760" s="162">
        <v>35</v>
      </c>
      <c r="L760" s="162">
        <v>15</v>
      </c>
      <c r="M760" s="162">
        <v>0.1</v>
      </c>
      <c r="N760" s="5" t="s">
        <v>315</v>
      </c>
    </row>
    <row r="761" spans="8:14">
      <c r="H761" s="2">
        <v>250</v>
      </c>
      <c r="I761" s="27" t="s">
        <v>161</v>
      </c>
      <c r="J761" s="27" t="s">
        <v>167</v>
      </c>
      <c r="K761" s="162">
        <v>43</v>
      </c>
      <c r="L761" s="162">
        <v>11</v>
      </c>
      <c r="M761" s="162">
        <v>0.1</v>
      </c>
      <c r="N761" s="5" t="s">
        <v>315</v>
      </c>
    </row>
    <row r="762" spans="8:14">
      <c r="H762" s="2">
        <v>250</v>
      </c>
      <c r="I762" s="27" t="s">
        <v>158</v>
      </c>
      <c r="J762" s="27" t="s">
        <v>168</v>
      </c>
      <c r="K762" s="162">
        <v>44</v>
      </c>
      <c r="L762" s="162">
        <v>2</v>
      </c>
      <c r="M762" s="162">
        <v>0.08</v>
      </c>
      <c r="N762" s="5" t="s">
        <v>315</v>
      </c>
    </row>
    <row r="763" spans="8:14">
      <c r="H763" s="2">
        <v>250</v>
      </c>
      <c r="I763" s="27" t="s">
        <v>157</v>
      </c>
      <c r="J763" s="27" t="s">
        <v>151</v>
      </c>
      <c r="K763" s="162">
        <v>151</v>
      </c>
      <c r="L763" s="162"/>
      <c r="M763" s="162">
        <v>0.28999999999999998</v>
      </c>
      <c r="N763" s="5" t="s">
        <v>315</v>
      </c>
    </row>
    <row r="764" spans="8:14">
      <c r="H764" s="2">
        <v>250</v>
      </c>
      <c r="I764" s="27" t="s">
        <v>161</v>
      </c>
      <c r="J764" s="27" t="s">
        <v>168</v>
      </c>
      <c r="K764" s="162">
        <v>201</v>
      </c>
      <c r="L764" s="162">
        <v>5</v>
      </c>
      <c r="M764" s="162">
        <v>0.42</v>
      </c>
      <c r="N764" s="5" t="s">
        <v>315</v>
      </c>
    </row>
    <row r="765" spans="8:14">
      <c r="H765" s="2">
        <v>250</v>
      </c>
      <c r="I765" s="27" t="s">
        <v>160</v>
      </c>
      <c r="J765" s="27" t="s">
        <v>168</v>
      </c>
      <c r="K765" s="162">
        <v>68</v>
      </c>
      <c r="L765" s="162">
        <v>44</v>
      </c>
      <c r="M765" s="162">
        <v>0.3</v>
      </c>
      <c r="N765" s="5" t="s">
        <v>315</v>
      </c>
    </row>
    <row r="766" spans="8:14">
      <c r="H766" s="2">
        <v>250</v>
      </c>
      <c r="I766" s="27" t="s">
        <v>158</v>
      </c>
      <c r="J766" s="27" t="s">
        <v>169</v>
      </c>
      <c r="K766" s="162">
        <v>305</v>
      </c>
      <c r="L766" s="162">
        <v>70</v>
      </c>
      <c r="M766" s="162">
        <v>0.18</v>
      </c>
      <c r="N766" s="5" t="s">
        <v>315</v>
      </c>
    </row>
    <row r="767" spans="8:14">
      <c r="H767" s="2">
        <v>250</v>
      </c>
      <c r="I767" s="27" t="s">
        <v>157</v>
      </c>
      <c r="J767" s="27" t="s">
        <v>167</v>
      </c>
      <c r="K767" s="162">
        <v>46</v>
      </c>
      <c r="L767" s="162">
        <v>31</v>
      </c>
      <c r="M767" s="162">
        <v>0.26</v>
      </c>
      <c r="N767" s="5" t="s">
        <v>315</v>
      </c>
    </row>
    <row r="768" spans="8:14">
      <c r="H768" s="2">
        <v>250</v>
      </c>
      <c r="I768" s="27" t="s">
        <v>158</v>
      </c>
      <c r="J768" s="27" t="s">
        <v>151</v>
      </c>
      <c r="K768" s="162">
        <v>50</v>
      </c>
      <c r="L768" s="162">
        <v>27</v>
      </c>
      <c r="M768" s="162">
        <v>0.19</v>
      </c>
      <c r="N768" s="5" t="s">
        <v>315</v>
      </c>
    </row>
    <row r="769" spans="8:14">
      <c r="H769" s="2">
        <v>250</v>
      </c>
      <c r="I769" s="27" t="s">
        <v>161</v>
      </c>
      <c r="J769" s="27" t="s">
        <v>168</v>
      </c>
      <c r="K769" s="162">
        <v>36</v>
      </c>
      <c r="L769" s="162">
        <v>15</v>
      </c>
      <c r="M769" s="162">
        <v>0.19</v>
      </c>
      <c r="N769" s="5" t="s">
        <v>315</v>
      </c>
    </row>
    <row r="770" spans="8:14">
      <c r="H770" s="2">
        <v>250</v>
      </c>
      <c r="I770" s="27" t="s">
        <v>160</v>
      </c>
      <c r="J770" s="27" t="s">
        <v>168</v>
      </c>
      <c r="K770" s="162">
        <v>39</v>
      </c>
      <c r="L770" s="162">
        <v>19</v>
      </c>
      <c r="M770" s="162">
        <v>0.26</v>
      </c>
      <c r="N770" s="5" t="s">
        <v>315</v>
      </c>
    </row>
    <row r="771" spans="8:14">
      <c r="H771" s="2">
        <v>250</v>
      </c>
      <c r="I771" s="27" t="s">
        <v>160</v>
      </c>
      <c r="J771" s="27" t="s">
        <v>169</v>
      </c>
      <c r="K771" s="162">
        <v>51</v>
      </c>
      <c r="L771" s="162">
        <v>27</v>
      </c>
      <c r="M771" s="162">
        <v>0.17</v>
      </c>
      <c r="N771" s="5" t="s">
        <v>315</v>
      </c>
    </row>
    <row r="772" spans="8:14">
      <c r="H772" s="2">
        <v>250</v>
      </c>
      <c r="I772" s="27" t="s">
        <v>160</v>
      </c>
      <c r="J772" s="27" t="s">
        <v>167</v>
      </c>
      <c r="K772" s="162">
        <v>55</v>
      </c>
      <c r="L772" s="162">
        <v>20</v>
      </c>
      <c r="M772" s="162">
        <v>0.33</v>
      </c>
      <c r="N772" s="5" t="s">
        <v>315</v>
      </c>
    </row>
    <row r="773" spans="8:14">
      <c r="H773" s="2">
        <v>250</v>
      </c>
      <c r="I773" s="27" t="s">
        <v>158</v>
      </c>
      <c r="J773" s="27" t="s">
        <v>151</v>
      </c>
      <c r="K773" s="162">
        <v>67</v>
      </c>
      <c r="L773" s="162">
        <v>16</v>
      </c>
      <c r="M773" s="162">
        <v>0.35</v>
      </c>
      <c r="N773" s="5" t="s">
        <v>315</v>
      </c>
    </row>
    <row r="774" spans="8:14">
      <c r="H774" s="2">
        <v>250</v>
      </c>
      <c r="I774" s="27" t="s">
        <v>158</v>
      </c>
      <c r="J774" s="27" t="s">
        <v>167</v>
      </c>
      <c r="K774" s="162">
        <v>186</v>
      </c>
      <c r="L774" s="162">
        <v>17</v>
      </c>
      <c r="M774" s="162">
        <v>0.25</v>
      </c>
      <c r="N774" s="5" t="s">
        <v>315</v>
      </c>
    </row>
    <row r="775" spans="8:14">
      <c r="H775" s="2">
        <v>250</v>
      </c>
      <c r="I775" s="27" t="s">
        <v>158</v>
      </c>
      <c r="J775" s="27" t="s">
        <v>167</v>
      </c>
      <c r="K775" s="162">
        <v>47</v>
      </c>
      <c r="L775" s="162">
        <v>17</v>
      </c>
      <c r="M775" s="162">
        <v>0.69</v>
      </c>
      <c r="N775" s="5" t="s">
        <v>315</v>
      </c>
    </row>
    <row r="776" spans="8:14">
      <c r="H776" s="2">
        <v>250</v>
      </c>
      <c r="I776" s="27" t="s">
        <v>160</v>
      </c>
      <c r="J776" s="27" t="s">
        <v>151</v>
      </c>
      <c r="K776" s="162">
        <v>40</v>
      </c>
      <c r="L776" s="162">
        <v>18</v>
      </c>
      <c r="M776" s="162">
        <v>0.17</v>
      </c>
      <c r="N776" s="5" t="s">
        <v>315</v>
      </c>
    </row>
    <row r="777" spans="8:14">
      <c r="H777" s="2">
        <v>250</v>
      </c>
      <c r="I777" s="27" t="s">
        <v>157</v>
      </c>
      <c r="J777" s="27" t="s">
        <v>167</v>
      </c>
      <c r="K777" s="162">
        <v>166</v>
      </c>
      <c r="L777" s="162">
        <v>12</v>
      </c>
      <c r="M777" s="162">
        <v>0.3</v>
      </c>
      <c r="N777" s="5" t="s">
        <v>315</v>
      </c>
    </row>
    <row r="778" spans="8:14">
      <c r="H778" s="2">
        <v>250</v>
      </c>
      <c r="I778" s="27" t="s">
        <v>158</v>
      </c>
      <c r="J778" s="27" t="s">
        <v>151</v>
      </c>
      <c r="K778" s="162">
        <v>49</v>
      </c>
      <c r="L778" s="162">
        <v>31</v>
      </c>
      <c r="M778" s="162">
        <v>1.26</v>
      </c>
      <c r="N778" s="5" t="s">
        <v>315</v>
      </c>
    </row>
    <row r="779" spans="8:14">
      <c r="H779" s="2">
        <v>250</v>
      </c>
      <c r="I779" s="27" t="s">
        <v>158</v>
      </c>
      <c r="J779" s="27" t="s">
        <v>151</v>
      </c>
      <c r="K779" s="162">
        <v>35</v>
      </c>
      <c r="L779" s="162">
        <v>14</v>
      </c>
      <c r="M779" s="162">
        <v>0.2</v>
      </c>
      <c r="N779" s="5" t="s">
        <v>315</v>
      </c>
    </row>
    <row r="780" spans="8:14">
      <c r="H780" s="2">
        <v>250</v>
      </c>
      <c r="I780" s="27" t="s">
        <v>158</v>
      </c>
      <c r="J780" s="27" t="s">
        <v>151</v>
      </c>
      <c r="K780" s="162">
        <v>231</v>
      </c>
      <c r="L780" s="162">
        <v>44</v>
      </c>
      <c r="M780" s="162">
        <v>0.34</v>
      </c>
      <c r="N780" s="5" t="s">
        <v>315</v>
      </c>
    </row>
    <row r="781" spans="8:14">
      <c r="H781" s="2">
        <v>250</v>
      </c>
      <c r="I781" s="27" t="s">
        <v>160</v>
      </c>
      <c r="J781" s="27" t="s">
        <v>168</v>
      </c>
      <c r="K781" s="162">
        <v>46</v>
      </c>
      <c r="L781" s="162">
        <v>21</v>
      </c>
      <c r="M781" s="162">
        <v>0.26</v>
      </c>
      <c r="N781" s="5" t="s">
        <v>315</v>
      </c>
    </row>
    <row r="782" spans="8:14">
      <c r="H782" s="2">
        <v>250</v>
      </c>
      <c r="I782" s="27" t="s">
        <v>158</v>
      </c>
      <c r="J782" s="27" t="s">
        <v>151</v>
      </c>
      <c r="K782" s="162">
        <v>41</v>
      </c>
      <c r="L782" s="162">
        <v>17</v>
      </c>
      <c r="M782" s="162"/>
      <c r="N782" s="5" t="s">
        <v>315</v>
      </c>
    </row>
    <row r="783" spans="8:14">
      <c r="H783" s="2">
        <v>250</v>
      </c>
      <c r="I783" s="27" t="s">
        <v>158</v>
      </c>
      <c r="J783" s="27" t="s">
        <v>167</v>
      </c>
      <c r="K783" s="162">
        <v>34</v>
      </c>
      <c r="L783" s="162">
        <v>2</v>
      </c>
      <c r="M783" s="162">
        <v>0.21</v>
      </c>
      <c r="N783" s="5" t="s">
        <v>315</v>
      </c>
    </row>
    <row r="784" spans="8:14">
      <c r="H784" s="2">
        <v>250</v>
      </c>
      <c r="I784" s="27" t="s">
        <v>161</v>
      </c>
      <c r="J784" s="27" t="s">
        <v>167</v>
      </c>
      <c r="K784" s="162">
        <v>235</v>
      </c>
      <c r="L784" s="162">
        <v>47</v>
      </c>
      <c r="M784" s="162">
        <v>0.26</v>
      </c>
      <c r="N784" s="5" t="s">
        <v>315</v>
      </c>
    </row>
    <row r="785" spans="8:14">
      <c r="H785" s="2">
        <v>250</v>
      </c>
      <c r="I785" s="27" t="s">
        <v>161</v>
      </c>
      <c r="J785" s="27" t="s">
        <v>167</v>
      </c>
      <c r="K785" s="162">
        <v>45</v>
      </c>
      <c r="L785" s="162">
        <v>15</v>
      </c>
      <c r="M785" s="162">
        <v>0.16</v>
      </c>
      <c r="N785" s="5" t="s">
        <v>315</v>
      </c>
    </row>
    <row r="786" spans="8:14">
      <c r="H786" s="2">
        <v>250</v>
      </c>
      <c r="I786" s="27" t="s">
        <v>158</v>
      </c>
      <c r="J786" s="27" t="s">
        <v>151</v>
      </c>
      <c r="K786" s="162">
        <v>44</v>
      </c>
      <c r="L786" s="162">
        <v>18</v>
      </c>
      <c r="M786" s="162">
        <v>0.15</v>
      </c>
      <c r="N786" s="5" t="s">
        <v>315</v>
      </c>
    </row>
    <row r="787" spans="8:14">
      <c r="H787" s="2">
        <v>250</v>
      </c>
      <c r="I787" s="27" t="s">
        <v>161</v>
      </c>
      <c r="J787" s="27" t="s">
        <v>167</v>
      </c>
      <c r="K787" s="162">
        <v>35</v>
      </c>
      <c r="L787" s="162">
        <v>15</v>
      </c>
      <c r="M787" s="162">
        <v>0.2</v>
      </c>
      <c r="N787" s="5" t="s">
        <v>315</v>
      </c>
    </row>
    <row r="788" spans="8:14">
      <c r="H788" s="2">
        <v>250</v>
      </c>
      <c r="I788" s="27" t="s">
        <v>161</v>
      </c>
      <c r="J788" s="27" t="s">
        <v>151</v>
      </c>
      <c r="K788" s="162">
        <v>38</v>
      </c>
      <c r="L788" s="162">
        <v>11</v>
      </c>
      <c r="M788" s="162">
        <v>0.27</v>
      </c>
      <c r="N788" s="5" t="s">
        <v>315</v>
      </c>
    </row>
    <row r="789" spans="8:14">
      <c r="H789" s="2">
        <v>250</v>
      </c>
      <c r="I789" s="27" t="s">
        <v>158</v>
      </c>
      <c r="J789" s="27" t="s">
        <v>151</v>
      </c>
      <c r="K789" s="162">
        <v>58</v>
      </c>
      <c r="L789" s="162">
        <v>17</v>
      </c>
      <c r="M789" s="162">
        <v>1.4</v>
      </c>
      <c r="N789" s="5" t="s">
        <v>315</v>
      </c>
    </row>
    <row r="790" spans="8:14">
      <c r="H790" s="2">
        <v>250</v>
      </c>
      <c r="I790" s="27" t="s">
        <v>158</v>
      </c>
      <c r="J790" s="27" t="s">
        <v>167</v>
      </c>
      <c r="K790" s="162">
        <v>47</v>
      </c>
      <c r="L790" s="162">
        <v>30</v>
      </c>
      <c r="M790" s="162">
        <v>0.19</v>
      </c>
      <c r="N790" s="5" t="s">
        <v>315</v>
      </c>
    </row>
    <row r="791" spans="8:14">
      <c r="H791" s="2">
        <v>250</v>
      </c>
      <c r="I791" s="27" t="s">
        <v>158</v>
      </c>
      <c r="J791" s="27" t="s">
        <v>168</v>
      </c>
      <c r="K791" s="162">
        <v>43</v>
      </c>
      <c r="L791" s="162">
        <v>17</v>
      </c>
      <c r="M791" s="162">
        <v>0.84</v>
      </c>
      <c r="N791" s="5" t="s">
        <v>315</v>
      </c>
    </row>
    <row r="792" spans="8:14">
      <c r="H792" s="2">
        <v>250</v>
      </c>
      <c r="I792" s="27" t="s">
        <v>160</v>
      </c>
      <c r="J792" s="27" t="s">
        <v>167</v>
      </c>
      <c r="K792" s="162">
        <v>35</v>
      </c>
      <c r="L792" s="162">
        <v>15</v>
      </c>
      <c r="M792" s="162">
        <v>0.11</v>
      </c>
      <c r="N792" s="5" t="s">
        <v>315</v>
      </c>
    </row>
    <row r="793" spans="8:14">
      <c r="H793" s="2">
        <v>250</v>
      </c>
      <c r="I793" s="27" t="s">
        <v>158</v>
      </c>
      <c r="J793" s="27" t="s">
        <v>151</v>
      </c>
      <c r="K793" s="162">
        <v>201</v>
      </c>
      <c r="L793" s="162">
        <v>32</v>
      </c>
      <c r="M793" s="162">
        <v>0.08</v>
      </c>
      <c r="N793" s="5" t="s">
        <v>315</v>
      </c>
    </row>
    <row r="794" spans="8:14">
      <c r="H794" s="2">
        <v>250</v>
      </c>
      <c r="I794" s="27" t="s">
        <v>160</v>
      </c>
      <c r="J794" s="27" t="s">
        <v>151</v>
      </c>
      <c r="K794" s="162">
        <v>31</v>
      </c>
      <c r="L794" s="162">
        <v>16</v>
      </c>
      <c r="M794" s="162">
        <v>0.11</v>
      </c>
      <c r="N794" s="5" t="s">
        <v>315</v>
      </c>
    </row>
    <row r="795" spans="8:14">
      <c r="H795" s="2">
        <v>250</v>
      </c>
      <c r="I795" s="27" t="s">
        <v>158</v>
      </c>
      <c r="J795" s="27" t="s">
        <v>168</v>
      </c>
      <c r="K795" s="162">
        <v>294</v>
      </c>
      <c r="L795" s="162">
        <v>72</v>
      </c>
      <c r="M795" s="162">
        <v>0.21</v>
      </c>
      <c r="N795" s="5" t="s">
        <v>315</v>
      </c>
    </row>
    <row r="796" spans="8:14">
      <c r="H796" s="2">
        <v>250</v>
      </c>
      <c r="I796" s="27" t="s">
        <v>158</v>
      </c>
      <c r="J796" s="27" t="s">
        <v>151</v>
      </c>
      <c r="K796" s="162">
        <v>57</v>
      </c>
      <c r="L796" s="162">
        <v>7</v>
      </c>
      <c r="M796" s="162">
        <v>0.16</v>
      </c>
      <c r="N796" s="5" t="s">
        <v>315</v>
      </c>
    </row>
    <row r="797" spans="8:14">
      <c r="H797" s="2">
        <v>250</v>
      </c>
      <c r="I797" s="27" t="s">
        <v>160</v>
      </c>
      <c r="J797" s="27" t="s">
        <v>167</v>
      </c>
      <c r="K797" s="162">
        <v>38</v>
      </c>
      <c r="L797" s="162">
        <v>11</v>
      </c>
      <c r="M797" s="162">
        <v>0.2</v>
      </c>
      <c r="N797" s="5" t="s">
        <v>315</v>
      </c>
    </row>
    <row r="798" spans="8:14">
      <c r="H798" s="2">
        <v>250</v>
      </c>
      <c r="I798" s="27" t="s">
        <v>160</v>
      </c>
      <c r="J798" s="27" t="s">
        <v>151</v>
      </c>
      <c r="K798" s="162">
        <v>42</v>
      </c>
      <c r="L798" s="162">
        <v>25</v>
      </c>
      <c r="M798" s="162">
        <v>0.2</v>
      </c>
      <c r="N798" s="5" t="s">
        <v>315</v>
      </c>
    </row>
    <row r="799" spans="8:14">
      <c r="H799" s="2">
        <v>250</v>
      </c>
      <c r="I799" s="27" t="s">
        <v>160</v>
      </c>
      <c r="J799" s="27" t="s">
        <v>151</v>
      </c>
      <c r="K799" s="162">
        <v>44</v>
      </c>
      <c r="L799" s="162">
        <v>16</v>
      </c>
      <c r="M799" s="162">
        <v>0.3</v>
      </c>
      <c r="N799" s="5" t="s">
        <v>315</v>
      </c>
    </row>
    <row r="800" spans="8:14">
      <c r="H800" s="2">
        <v>250</v>
      </c>
      <c r="I800" s="27" t="s">
        <v>158</v>
      </c>
      <c r="J800" s="27" t="s">
        <v>151</v>
      </c>
      <c r="K800" s="162">
        <v>45</v>
      </c>
      <c r="L800" s="162">
        <v>25</v>
      </c>
      <c r="M800" s="162">
        <v>0.19</v>
      </c>
      <c r="N800" s="5" t="s">
        <v>315</v>
      </c>
    </row>
    <row r="801" spans="8:14">
      <c r="H801" s="2">
        <v>250</v>
      </c>
      <c r="I801" s="27" t="s">
        <v>158</v>
      </c>
      <c r="J801" s="27" t="s">
        <v>151</v>
      </c>
      <c r="K801" s="162">
        <v>51</v>
      </c>
      <c r="L801" s="162">
        <v>21</v>
      </c>
      <c r="M801" s="162">
        <v>0.25</v>
      </c>
      <c r="N801" s="5" t="s">
        <v>315</v>
      </c>
    </row>
    <row r="802" spans="8:14">
      <c r="H802" s="2">
        <v>250</v>
      </c>
      <c r="I802" s="27" t="s">
        <v>158</v>
      </c>
      <c r="J802" s="27" t="s">
        <v>151</v>
      </c>
      <c r="K802" s="162">
        <v>47</v>
      </c>
      <c r="L802" s="162">
        <v>29</v>
      </c>
      <c r="M802" s="162">
        <v>0.14000000000000001</v>
      </c>
      <c r="N802" s="5" t="s">
        <v>315</v>
      </c>
    </row>
    <row r="803" spans="8:14">
      <c r="H803" s="2">
        <v>250</v>
      </c>
      <c r="I803" s="27" t="s">
        <v>158</v>
      </c>
      <c r="J803" s="27" t="s">
        <v>151</v>
      </c>
      <c r="K803" s="162">
        <v>31</v>
      </c>
      <c r="L803" s="162">
        <v>17</v>
      </c>
      <c r="M803" s="162">
        <v>0.15</v>
      </c>
      <c r="N803" s="5" t="s">
        <v>315</v>
      </c>
    </row>
    <row r="804" spans="8:14">
      <c r="H804" s="2">
        <v>250</v>
      </c>
      <c r="I804" s="27" t="s">
        <v>160</v>
      </c>
      <c r="J804" s="27" t="s">
        <v>151</v>
      </c>
      <c r="K804" s="162">
        <v>42</v>
      </c>
      <c r="L804" s="162">
        <v>17</v>
      </c>
      <c r="M804" s="162">
        <v>0.16</v>
      </c>
      <c r="N804" s="5" t="s">
        <v>315</v>
      </c>
    </row>
    <row r="805" spans="8:14">
      <c r="H805" s="2">
        <v>250</v>
      </c>
      <c r="I805" s="27" t="s">
        <v>158</v>
      </c>
      <c r="J805" s="27" t="s">
        <v>168</v>
      </c>
      <c r="K805" s="162">
        <v>43</v>
      </c>
      <c r="L805" s="162">
        <v>22</v>
      </c>
      <c r="M805" s="162">
        <v>0.23</v>
      </c>
      <c r="N805" s="5" t="s">
        <v>315</v>
      </c>
    </row>
    <row r="806" spans="8:14">
      <c r="H806" s="2">
        <v>250</v>
      </c>
      <c r="I806" s="27" t="s">
        <v>160</v>
      </c>
      <c r="J806" s="27" t="s">
        <v>151</v>
      </c>
      <c r="K806" s="162">
        <v>33</v>
      </c>
      <c r="L806" s="162">
        <v>15</v>
      </c>
      <c r="M806" s="162">
        <v>0.19</v>
      </c>
      <c r="N806" s="5" t="s">
        <v>315</v>
      </c>
    </row>
    <row r="807" spans="8:14">
      <c r="H807" s="2">
        <v>250</v>
      </c>
      <c r="I807" s="27" t="s">
        <v>158</v>
      </c>
      <c r="J807" s="27" t="s">
        <v>151</v>
      </c>
      <c r="K807" s="162">
        <v>47</v>
      </c>
      <c r="L807" s="162">
        <v>26</v>
      </c>
      <c r="M807" s="162">
        <v>0.33</v>
      </c>
      <c r="N807" s="5" t="s">
        <v>315</v>
      </c>
    </row>
    <row r="808" spans="8:14">
      <c r="H808" s="2">
        <v>250</v>
      </c>
      <c r="I808" s="27" t="s">
        <v>158</v>
      </c>
      <c r="J808" s="27" t="s">
        <v>151</v>
      </c>
      <c r="K808" s="162">
        <v>35</v>
      </c>
      <c r="L808" s="162">
        <v>21</v>
      </c>
      <c r="M808" s="162">
        <v>0.16</v>
      </c>
      <c r="N808" s="5" t="s">
        <v>315</v>
      </c>
    </row>
    <row r="809" spans="8:14">
      <c r="H809" s="2">
        <v>250</v>
      </c>
      <c r="I809" s="27" t="s">
        <v>158</v>
      </c>
      <c r="J809" s="27" t="s">
        <v>151</v>
      </c>
      <c r="K809" s="162">
        <v>47</v>
      </c>
      <c r="L809" s="162">
        <v>21</v>
      </c>
      <c r="M809" s="162">
        <v>0.33</v>
      </c>
      <c r="N809" s="5" t="s">
        <v>315</v>
      </c>
    </row>
    <row r="810" spans="8:14">
      <c r="H810" s="2">
        <v>250</v>
      </c>
      <c r="I810" s="27" t="s">
        <v>160</v>
      </c>
      <c r="J810" s="27" t="s">
        <v>151</v>
      </c>
      <c r="K810" s="162">
        <v>319</v>
      </c>
      <c r="L810" s="162">
        <v>89</v>
      </c>
      <c r="M810" s="162">
        <v>0.24</v>
      </c>
      <c r="N810" s="5" t="s">
        <v>315</v>
      </c>
    </row>
    <row r="811" spans="8:14">
      <c r="H811" s="2">
        <v>250</v>
      </c>
      <c r="I811" s="27" t="s">
        <v>158</v>
      </c>
      <c r="J811" s="27" t="s">
        <v>151</v>
      </c>
      <c r="K811" s="162">
        <v>42</v>
      </c>
      <c r="L811" s="162">
        <v>27</v>
      </c>
      <c r="M811" s="162">
        <v>0.2</v>
      </c>
      <c r="N811" s="5" t="s">
        <v>315</v>
      </c>
    </row>
    <row r="812" spans="8:14">
      <c r="H812" s="2">
        <v>250</v>
      </c>
      <c r="I812" s="27" t="s">
        <v>158</v>
      </c>
      <c r="J812" s="27" t="s">
        <v>151</v>
      </c>
      <c r="K812" s="162">
        <v>39</v>
      </c>
      <c r="L812" s="162">
        <v>25</v>
      </c>
      <c r="M812" s="162">
        <v>0.21</v>
      </c>
      <c r="N812" s="5" t="s">
        <v>315</v>
      </c>
    </row>
    <row r="813" spans="8:14">
      <c r="H813" s="2">
        <v>250</v>
      </c>
      <c r="I813" s="27" t="s">
        <v>158</v>
      </c>
      <c r="J813" s="27" t="s">
        <v>151</v>
      </c>
      <c r="K813" s="162">
        <v>56</v>
      </c>
      <c r="L813" s="162">
        <v>38</v>
      </c>
      <c r="M813" s="162">
        <v>0.15</v>
      </c>
      <c r="N813" s="5" t="s">
        <v>315</v>
      </c>
    </row>
    <row r="814" spans="8:14">
      <c r="H814" s="2">
        <v>250</v>
      </c>
      <c r="I814" s="27" t="s">
        <v>158</v>
      </c>
      <c r="J814" s="27" t="s">
        <v>151</v>
      </c>
      <c r="K814" s="162">
        <v>249</v>
      </c>
      <c r="L814" s="162">
        <v>56</v>
      </c>
      <c r="M814" s="162">
        <v>0.13</v>
      </c>
      <c r="N814" s="5" t="s">
        <v>315</v>
      </c>
    </row>
    <row r="815" spans="8:14">
      <c r="H815" s="2">
        <v>250</v>
      </c>
      <c r="I815" s="27" t="s">
        <v>158</v>
      </c>
      <c r="J815" s="27" t="s">
        <v>151</v>
      </c>
      <c r="K815" s="162">
        <v>32</v>
      </c>
      <c r="L815" s="162">
        <v>17</v>
      </c>
      <c r="M815" s="162">
        <v>0.18</v>
      </c>
      <c r="N815" s="5" t="s">
        <v>315</v>
      </c>
    </row>
    <row r="816" spans="8:14">
      <c r="H816" s="2">
        <v>250</v>
      </c>
      <c r="I816" s="27" t="s">
        <v>158</v>
      </c>
      <c r="J816" s="27" t="s">
        <v>151</v>
      </c>
      <c r="K816" s="162">
        <v>127</v>
      </c>
      <c r="L816" s="162">
        <v>106</v>
      </c>
      <c r="M816" s="162">
        <v>0.18</v>
      </c>
      <c r="N816" s="5" t="s">
        <v>315</v>
      </c>
    </row>
    <row r="817" spans="8:14">
      <c r="H817" s="2">
        <v>250</v>
      </c>
      <c r="I817" s="27" t="s">
        <v>158</v>
      </c>
      <c r="J817" s="27" t="s">
        <v>151</v>
      </c>
      <c r="K817" s="162">
        <v>47</v>
      </c>
      <c r="L817" s="162">
        <v>29</v>
      </c>
      <c r="M817" s="162">
        <v>0.13</v>
      </c>
      <c r="N817" s="5" t="s">
        <v>315</v>
      </c>
    </row>
    <row r="818" spans="8:14">
      <c r="H818" s="2">
        <v>250</v>
      </c>
      <c r="I818" s="27" t="s">
        <v>158</v>
      </c>
      <c r="J818" s="27" t="s">
        <v>151</v>
      </c>
      <c r="K818" s="162">
        <v>34</v>
      </c>
      <c r="L818" s="162">
        <v>17</v>
      </c>
      <c r="M818" s="162">
        <v>0.27</v>
      </c>
      <c r="N818" s="5" t="s">
        <v>315</v>
      </c>
    </row>
    <row r="819" spans="8:14">
      <c r="H819" s="2">
        <v>250</v>
      </c>
      <c r="I819" s="27" t="s">
        <v>158</v>
      </c>
      <c r="J819" s="27" t="s">
        <v>151</v>
      </c>
      <c r="K819" s="162">
        <v>53</v>
      </c>
      <c r="L819" s="162">
        <v>8</v>
      </c>
      <c r="M819" s="162">
        <v>0.3</v>
      </c>
      <c r="N819" s="5" t="s">
        <v>315</v>
      </c>
    </row>
    <row r="820" spans="8:14">
      <c r="H820" s="2">
        <v>250</v>
      </c>
      <c r="I820" s="27" t="s">
        <v>158</v>
      </c>
      <c r="J820" s="27" t="s">
        <v>151</v>
      </c>
      <c r="K820" s="162">
        <v>46</v>
      </c>
      <c r="L820" s="162">
        <v>4</v>
      </c>
      <c r="M820" s="162">
        <v>0.82</v>
      </c>
      <c r="N820" s="5" t="s">
        <v>315</v>
      </c>
    </row>
    <row r="821" spans="8:14">
      <c r="H821" s="2">
        <v>250</v>
      </c>
      <c r="I821" s="27" t="s">
        <v>158</v>
      </c>
      <c r="J821" s="27" t="s">
        <v>151</v>
      </c>
      <c r="K821" s="162">
        <v>44</v>
      </c>
      <c r="L821" s="162">
        <v>2</v>
      </c>
      <c r="M821" s="162">
        <v>0.17</v>
      </c>
      <c r="N821" s="5" t="s">
        <v>315</v>
      </c>
    </row>
    <row r="822" spans="8:14">
      <c r="H822" s="2">
        <v>250</v>
      </c>
      <c r="I822" s="27" t="s">
        <v>158</v>
      </c>
      <c r="J822" s="27" t="s">
        <v>151</v>
      </c>
      <c r="K822" s="162">
        <v>49</v>
      </c>
      <c r="L822" s="162">
        <v>13</v>
      </c>
      <c r="M822" s="162">
        <v>0.15</v>
      </c>
      <c r="N822" s="5" t="s">
        <v>315</v>
      </c>
    </row>
    <row r="823" spans="8:14">
      <c r="H823" s="2">
        <v>250</v>
      </c>
      <c r="I823" s="27" t="s">
        <v>158</v>
      </c>
      <c r="J823" s="27" t="s">
        <v>151</v>
      </c>
      <c r="K823" s="162">
        <v>51</v>
      </c>
      <c r="L823" s="162">
        <v>16</v>
      </c>
      <c r="M823" s="162">
        <v>0.11</v>
      </c>
      <c r="N823" s="5" t="s">
        <v>315</v>
      </c>
    </row>
    <row r="824" spans="8:14">
      <c r="H824" s="2">
        <v>250</v>
      </c>
      <c r="I824" s="27" t="s">
        <v>158</v>
      </c>
      <c r="J824" s="27" t="s">
        <v>151</v>
      </c>
      <c r="K824" s="162">
        <v>67</v>
      </c>
      <c r="L824" s="162">
        <v>24</v>
      </c>
      <c r="M824" s="162">
        <v>0.18</v>
      </c>
      <c r="N824" s="5" t="s">
        <v>315</v>
      </c>
    </row>
    <row r="825" spans="8:14">
      <c r="H825" s="2">
        <v>250</v>
      </c>
      <c r="I825" s="27" t="s">
        <v>158</v>
      </c>
      <c r="J825" s="27" t="s">
        <v>151</v>
      </c>
      <c r="K825" s="162">
        <v>48</v>
      </c>
      <c r="L825" s="162">
        <v>2</v>
      </c>
      <c r="M825" s="162">
        <v>0.24</v>
      </c>
      <c r="N825" s="5" t="s">
        <v>315</v>
      </c>
    </row>
    <row r="826" spans="8:14">
      <c r="H826" s="2">
        <v>250</v>
      </c>
      <c r="I826" s="27" t="s">
        <v>158</v>
      </c>
      <c r="J826" s="27" t="s">
        <v>151</v>
      </c>
      <c r="K826" s="162">
        <v>64</v>
      </c>
      <c r="L826" s="162">
        <v>9</v>
      </c>
      <c r="M826" s="162">
        <v>0.21</v>
      </c>
      <c r="N826" s="5" t="s">
        <v>315</v>
      </c>
    </row>
    <row r="827" spans="8:14">
      <c r="H827" s="2">
        <v>250</v>
      </c>
      <c r="I827" s="27" t="s">
        <v>158</v>
      </c>
      <c r="J827" s="27" t="s">
        <v>151</v>
      </c>
      <c r="K827" s="162">
        <v>785</v>
      </c>
      <c r="L827" s="162">
        <v>735</v>
      </c>
      <c r="M827" s="162"/>
      <c r="N827" s="5" t="s">
        <v>315</v>
      </c>
    </row>
    <row r="828" spans="8:14">
      <c r="H828" s="2">
        <v>250</v>
      </c>
      <c r="I828" s="27" t="s">
        <v>158</v>
      </c>
      <c r="J828" s="27" t="s">
        <v>151</v>
      </c>
      <c r="K828" s="162">
        <v>67</v>
      </c>
      <c r="L828" s="162"/>
      <c r="M828" s="162">
        <v>0.23</v>
      </c>
      <c r="N828" s="5" t="s">
        <v>315</v>
      </c>
    </row>
    <row r="829" spans="8:14">
      <c r="H829" s="2">
        <v>250</v>
      </c>
      <c r="I829" s="27" t="s">
        <v>158</v>
      </c>
      <c r="J829" s="27" t="s">
        <v>151</v>
      </c>
      <c r="K829" s="162">
        <v>71</v>
      </c>
      <c r="L829" s="162"/>
      <c r="M829" s="162">
        <v>0.19</v>
      </c>
      <c r="N829" s="5" t="s">
        <v>315</v>
      </c>
    </row>
    <row r="830" spans="8:14">
      <c r="H830" s="2">
        <v>250</v>
      </c>
      <c r="I830" s="27" t="s">
        <v>158</v>
      </c>
      <c r="J830" s="27" t="s">
        <v>151</v>
      </c>
      <c r="K830" s="162">
        <v>950</v>
      </c>
      <c r="L830" s="162">
        <v>865</v>
      </c>
      <c r="M830" s="162">
        <v>0.19</v>
      </c>
      <c r="N830" s="5" t="s">
        <v>315</v>
      </c>
    </row>
    <row r="831" spans="8:14">
      <c r="H831" s="2">
        <v>250</v>
      </c>
      <c r="I831" s="27" t="s">
        <v>158</v>
      </c>
      <c r="J831" s="27" t="s">
        <v>151</v>
      </c>
      <c r="K831" s="162">
        <v>105</v>
      </c>
      <c r="L831" s="162">
        <v>21</v>
      </c>
      <c r="M831" s="162">
        <v>0.24</v>
      </c>
      <c r="N831" s="5" t="s">
        <v>315</v>
      </c>
    </row>
    <row r="832" spans="8:14">
      <c r="H832" s="2">
        <v>250</v>
      </c>
      <c r="I832" s="27" t="s">
        <v>158</v>
      </c>
      <c r="J832" s="27" t="s">
        <v>151</v>
      </c>
      <c r="K832" s="162">
        <v>87</v>
      </c>
      <c r="L832" s="162"/>
      <c r="M832" s="162">
        <v>0.11</v>
      </c>
      <c r="N832" s="5" t="s">
        <v>315</v>
      </c>
    </row>
    <row r="833" spans="8:14">
      <c r="H833" s="2">
        <v>250</v>
      </c>
      <c r="I833" s="27" t="s">
        <v>158</v>
      </c>
      <c r="J833" s="27" t="s">
        <v>151</v>
      </c>
      <c r="K833" s="162">
        <v>128</v>
      </c>
      <c r="L833" s="162">
        <v>17</v>
      </c>
      <c r="M833" s="162">
        <v>0.19</v>
      </c>
      <c r="N833" s="5" t="s">
        <v>315</v>
      </c>
    </row>
    <row r="834" spans="8:14">
      <c r="H834" s="2">
        <v>250</v>
      </c>
      <c r="I834" s="27" t="s">
        <v>158</v>
      </c>
      <c r="J834" s="27" t="s">
        <v>151</v>
      </c>
      <c r="K834" s="162">
        <v>196</v>
      </c>
      <c r="L834" s="162">
        <v>83</v>
      </c>
      <c r="M834" s="162">
        <v>0.17</v>
      </c>
      <c r="N834" s="5" t="s">
        <v>315</v>
      </c>
    </row>
    <row r="835" spans="8:14">
      <c r="H835" s="2">
        <v>250</v>
      </c>
      <c r="I835" s="27" t="s">
        <v>158</v>
      </c>
      <c r="J835" s="27" t="s">
        <v>151</v>
      </c>
      <c r="K835" s="162">
        <v>114</v>
      </c>
      <c r="L835" s="162"/>
      <c r="M835" s="162">
        <v>0.9</v>
      </c>
      <c r="N835" s="5" t="s">
        <v>315</v>
      </c>
    </row>
    <row r="836" spans="8:14">
      <c r="H836" s="2">
        <v>250</v>
      </c>
      <c r="I836" s="27" t="s">
        <v>158</v>
      </c>
      <c r="J836" s="27" t="s">
        <v>151</v>
      </c>
      <c r="K836" s="162">
        <v>154</v>
      </c>
      <c r="L836" s="162">
        <v>90</v>
      </c>
      <c r="M836" s="162">
        <v>0.19</v>
      </c>
      <c r="N836" s="5" t="s">
        <v>315</v>
      </c>
    </row>
    <row r="837" spans="8:14">
      <c r="H837" s="2">
        <v>250</v>
      </c>
      <c r="I837" s="27" t="s">
        <v>160</v>
      </c>
      <c r="J837" s="27" t="s">
        <v>151</v>
      </c>
      <c r="K837" s="162">
        <v>121</v>
      </c>
      <c r="L837" s="162">
        <v>10</v>
      </c>
      <c r="M837" s="162"/>
      <c r="N837" s="5" t="s">
        <v>315</v>
      </c>
    </row>
    <row r="838" spans="8:14">
      <c r="H838" s="2">
        <v>250</v>
      </c>
      <c r="I838" s="27" t="s">
        <v>158</v>
      </c>
      <c r="J838" s="27" t="s">
        <v>151</v>
      </c>
      <c r="K838" s="162">
        <v>122</v>
      </c>
      <c r="L838" s="162"/>
      <c r="M838" s="162">
        <v>0.34</v>
      </c>
      <c r="N838" s="5" t="s">
        <v>315</v>
      </c>
    </row>
    <row r="839" spans="8:14">
      <c r="H839" s="2">
        <v>250</v>
      </c>
      <c r="I839" s="27" t="s">
        <v>158</v>
      </c>
      <c r="J839" s="27" t="s">
        <v>151</v>
      </c>
      <c r="K839" s="162">
        <v>144</v>
      </c>
      <c r="L839" s="162">
        <v>7</v>
      </c>
      <c r="M839" s="162">
        <v>0.67</v>
      </c>
      <c r="N839" s="5" t="s">
        <v>315</v>
      </c>
    </row>
    <row r="840" spans="8:14">
      <c r="H840" s="2">
        <v>250</v>
      </c>
      <c r="I840" s="27" t="s">
        <v>158</v>
      </c>
      <c r="J840" s="27" t="s">
        <v>151</v>
      </c>
      <c r="K840" s="162">
        <v>308</v>
      </c>
      <c r="L840" s="162">
        <v>195</v>
      </c>
      <c r="M840" s="162">
        <v>0.16</v>
      </c>
      <c r="N840" s="5" t="s">
        <v>315</v>
      </c>
    </row>
    <row r="841" spans="8:14">
      <c r="H841" s="2">
        <v>250</v>
      </c>
      <c r="I841" s="27" t="s">
        <v>158</v>
      </c>
      <c r="J841" s="27" t="s">
        <v>151</v>
      </c>
      <c r="K841" s="162">
        <v>60</v>
      </c>
      <c r="L841" s="162"/>
      <c r="M841" s="162">
        <v>0.27</v>
      </c>
      <c r="N841" s="5" t="s">
        <v>315</v>
      </c>
    </row>
    <row r="842" spans="8:14">
      <c r="H842" s="2">
        <v>250</v>
      </c>
      <c r="I842" s="27" t="s">
        <v>158</v>
      </c>
      <c r="J842" s="27" t="s">
        <v>151</v>
      </c>
      <c r="K842" s="162">
        <v>266</v>
      </c>
      <c r="L842" s="162">
        <v>100</v>
      </c>
      <c r="M842" s="162">
        <v>0.14000000000000001</v>
      </c>
      <c r="N842" s="5" t="s">
        <v>315</v>
      </c>
    </row>
    <row r="843" spans="8:14">
      <c r="H843" s="2">
        <v>250</v>
      </c>
      <c r="I843" s="27" t="s">
        <v>160</v>
      </c>
      <c r="J843" s="27" t="s">
        <v>151</v>
      </c>
      <c r="K843" s="162">
        <v>149</v>
      </c>
      <c r="L843" s="162">
        <v>70</v>
      </c>
      <c r="M843" s="162">
        <v>0.22</v>
      </c>
      <c r="N843" s="5" t="s">
        <v>315</v>
      </c>
    </row>
    <row r="844" spans="8:14">
      <c r="H844" s="2">
        <v>250</v>
      </c>
      <c r="I844" s="27" t="s">
        <v>160</v>
      </c>
      <c r="J844" s="27" t="s">
        <v>151</v>
      </c>
      <c r="K844" s="162">
        <v>241</v>
      </c>
      <c r="L844" s="162">
        <v>97</v>
      </c>
      <c r="M844" s="162">
        <v>0.2</v>
      </c>
      <c r="N844" s="5" t="s">
        <v>315</v>
      </c>
    </row>
    <row r="845" spans="8:14">
      <c r="H845" s="2">
        <v>250</v>
      </c>
      <c r="I845" s="27" t="s">
        <v>158</v>
      </c>
      <c r="J845" s="27" t="s">
        <v>151</v>
      </c>
      <c r="K845" s="162">
        <v>134</v>
      </c>
      <c r="L845" s="162">
        <v>61</v>
      </c>
      <c r="M845" s="162">
        <v>0.21</v>
      </c>
      <c r="N845" s="5" t="s">
        <v>315</v>
      </c>
    </row>
    <row r="846" spans="8:14">
      <c r="H846" s="2">
        <v>250</v>
      </c>
      <c r="I846" s="27" t="s">
        <v>158</v>
      </c>
      <c r="J846" s="27" t="s">
        <v>151</v>
      </c>
      <c r="K846" s="162">
        <v>198</v>
      </c>
      <c r="L846" s="162">
        <v>98</v>
      </c>
      <c r="M846" s="162">
        <v>0.14000000000000001</v>
      </c>
      <c r="N846" s="5" t="s">
        <v>315</v>
      </c>
    </row>
    <row r="847" spans="8:14">
      <c r="H847" s="2">
        <v>250</v>
      </c>
      <c r="I847" s="27" t="s">
        <v>158</v>
      </c>
      <c r="J847" s="27" t="s">
        <v>151</v>
      </c>
      <c r="K847" s="162">
        <v>101</v>
      </c>
      <c r="L847" s="162">
        <v>70</v>
      </c>
      <c r="M847" s="162">
        <v>0.21</v>
      </c>
      <c r="N847" s="5" t="s">
        <v>315</v>
      </c>
    </row>
    <row r="848" spans="8:14">
      <c r="H848" s="2">
        <v>250</v>
      </c>
      <c r="I848" s="27" t="s">
        <v>158</v>
      </c>
      <c r="J848" s="27" t="s">
        <v>151</v>
      </c>
      <c r="K848" s="162">
        <v>100</v>
      </c>
      <c r="L848" s="162">
        <v>78</v>
      </c>
      <c r="M848" s="162">
        <v>0.17</v>
      </c>
      <c r="N848" s="5" t="s">
        <v>315</v>
      </c>
    </row>
    <row r="849" spans="8:14">
      <c r="H849" s="2">
        <v>250</v>
      </c>
      <c r="I849" s="27" t="s">
        <v>158</v>
      </c>
      <c r="J849" s="27" t="s">
        <v>151</v>
      </c>
      <c r="K849" s="162">
        <v>378</v>
      </c>
      <c r="L849" s="162">
        <v>147</v>
      </c>
      <c r="M849" s="162">
        <v>0.24</v>
      </c>
      <c r="N849" s="5" t="s">
        <v>315</v>
      </c>
    </row>
    <row r="850" spans="8:14">
      <c r="H850" s="2">
        <v>250</v>
      </c>
      <c r="I850" s="27" t="s">
        <v>158</v>
      </c>
      <c r="J850" s="27" t="s">
        <v>152</v>
      </c>
      <c r="K850" s="162">
        <v>150</v>
      </c>
      <c r="L850" s="162"/>
      <c r="M850" s="162">
        <v>0.39</v>
      </c>
      <c r="N850" s="5" t="s">
        <v>315</v>
      </c>
    </row>
    <row r="851" spans="8:14">
      <c r="H851" s="2">
        <v>250</v>
      </c>
      <c r="I851" s="27" t="s">
        <v>158</v>
      </c>
      <c r="J851" s="27" t="s">
        <v>152</v>
      </c>
      <c r="K851" s="162">
        <v>33</v>
      </c>
      <c r="L851" s="162">
        <v>33</v>
      </c>
      <c r="M851" s="162">
        <v>0.28999999999999998</v>
      </c>
      <c r="N851" s="5" t="s">
        <v>315</v>
      </c>
    </row>
    <row r="852" spans="8:14">
      <c r="H852" s="2">
        <v>250</v>
      </c>
      <c r="I852" s="27" t="s">
        <v>158</v>
      </c>
      <c r="J852" s="27" t="s">
        <v>170</v>
      </c>
      <c r="K852" s="162">
        <v>284</v>
      </c>
      <c r="L852" s="162">
        <v>131</v>
      </c>
      <c r="M852" s="162">
        <v>0.08</v>
      </c>
      <c r="N852" s="5" t="s">
        <v>315</v>
      </c>
    </row>
    <row r="853" spans="8:14">
      <c r="H853" s="2">
        <v>250</v>
      </c>
      <c r="I853" s="27" t="s">
        <v>158</v>
      </c>
      <c r="J853" s="27" t="s">
        <v>152</v>
      </c>
      <c r="K853" s="162">
        <v>187</v>
      </c>
      <c r="L853" s="162">
        <v>62</v>
      </c>
      <c r="M853" s="162">
        <v>0.13</v>
      </c>
      <c r="N853" s="5" t="s">
        <v>315</v>
      </c>
    </row>
    <row r="854" spans="8:14">
      <c r="H854" s="2">
        <v>250</v>
      </c>
      <c r="I854" s="27" t="s">
        <v>158</v>
      </c>
      <c r="J854" s="27" t="s">
        <v>152</v>
      </c>
      <c r="K854" s="162">
        <v>204</v>
      </c>
      <c r="L854" s="162"/>
      <c r="M854" s="162">
        <v>0.09</v>
      </c>
      <c r="N854" s="5" t="s">
        <v>315</v>
      </c>
    </row>
    <row r="855" spans="8:14">
      <c r="H855" s="2">
        <v>250</v>
      </c>
      <c r="I855" s="27" t="s">
        <v>158</v>
      </c>
      <c r="J855" s="27" t="s">
        <v>152</v>
      </c>
      <c r="K855" s="162">
        <v>106</v>
      </c>
      <c r="L855" s="162">
        <v>62</v>
      </c>
      <c r="M855" s="162">
        <v>0.1</v>
      </c>
      <c r="N855" s="5" t="s">
        <v>315</v>
      </c>
    </row>
    <row r="856" spans="8:14">
      <c r="H856" s="2">
        <v>250</v>
      </c>
      <c r="I856" s="27" t="s">
        <v>158</v>
      </c>
      <c r="J856" s="27" t="s">
        <v>152</v>
      </c>
      <c r="K856" s="162">
        <v>98</v>
      </c>
      <c r="L856" s="162">
        <v>97</v>
      </c>
      <c r="M856" s="162">
        <v>0.09</v>
      </c>
      <c r="N856" s="5" t="s">
        <v>315</v>
      </c>
    </row>
    <row r="857" spans="8:14">
      <c r="H857" s="2">
        <v>250</v>
      </c>
      <c r="I857" s="27" t="s">
        <v>158</v>
      </c>
      <c r="J857" s="27" t="s">
        <v>152</v>
      </c>
      <c r="K857" s="162">
        <v>63</v>
      </c>
      <c r="L857" s="162"/>
      <c r="M857" s="162">
        <v>0.13</v>
      </c>
      <c r="N857" s="5" t="s">
        <v>315</v>
      </c>
    </row>
    <row r="858" spans="8:14">
      <c r="H858" s="2">
        <v>250</v>
      </c>
      <c r="I858" s="27" t="s">
        <v>158</v>
      </c>
      <c r="J858" s="27" t="s">
        <v>152</v>
      </c>
      <c r="K858" s="162">
        <v>150</v>
      </c>
      <c r="L858" s="162"/>
      <c r="M858" s="162">
        <v>0.12</v>
      </c>
      <c r="N858" s="5" t="s">
        <v>315</v>
      </c>
    </row>
    <row r="859" spans="8:14">
      <c r="H859" s="2">
        <v>250</v>
      </c>
      <c r="I859" s="27" t="s">
        <v>158</v>
      </c>
      <c r="J859" s="27" t="s">
        <v>152</v>
      </c>
      <c r="K859" s="162">
        <v>99</v>
      </c>
      <c r="L859" s="162"/>
      <c r="M859" s="162"/>
      <c r="N859" s="5" t="s">
        <v>315</v>
      </c>
    </row>
    <row r="860" spans="8:14">
      <c r="H860" s="2">
        <v>250</v>
      </c>
      <c r="I860" s="27" t="s">
        <v>158</v>
      </c>
      <c r="J860" s="27" t="s">
        <v>152</v>
      </c>
      <c r="K860" s="162">
        <v>291</v>
      </c>
      <c r="L860" s="162">
        <v>50</v>
      </c>
      <c r="M860" s="162">
        <v>0.22</v>
      </c>
      <c r="N860" s="5" t="s">
        <v>315</v>
      </c>
    </row>
    <row r="861" spans="8:14">
      <c r="H861" s="2">
        <v>250</v>
      </c>
      <c r="I861" s="27" t="s">
        <v>158</v>
      </c>
      <c r="J861" s="27" t="s">
        <v>152</v>
      </c>
      <c r="K861" s="162">
        <v>240</v>
      </c>
      <c r="L861" s="162"/>
      <c r="M861" s="162">
        <v>0.1</v>
      </c>
      <c r="N861" s="5" t="s">
        <v>315</v>
      </c>
    </row>
    <row r="862" spans="8:14">
      <c r="H862" s="2">
        <v>250</v>
      </c>
      <c r="I862" s="27" t="s">
        <v>158</v>
      </c>
      <c r="J862" s="27" t="s">
        <v>152</v>
      </c>
      <c r="K862" s="162">
        <v>209</v>
      </c>
      <c r="L862" s="162">
        <v>62</v>
      </c>
      <c r="M862" s="162">
        <v>0.13</v>
      </c>
      <c r="N862" s="5" t="s">
        <v>315</v>
      </c>
    </row>
    <row r="863" spans="8:14">
      <c r="H863" s="2">
        <v>250</v>
      </c>
      <c r="I863" s="27" t="s">
        <v>158</v>
      </c>
      <c r="J863" s="27" t="s">
        <v>152</v>
      </c>
      <c r="K863" s="162">
        <v>271</v>
      </c>
      <c r="L863" s="162">
        <v>33</v>
      </c>
      <c r="M863" s="162">
        <v>0.13</v>
      </c>
      <c r="N863" s="5" t="s">
        <v>315</v>
      </c>
    </row>
    <row r="864" spans="8:14">
      <c r="H864" s="2">
        <v>250</v>
      </c>
      <c r="I864" s="27" t="s">
        <v>158</v>
      </c>
      <c r="J864" s="27" t="s">
        <v>152</v>
      </c>
      <c r="K864" s="162">
        <v>259</v>
      </c>
      <c r="L864" s="162">
        <v>113</v>
      </c>
      <c r="M864" s="162">
        <v>0.12</v>
      </c>
      <c r="N864" s="5" t="s">
        <v>315</v>
      </c>
    </row>
    <row r="865" spans="8:14">
      <c r="H865" s="2">
        <v>250</v>
      </c>
      <c r="I865" s="27" t="s">
        <v>158</v>
      </c>
      <c r="J865" s="27" t="s">
        <v>152</v>
      </c>
      <c r="K865" s="162">
        <v>279</v>
      </c>
      <c r="L865" s="162">
        <v>135</v>
      </c>
      <c r="M865" s="162">
        <v>0.11</v>
      </c>
      <c r="N865" s="5" t="s">
        <v>315</v>
      </c>
    </row>
    <row r="866" spans="8:14">
      <c r="H866" s="2">
        <v>250</v>
      </c>
      <c r="I866" s="27" t="s">
        <v>158</v>
      </c>
      <c r="J866" s="27" t="s">
        <v>152</v>
      </c>
      <c r="K866" s="162">
        <v>248</v>
      </c>
      <c r="L866" s="162">
        <v>94</v>
      </c>
      <c r="M866" s="162">
        <v>7.0000000000000007E-2</v>
      </c>
      <c r="N866" s="5" t="s">
        <v>315</v>
      </c>
    </row>
    <row r="867" spans="8:14">
      <c r="H867" s="2">
        <v>250</v>
      </c>
      <c r="I867" s="27" t="s">
        <v>158</v>
      </c>
      <c r="J867" s="27" t="s">
        <v>152</v>
      </c>
      <c r="K867" s="162">
        <v>85</v>
      </c>
      <c r="L867" s="162"/>
      <c r="M867" s="162">
        <v>0.1</v>
      </c>
      <c r="N867" s="5" t="s">
        <v>315</v>
      </c>
    </row>
    <row r="868" spans="8:14">
      <c r="H868" s="2">
        <v>250</v>
      </c>
      <c r="I868" s="27" t="s">
        <v>158</v>
      </c>
      <c r="J868" s="27" t="s">
        <v>152</v>
      </c>
      <c r="K868" s="162">
        <v>281</v>
      </c>
      <c r="L868" s="162">
        <v>134</v>
      </c>
      <c r="M868" s="162">
        <v>0.13</v>
      </c>
      <c r="N868" s="5" t="s">
        <v>315</v>
      </c>
    </row>
    <row r="869" spans="8:14">
      <c r="H869" s="2">
        <v>250</v>
      </c>
      <c r="I869" s="27" t="s">
        <v>158</v>
      </c>
      <c r="J869" s="27" t="s">
        <v>152</v>
      </c>
      <c r="K869" s="162">
        <v>274</v>
      </c>
      <c r="L869" s="162">
        <v>134</v>
      </c>
      <c r="M869" s="162">
        <v>0.15</v>
      </c>
      <c r="N869" s="5" t="s">
        <v>315</v>
      </c>
    </row>
    <row r="870" spans="8:14">
      <c r="H870" s="2">
        <v>250</v>
      </c>
      <c r="I870" s="27" t="s">
        <v>158</v>
      </c>
      <c r="J870" s="27" t="s">
        <v>152</v>
      </c>
      <c r="K870" s="162">
        <v>67</v>
      </c>
      <c r="L870" s="162"/>
      <c r="M870" s="162">
        <v>0.09</v>
      </c>
      <c r="N870" s="5" t="s">
        <v>315</v>
      </c>
    </row>
    <row r="871" spans="8:14">
      <c r="H871" s="2">
        <v>250</v>
      </c>
      <c r="I871" s="27" t="s">
        <v>158</v>
      </c>
      <c r="J871" s="27" t="s">
        <v>152</v>
      </c>
      <c r="K871" s="162">
        <v>360</v>
      </c>
      <c r="L871" s="162">
        <v>203</v>
      </c>
      <c r="M871" s="162">
        <v>0.1</v>
      </c>
      <c r="N871" s="5" t="s">
        <v>315</v>
      </c>
    </row>
    <row r="872" spans="8:14">
      <c r="H872" s="2">
        <v>250</v>
      </c>
      <c r="I872" s="27" t="s">
        <v>158</v>
      </c>
      <c r="J872" s="27" t="s">
        <v>152</v>
      </c>
      <c r="K872" s="162">
        <v>334</v>
      </c>
      <c r="L872" s="162">
        <v>175</v>
      </c>
      <c r="M872" s="162">
        <v>7.0000000000000007E-2</v>
      </c>
      <c r="N872" s="5" t="s">
        <v>315</v>
      </c>
    </row>
    <row r="873" spans="8:14">
      <c r="H873" s="2">
        <v>250</v>
      </c>
      <c r="I873" s="27" t="s">
        <v>158</v>
      </c>
      <c r="J873" s="27" t="s">
        <v>152</v>
      </c>
      <c r="K873" s="162">
        <v>315</v>
      </c>
      <c r="L873" s="162">
        <v>165</v>
      </c>
      <c r="M873" s="162">
        <v>0.08</v>
      </c>
      <c r="N873" s="5" t="s">
        <v>315</v>
      </c>
    </row>
    <row r="874" spans="8:14">
      <c r="H874" s="2">
        <v>250</v>
      </c>
      <c r="I874" s="27" t="s">
        <v>158</v>
      </c>
      <c r="J874" s="27" t="s">
        <v>152</v>
      </c>
      <c r="K874" s="162">
        <v>273</v>
      </c>
      <c r="L874" s="162">
        <v>140</v>
      </c>
      <c r="M874" s="162">
        <v>0.14000000000000001</v>
      </c>
      <c r="N874" s="5" t="s">
        <v>315</v>
      </c>
    </row>
    <row r="875" spans="8:14">
      <c r="H875" s="2">
        <v>250</v>
      </c>
      <c r="I875" s="27" t="s">
        <v>158</v>
      </c>
      <c r="J875" s="27" t="s">
        <v>152</v>
      </c>
      <c r="K875" s="162">
        <v>68</v>
      </c>
      <c r="L875" s="162">
        <v>18</v>
      </c>
      <c r="M875" s="162">
        <v>0.17</v>
      </c>
      <c r="N875" s="5" t="s">
        <v>315</v>
      </c>
    </row>
    <row r="876" spans="8:14">
      <c r="H876" s="2">
        <v>250</v>
      </c>
      <c r="I876" s="27" t="s">
        <v>158</v>
      </c>
      <c r="J876" s="27" t="s">
        <v>152</v>
      </c>
      <c r="K876" s="162">
        <v>77</v>
      </c>
      <c r="L876" s="162">
        <v>13</v>
      </c>
      <c r="M876" s="162">
        <v>0.17</v>
      </c>
      <c r="N876" s="5" t="s">
        <v>315</v>
      </c>
    </row>
    <row r="877" spans="8:14">
      <c r="H877" s="2">
        <v>250</v>
      </c>
      <c r="I877" s="27" t="s">
        <v>158</v>
      </c>
      <c r="J877" s="27" t="s">
        <v>152</v>
      </c>
      <c r="K877" s="162">
        <v>20</v>
      </c>
      <c r="L877" s="162"/>
      <c r="M877" s="162">
        <v>0.17</v>
      </c>
      <c r="N877" s="5" t="s">
        <v>315</v>
      </c>
    </row>
    <row r="878" spans="8:14">
      <c r="H878" s="2">
        <v>250</v>
      </c>
      <c r="I878" s="27" t="s">
        <v>158</v>
      </c>
      <c r="J878" s="27" t="s">
        <v>152</v>
      </c>
      <c r="K878" s="162">
        <v>311</v>
      </c>
      <c r="L878" s="162">
        <v>97</v>
      </c>
      <c r="M878" s="162">
        <v>0.12</v>
      </c>
      <c r="N878" s="5" t="s">
        <v>315</v>
      </c>
    </row>
    <row r="879" spans="8:14">
      <c r="H879" s="2">
        <v>250</v>
      </c>
      <c r="I879" s="27" t="s">
        <v>158</v>
      </c>
      <c r="J879" s="27" t="s">
        <v>170</v>
      </c>
      <c r="K879" s="162">
        <v>190</v>
      </c>
      <c r="L879" s="162">
        <v>60</v>
      </c>
      <c r="M879" s="162">
        <v>0.13</v>
      </c>
      <c r="N879" s="5" t="s">
        <v>315</v>
      </c>
    </row>
    <row r="880" spans="8:14">
      <c r="H880" s="2">
        <v>250</v>
      </c>
      <c r="I880" s="27" t="s">
        <v>158</v>
      </c>
      <c r="J880" s="27" t="s">
        <v>152</v>
      </c>
      <c r="K880" s="162">
        <v>21</v>
      </c>
      <c r="L880" s="162"/>
      <c r="M880" s="162">
        <v>0.08</v>
      </c>
      <c r="N880" s="5" t="s">
        <v>315</v>
      </c>
    </row>
    <row r="881" spans="8:14">
      <c r="H881" s="2">
        <v>250</v>
      </c>
      <c r="I881" s="27" t="s">
        <v>158</v>
      </c>
      <c r="J881" s="27" t="s">
        <v>152</v>
      </c>
      <c r="K881" s="162">
        <v>254</v>
      </c>
      <c r="L881" s="162">
        <v>64</v>
      </c>
      <c r="M881" s="162">
        <v>0.1</v>
      </c>
      <c r="N881" s="5" t="s">
        <v>315</v>
      </c>
    </row>
    <row r="882" spans="8:14">
      <c r="H882" s="2">
        <v>250</v>
      </c>
      <c r="I882" s="27"/>
      <c r="J882" s="27"/>
      <c r="K882" s="162"/>
      <c r="L882" s="162"/>
      <c r="N882" s="5" t="s">
        <v>315</v>
      </c>
    </row>
    <row r="883" spans="8:14">
      <c r="H883" s="2">
        <v>250</v>
      </c>
      <c r="I883" s="27" t="s">
        <v>171</v>
      </c>
      <c r="J883" s="27" t="s">
        <v>172</v>
      </c>
      <c r="K883" s="162">
        <v>33</v>
      </c>
      <c r="L883" s="162">
        <v>12</v>
      </c>
      <c r="M883" s="162">
        <v>0.08</v>
      </c>
      <c r="N883" s="5" t="s">
        <v>315</v>
      </c>
    </row>
    <row r="884" spans="8:14">
      <c r="H884" s="2">
        <v>250</v>
      </c>
      <c r="I884" s="27" t="s">
        <v>171</v>
      </c>
      <c r="J884" s="27" t="s">
        <v>172</v>
      </c>
      <c r="K884" s="162">
        <v>86</v>
      </c>
      <c r="L884" s="162">
        <v>26</v>
      </c>
      <c r="M884" s="162">
        <v>0.08</v>
      </c>
      <c r="N884" s="5" t="s">
        <v>315</v>
      </c>
    </row>
    <row r="885" spans="8:14">
      <c r="H885" s="2">
        <v>250</v>
      </c>
      <c r="I885" s="27" t="s">
        <v>171</v>
      </c>
      <c r="J885" s="27" t="s">
        <v>147</v>
      </c>
      <c r="K885" s="162">
        <v>33</v>
      </c>
      <c r="L885" s="162">
        <v>15</v>
      </c>
      <c r="M885" s="162">
        <v>0.08</v>
      </c>
      <c r="N885" s="5" t="s">
        <v>315</v>
      </c>
    </row>
    <row r="886" spans="8:14">
      <c r="H886" s="2">
        <v>250</v>
      </c>
      <c r="I886" s="27" t="s">
        <v>171</v>
      </c>
      <c r="J886" s="27" t="s">
        <v>147</v>
      </c>
      <c r="K886" s="162">
        <v>56</v>
      </c>
      <c r="L886" s="162">
        <v>19</v>
      </c>
      <c r="M886" s="162">
        <v>0.09</v>
      </c>
      <c r="N886" s="5" t="s">
        <v>315</v>
      </c>
    </row>
    <row r="887" spans="8:14">
      <c r="H887" s="2">
        <v>250</v>
      </c>
      <c r="I887" s="27" t="s">
        <v>171</v>
      </c>
      <c r="J887" s="27" t="s">
        <v>147</v>
      </c>
      <c r="K887" s="162">
        <v>20</v>
      </c>
      <c r="L887" s="162">
        <v>15</v>
      </c>
      <c r="M887" s="162">
        <v>0.06</v>
      </c>
      <c r="N887" s="5" t="s">
        <v>315</v>
      </c>
    </row>
    <row r="888" spans="8:14">
      <c r="H888" s="2">
        <v>250</v>
      </c>
      <c r="I888" s="27" t="s">
        <v>171</v>
      </c>
      <c r="J888" s="27" t="s">
        <v>147</v>
      </c>
      <c r="K888" s="162"/>
      <c r="L888" s="162"/>
      <c r="M888" s="162">
        <v>0.09</v>
      </c>
      <c r="N888" s="5" t="s">
        <v>315</v>
      </c>
    </row>
    <row r="889" spans="8:14">
      <c r="H889" s="2">
        <v>250</v>
      </c>
      <c r="I889" s="27" t="s">
        <v>171</v>
      </c>
      <c r="J889" s="27" t="s">
        <v>172</v>
      </c>
      <c r="K889" s="162">
        <v>28</v>
      </c>
      <c r="L889" s="162">
        <v>17</v>
      </c>
      <c r="M889" s="162">
        <v>7.0000000000000007E-2</v>
      </c>
      <c r="N889" s="5" t="s">
        <v>315</v>
      </c>
    </row>
    <row r="890" spans="8:14">
      <c r="H890" s="2">
        <v>250</v>
      </c>
      <c r="I890" s="27" t="s">
        <v>171</v>
      </c>
      <c r="J890" s="27" t="s">
        <v>147</v>
      </c>
      <c r="K890" s="162">
        <v>66</v>
      </c>
      <c r="L890" s="162">
        <v>0</v>
      </c>
      <c r="M890" s="162">
        <v>0.09</v>
      </c>
      <c r="N890" s="5" t="s">
        <v>315</v>
      </c>
    </row>
    <row r="891" spans="8:14">
      <c r="H891" s="2">
        <v>250</v>
      </c>
      <c r="I891" s="27" t="s">
        <v>173</v>
      </c>
      <c r="J891" s="27" t="s">
        <v>172</v>
      </c>
      <c r="K891" s="162">
        <v>39</v>
      </c>
      <c r="L891" s="162">
        <v>15</v>
      </c>
      <c r="M891" s="162">
        <v>0.08</v>
      </c>
      <c r="N891" s="5" t="s">
        <v>315</v>
      </c>
    </row>
    <row r="892" spans="8:14">
      <c r="H892" s="2">
        <v>250</v>
      </c>
      <c r="I892" s="27" t="s">
        <v>171</v>
      </c>
      <c r="J892" s="27" t="s">
        <v>147</v>
      </c>
      <c r="K892" s="162">
        <v>17</v>
      </c>
      <c r="L892" s="162">
        <v>8</v>
      </c>
      <c r="M892" s="162">
        <v>0.09</v>
      </c>
      <c r="N892" s="5" t="s">
        <v>315</v>
      </c>
    </row>
    <row r="893" spans="8:14">
      <c r="H893" s="2">
        <v>250</v>
      </c>
      <c r="I893" s="27" t="s">
        <v>171</v>
      </c>
      <c r="J893" s="27" t="s">
        <v>147</v>
      </c>
      <c r="K893" s="162">
        <v>17</v>
      </c>
      <c r="L893" s="162">
        <v>2</v>
      </c>
      <c r="M893" s="162">
        <v>0.1</v>
      </c>
      <c r="N893" s="5" t="s">
        <v>315</v>
      </c>
    </row>
    <row r="894" spans="8:14">
      <c r="H894" s="2">
        <v>250</v>
      </c>
      <c r="I894" s="27" t="s">
        <v>171</v>
      </c>
      <c r="J894" s="27" t="s">
        <v>147</v>
      </c>
      <c r="K894" s="162">
        <v>142</v>
      </c>
      <c r="L894" s="162">
        <v>0</v>
      </c>
      <c r="M894" s="162">
        <v>0.11</v>
      </c>
      <c r="N894" s="5" t="s">
        <v>315</v>
      </c>
    </row>
    <row r="895" spans="8:14">
      <c r="H895" s="2">
        <v>250</v>
      </c>
      <c r="I895" s="27" t="s">
        <v>171</v>
      </c>
      <c r="J895" s="27" t="s">
        <v>172</v>
      </c>
      <c r="K895" s="162">
        <v>28</v>
      </c>
      <c r="L895" s="162">
        <v>4</v>
      </c>
      <c r="M895" s="162">
        <v>0.08</v>
      </c>
      <c r="N895" s="5" t="s">
        <v>315</v>
      </c>
    </row>
    <row r="896" spans="8:14">
      <c r="H896" s="2">
        <v>250</v>
      </c>
      <c r="I896" s="27" t="s">
        <v>171</v>
      </c>
      <c r="J896" s="27" t="s">
        <v>147</v>
      </c>
      <c r="K896" s="162">
        <v>79</v>
      </c>
      <c r="L896" s="162">
        <v>33</v>
      </c>
      <c r="M896" s="162">
        <v>0.11</v>
      </c>
      <c r="N896" s="5" t="s">
        <v>315</v>
      </c>
    </row>
    <row r="897" spans="8:14">
      <c r="H897" s="2">
        <v>250</v>
      </c>
      <c r="I897" s="27" t="s">
        <v>171</v>
      </c>
      <c r="J897" s="27" t="s">
        <v>147</v>
      </c>
      <c r="K897" s="162">
        <v>26</v>
      </c>
      <c r="L897" s="162">
        <v>8</v>
      </c>
      <c r="M897" s="162">
        <v>0.1</v>
      </c>
      <c r="N897" s="5" t="s">
        <v>315</v>
      </c>
    </row>
    <row r="898" spans="8:14">
      <c r="H898" s="2">
        <v>250</v>
      </c>
      <c r="I898" s="27" t="s">
        <v>171</v>
      </c>
      <c r="J898" s="27" t="s">
        <v>147</v>
      </c>
      <c r="K898" s="162">
        <v>163</v>
      </c>
      <c r="L898" s="162">
        <v>104</v>
      </c>
      <c r="M898" s="162">
        <v>0.11</v>
      </c>
      <c r="N898" s="5" t="s">
        <v>315</v>
      </c>
    </row>
    <row r="899" spans="8:14">
      <c r="H899" s="2">
        <v>250</v>
      </c>
      <c r="I899" s="27" t="s">
        <v>171</v>
      </c>
      <c r="J899" s="27" t="s">
        <v>147</v>
      </c>
      <c r="K899" s="162">
        <v>96</v>
      </c>
      <c r="L899" s="162">
        <v>23</v>
      </c>
      <c r="M899" s="162">
        <v>0.11</v>
      </c>
      <c r="N899" s="5" t="s">
        <v>315</v>
      </c>
    </row>
    <row r="900" spans="8:14">
      <c r="H900" s="2">
        <v>250</v>
      </c>
      <c r="I900" s="27" t="s">
        <v>171</v>
      </c>
      <c r="J900" s="27" t="s">
        <v>147</v>
      </c>
      <c r="K900" s="162">
        <v>181</v>
      </c>
      <c r="L900" s="162">
        <v>124</v>
      </c>
      <c r="M900" s="162">
        <v>0.11</v>
      </c>
      <c r="N900" s="5" t="s">
        <v>315</v>
      </c>
    </row>
    <row r="901" spans="8:14">
      <c r="H901" s="2">
        <v>250</v>
      </c>
      <c r="I901" s="27" t="s">
        <v>171</v>
      </c>
      <c r="J901" s="27" t="s">
        <v>147</v>
      </c>
      <c r="K901" s="162">
        <v>113</v>
      </c>
      <c r="L901" s="162">
        <v>63</v>
      </c>
      <c r="M901" s="162">
        <v>0.08</v>
      </c>
      <c r="N901" s="5" t="s">
        <v>315</v>
      </c>
    </row>
    <row r="902" spans="8:14">
      <c r="H902" s="2">
        <v>250</v>
      </c>
      <c r="I902" s="27" t="s">
        <v>171</v>
      </c>
      <c r="J902" s="27" t="s">
        <v>147</v>
      </c>
      <c r="K902" s="162">
        <v>413</v>
      </c>
      <c r="L902" s="162">
        <v>299</v>
      </c>
      <c r="M902" s="162">
        <v>0.14000000000000001</v>
      </c>
      <c r="N902" s="5" t="s">
        <v>315</v>
      </c>
    </row>
    <row r="903" spans="8:14">
      <c r="H903" s="2">
        <v>250</v>
      </c>
      <c r="I903" s="27" t="s">
        <v>171</v>
      </c>
      <c r="J903" s="27" t="s">
        <v>147</v>
      </c>
      <c r="K903" s="162">
        <v>224</v>
      </c>
      <c r="L903" s="162">
        <v>149</v>
      </c>
      <c r="M903" s="162">
        <v>0.09</v>
      </c>
      <c r="N903" s="5" t="s">
        <v>315</v>
      </c>
    </row>
    <row r="904" spans="8:14">
      <c r="H904" s="2">
        <v>250</v>
      </c>
      <c r="I904" s="27" t="s">
        <v>171</v>
      </c>
      <c r="J904" s="27" t="s">
        <v>147</v>
      </c>
      <c r="K904" s="162">
        <v>115</v>
      </c>
      <c r="L904" s="162">
        <v>69</v>
      </c>
      <c r="M904" s="162">
        <v>0.09</v>
      </c>
      <c r="N904" s="5" t="s">
        <v>315</v>
      </c>
    </row>
    <row r="905" spans="8:14">
      <c r="H905" s="2">
        <v>250</v>
      </c>
      <c r="I905" s="27" t="s">
        <v>171</v>
      </c>
      <c r="J905" s="27" t="s">
        <v>147</v>
      </c>
      <c r="K905" s="162">
        <v>144</v>
      </c>
      <c r="L905" s="162">
        <v>85</v>
      </c>
      <c r="M905" s="162">
        <v>0.11</v>
      </c>
      <c r="N905" s="5" t="s">
        <v>315</v>
      </c>
    </row>
    <row r="906" spans="8:14">
      <c r="H906" s="2">
        <v>250</v>
      </c>
      <c r="I906" s="27" t="s">
        <v>171</v>
      </c>
      <c r="J906" s="27" t="s">
        <v>147</v>
      </c>
      <c r="K906" s="162">
        <v>329</v>
      </c>
      <c r="L906" s="162">
        <v>252</v>
      </c>
      <c r="M906" s="162">
        <v>0.12</v>
      </c>
      <c r="N906" s="5" t="s">
        <v>315</v>
      </c>
    </row>
    <row r="907" spans="8:14">
      <c r="H907" s="2">
        <v>250</v>
      </c>
      <c r="I907" s="27" t="s">
        <v>171</v>
      </c>
      <c r="J907" s="27" t="s">
        <v>147</v>
      </c>
      <c r="K907" s="162">
        <v>194</v>
      </c>
      <c r="L907" s="162">
        <v>121</v>
      </c>
      <c r="M907" s="162">
        <v>0.12</v>
      </c>
      <c r="N907" s="5" t="s">
        <v>315</v>
      </c>
    </row>
    <row r="908" spans="8:14">
      <c r="H908" s="2">
        <v>250</v>
      </c>
      <c r="I908" s="27" t="s">
        <v>171</v>
      </c>
      <c r="J908" s="27" t="s">
        <v>147</v>
      </c>
      <c r="K908" s="162">
        <v>1336</v>
      </c>
      <c r="L908" s="162">
        <v>920</v>
      </c>
      <c r="M908" s="162">
        <v>0.14000000000000001</v>
      </c>
      <c r="N908" s="5" t="s">
        <v>315</v>
      </c>
    </row>
    <row r="909" spans="8:14">
      <c r="H909" s="2">
        <v>250</v>
      </c>
      <c r="I909" s="27" t="s">
        <v>171</v>
      </c>
      <c r="J909" s="27" t="s">
        <v>147</v>
      </c>
      <c r="K909" s="162">
        <v>55</v>
      </c>
      <c r="L909" s="162">
        <v>16</v>
      </c>
      <c r="M909" s="162">
        <v>0.13</v>
      </c>
      <c r="N909" s="5" t="s">
        <v>315</v>
      </c>
    </row>
    <row r="910" spans="8:14">
      <c r="H910" s="2">
        <v>250</v>
      </c>
      <c r="I910" s="27" t="s">
        <v>171</v>
      </c>
      <c r="J910" s="27" t="s">
        <v>147</v>
      </c>
      <c r="K910" s="162">
        <v>385</v>
      </c>
      <c r="L910" s="162">
        <v>114</v>
      </c>
      <c r="M910" s="162">
        <v>0.41</v>
      </c>
      <c r="N910" s="5" t="s">
        <v>315</v>
      </c>
    </row>
    <row r="911" spans="8:14">
      <c r="H911" s="2">
        <v>250</v>
      </c>
      <c r="I911" s="27" t="s">
        <v>171</v>
      </c>
      <c r="J911" s="27" t="s">
        <v>147</v>
      </c>
      <c r="K911" s="162">
        <v>47</v>
      </c>
      <c r="L911" s="162">
        <v>20</v>
      </c>
      <c r="M911" s="162">
        <v>0.15</v>
      </c>
      <c r="N911" s="5" t="s">
        <v>315</v>
      </c>
    </row>
    <row r="912" spans="8:14">
      <c r="H912" s="2">
        <v>250</v>
      </c>
      <c r="I912" s="27" t="s">
        <v>171</v>
      </c>
      <c r="J912" s="27" t="s">
        <v>147</v>
      </c>
      <c r="K912" s="162">
        <v>55</v>
      </c>
      <c r="L912" s="162">
        <v>33</v>
      </c>
      <c r="M912" s="162">
        <v>0.13</v>
      </c>
      <c r="N912" s="5" t="s">
        <v>315</v>
      </c>
    </row>
    <row r="913" spans="8:14">
      <c r="H913" s="2">
        <v>250</v>
      </c>
      <c r="I913" s="27" t="s">
        <v>171</v>
      </c>
      <c r="J913" s="27" t="s">
        <v>147</v>
      </c>
      <c r="K913" s="162">
        <v>76</v>
      </c>
      <c r="L913" s="162">
        <v>76</v>
      </c>
      <c r="M913" s="162">
        <v>0.1</v>
      </c>
      <c r="N913" s="5" t="s">
        <v>315</v>
      </c>
    </row>
    <row r="914" spans="8:14">
      <c r="H914" s="2">
        <v>250</v>
      </c>
      <c r="I914" s="27" t="s">
        <v>171</v>
      </c>
      <c r="J914" s="27" t="s">
        <v>147</v>
      </c>
      <c r="K914" s="162">
        <v>62</v>
      </c>
      <c r="L914" s="162">
        <v>22</v>
      </c>
      <c r="M914" s="162">
        <v>0.1</v>
      </c>
      <c r="N914" s="5" t="s">
        <v>315</v>
      </c>
    </row>
    <row r="915" spans="8:14">
      <c r="H915" s="2">
        <v>250</v>
      </c>
      <c r="I915" s="27" t="s">
        <v>171</v>
      </c>
      <c r="J915" s="27" t="s">
        <v>147</v>
      </c>
      <c r="K915" s="162">
        <v>31</v>
      </c>
      <c r="L915" s="162">
        <v>1</v>
      </c>
      <c r="M915" s="162">
        <v>7.0000000000000007E-2</v>
      </c>
      <c r="N915" s="5" t="s">
        <v>315</v>
      </c>
    </row>
    <row r="916" spans="8:14">
      <c r="H916" s="2">
        <v>250</v>
      </c>
      <c r="I916" s="27" t="s">
        <v>171</v>
      </c>
      <c r="J916" s="27" t="s">
        <v>147</v>
      </c>
      <c r="K916" s="162">
        <v>298</v>
      </c>
      <c r="L916" s="162">
        <v>49</v>
      </c>
      <c r="M916" s="162">
        <v>0.1</v>
      </c>
      <c r="N916" s="5" t="s">
        <v>315</v>
      </c>
    </row>
    <row r="917" spans="8:14">
      <c r="H917" s="2">
        <v>250</v>
      </c>
      <c r="I917" s="27" t="s">
        <v>171</v>
      </c>
      <c r="J917" s="27" t="s">
        <v>147</v>
      </c>
      <c r="K917" s="162">
        <v>58</v>
      </c>
      <c r="L917" s="162">
        <v>20</v>
      </c>
      <c r="M917" s="162">
        <v>0.08</v>
      </c>
      <c r="N917" s="5" t="s">
        <v>315</v>
      </c>
    </row>
    <row r="918" spans="8:14">
      <c r="H918" s="2">
        <v>250</v>
      </c>
      <c r="I918" s="27" t="s">
        <v>171</v>
      </c>
      <c r="J918" s="27" t="s">
        <v>147</v>
      </c>
      <c r="K918" s="162">
        <v>41</v>
      </c>
      <c r="L918" s="162">
        <v>7</v>
      </c>
      <c r="M918" s="162">
        <v>0.16</v>
      </c>
      <c r="N918" s="5" t="s">
        <v>315</v>
      </c>
    </row>
    <row r="919" spans="8:14">
      <c r="H919" s="2">
        <v>250</v>
      </c>
      <c r="I919" s="27" t="s">
        <v>171</v>
      </c>
      <c r="J919" s="27" t="s">
        <v>147</v>
      </c>
      <c r="K919" s="162">
        <v>86</v>
      </c>
      <c r="L919" s="162">
        <v>34</v>
      </c>
      <c r="M919" s="162">
        <v>7.0000000000000007E-2</v>
      </c>
      <c r="N919" s="5" t="s">
        <v>315</v>
      </c>
    </row>
    <row r="920" spans="8:14">
      <c r="H920" s="2">
        <v>250</v>
      </c>
      <c r="I920" s="27" t="s">
        <v>171</v>
      </c>
      <c r="J920" s="27" t="s">
        <v>147</v>
      </c>
      <c r="K920" s="162">
        <v>62</v>
      </c>
      <c r="L920" s="162">
        <v>19</v>
      </c>
      <c r="M920" s="162">
        <v>0.1</v>
      </c>
      <c r="N920" s="5" t="s">
        <v>315</v>
      </c>
    </row>
    <row r="921" spans="8:14">
      <c r="H921" s="2">
        <v>250</v>
      </c>
      <c r="I921" s="27" t="s">
        <v>171</v>
      </c>
      <c r="J921" s="27" t="s">
        <v>147</v>
      </c>
      <c r="K921" s="162">
        <v>61</v>
      </c>
      <c r="L921" s="162">
        <v>22</v>
      </c>
      <c r="M921" s="162">
        <v>0.12</v>
      </c>
      <c r="N921" s="5" t="s">
        <v>315</v>
      </c>
    </row>
    <row r="922" spans="8:14">
      <c r="H922" s="2">
        <v>250</v>
      </c>
      <c r="I922" s="27" t="s">
        <v>171</v>
      </c>
      <c r="J922" s="27" t="s">
        <v>172</v>
      </c>
      <c r="K922" s="162">
        <v>82</v>
      </c>
      <c r="L922" s="162">
        <v>19</v>
      </c>
      <c r="M922" s="162">
        <v>0.42</v>
      </c>
      <c r="N922" s="5" t="s">
        <v>315</v>
      </c>
    </row>
    <row r="923" spans="8:14">
      <c r="H923" s="2">
        <v>250</v>
      </c>
      <c r="I923" s="27" t="s">
        <v>171</v>
      </c>
      <c r="J923" s="27" t="s">
        <v>147</v>
      </c>
      <c r="K923" s="162">
        <v>50</v>
      </c>
      <c r="L923" s="162">
        <v>17</v>
      </c>
      <c r="M923" s="162">
        <v>0.09</v>
      </c>
      <c r="N923" s="5" t="s">
        <v>315</v>
      </c>
    </row>
    <row r="924" spans="8:14">
      <c r="H924" s="2">
        <v>250</v>
      </c>
      <c r="I924" s="27" t="s">
        <v>171</v>
      </c>
      <c r="J924" s="27" t="s">
        <v>147</v>
      </c>
      <c r="K924" s="162">
        <v>19</v>
      </c>
      <c r="L924" s="162">
        <v>0</v>
      </c>
      <c r="M924" s="162">
        <v>0.2</v>
      </c>
      <c r="N924" s="5" t="s">
        <v>315</v>
      </c>
    </row>
    <row r="925" spans="8:14">
      <c r="H925" s="2">
        <v>250</v>
      </c>
      <c r="I925" s="27" t="s">
        <v>171</v>
      </c>
      <c r="J925" s="27" t="s">
        <v>147</v>
      </c>
      <c r="K925" s="162">
        <v>195</v>
      </c>
      <c r="L925" s="162">
        <v>11</v>
      </c>
      <c r="M925" s="162">
        <v>0.4</v>
      </c>
      <c r="N925" s="5" t="s">
        <v>315</v>
      </c>
    </row>
    <row r="926" spans="8:14">
      <c r="H926" s="2">
        <v>250</v>
      </c>
      <c r="I926" s="27" t="s">
        <v>171</v>
      </c>
      <c r="J926" s="27" t="s">
        <v>147</v>
      </c>
      <c r="K926" s="162">
        <v>21</v>
      </c>
      <c r="L926" s="162">
        <v>0</v>
      </c>
      <c r="M926" s="162">
        <v>7.0000000000000007E-2</v>
      </c>
      <c r="N926" s="5" t="s">
        <v>315</v>
      </c>
    </row>
    <row r="927" spans="8:14">
      <c r="H927" s="2">
        <v>250</v>
      </c>
      <c r="I927" s="27" t="s">
        <v>171</v>
      </c>
      <c r="J927" s="27" t="s">
        <v>147</v>
      </c>
      <c r="K927" s="162">
        <v>358</v>
      </c>
      <c r="L927" s="162">
        <v>358</v>
      </c>
      <c r="M927" s="162">
        <v>0.09</v>
      </c>
      <c r="N927" s="5" t="s">
        <v>315</v>
      </c>
    </row>
    <row r="928" spans="8:14">
      <c r="H928" s="2">
        <v>250</v>
      </c>
      <c r="I928" s="27" t="s">
        <v>171</v>
      </c>
      <c r="J928" s="27" t="s">
        <v>172</v>
      </c>
      <c r="K928" s="162">
        <v>24</v>
      </c>
      <c r="L928" s="162">
        <v>3</v>
      </c>
      <c r="M928" s="162">
        <v>0.11</v>
      </c>
      <c r="N928" s="5" t="s">
        <v>315</v>
      </c>
    </row>
    <row r="929" spans="8:14">
      <c r="H929" s="2">
        <v>250</v>
      </c>
      <c r="I929" s="27" t="s">
        <v>171</v>
      </c>
      <c r="J929" s="27" t="s">
        <v>172</v>
      </c>
      <c r="K929" s="162">
        <v>22</v>
      </c>
      <c r="L929" s="162">
        <v>3</v>
      </c>
      <c r="M929" s="162">
        <v>0.08</v>
      </c>
      <c r="N929" s="5" t="s">
        <v>315</v>
      </c>
    </row>
    <row r="930" spans="8:14">
      <c r="H930" s="2">
        <v>250</v>
      </c>
      <c r="I930" s="27" t="s">
        <v>171</v>
      </c>
      <c r="J930" s="27" t="s">
        <v>147</v>
      </c>
      <c r="K930" s="162">
        <v>76</v>
      </c>
      <c r="L930" s="162">
        <v>12</v>
      </c>
      <c r="M930" s="162">
        <v>0.1</v>
      </c>
      <c r="N930" s="5" t="s">
        <v>315</v>
      </c>
    </row>
    <row r="931" spans="8:14">
      <c r="H931" s="2">
        <v>250</v>
      </c>
      <c r="I931" s="27" t="s">
        <v>171</v>
      </c>
      <c r="J931" s="27" t="s">
        <v>147</v>
      </c>
      <c r="K931" s="162">
        <v>40</v>
      </c>
      <c r="L931" s="162">
        <v>11</v>
      </c>
      <c r="M931" s="162">
        <v>0.11</v>
      </c>
      <c r="N931" s="5" t="s">
        <v>315</v>
      </c>
    </row>
    <row r="932" spans="8:14">
      <c r="H932" s="2">
        <v>250</v>
      </c>
      <c r="I932" s="27" t="s">
        <v>171</v>
      </c>
      <c r="J932" s="27" t="s">
        <v>147</v>
      </c>
      <c r="K932" s="162">
        <v>26</v>
      </c>
      <c r="L932" s="162">
        <v>7</v>
      </c>
      <c r="M932" s="162">
        <v>0.11</v>
      </c>
      <c r="N932" s="5" t="s">
        <v>315</v>
      </c>
    </row>
    <row r="933" spans="8:14">
      <c r="H933" s="2">
        <v>250</v>
      </c>
      <c r="I933" s="27" t="s">
        <v>171</v>
      </c>
      <c r="J933" s="27" t="s">
        <v>147</v>
      </c>
      <c r="K933" s="162">
        <v>23</v>
      </c>
      <c r="L933" s="162">
        <v>15</v>
      </c>
      <c r="M933" s="162">
        <v>0.11</v>
      </c>
      <c r="N933" s="5" t="s">
        <v>315</v>
      </c>
    </row>
    <row r="934" spans="8:14">
      <c r="H934" s="2">
        <v>250</v>
      </c>
      <c r="I934" s="27" t="s">
        <v>171</v>
      </c>
      <c r="J934" s="27" t="s">
        <v>147</v>
      </c>
      <c r="K934" s="162">
        <v>23</v>
      </c>
      <c r="L934" s="162">
        <v>11</v>
      </c>
      <c r="M934" s="162">
        <v>0.08</v>
      </c>
      <c r="N934" s="5" t="s">
        <v>315</v>
      </c>
    </row>
    <row r="935" spans="8:14">
      <c r="H935" s="2">
        <v>250</v>
      </c>
      <c r="I935" s="27" t="s">
        <v>171</v>
      </c>
      <c r="J935" s="27" t="s">
        <v>147</v>
      </c>
      <c r="K935" s="162">
        <v>23</v>
      </c>
      <c r="L935" s="162">
        <v>3</v>
      </c>
      <c r="M935" s="162">
        <v>0.09</v>
      </c>
      <c r="N935" s="5" t="s">
        <v>315</v>
      </c>
    </row>
    <row r="936" spans="8:14">
      <c r="H936" s="2">
        <v>250</v>
      </c>
      <c r="I936" s="27" t="s">
        <v>171</v>
      </c>
      <c r="J936" s="27" t="s">
        <v>147</v>
      </c>
      <c r="K936" s="162">
        <v>37</v>
      </c>
      <c r="L936" s="162">
        <v>12</v>
      </c>
      <c r="M936" s="162">
        <v>7.0000000000000007E-2</v>
      </c>
      <c r="N936" s="5" t="s">
        <v>315</v>
      </c>
    </row>
    <row r="937" spans="8:14">
      <c r="H937" s="2">
        <v>250</v>
      </c>
      <c r="I937" s="27" t="s">
        <v>171</v>
      </c>
      <c r="J937" s="27" t="s">
        <v>147</v>
      </c>
      <c r="K937" s="162">
        <v>25</v>
      </c>
      <c r="L937" s="162">
        <v>11</v>
      </c>
      <c r="M937" s="162">
        <v>7.0000000000000007E-2</v>
      </c>
      <c r="N937" s="5" t="s">
        <v>315</v>
      </c>
    </row>
    <row r="938" spans="8:14">
      <c r="H938" s="2">
        <v>250</v>
      </c>
      <c r="I938" s="27" t="s">
        <v>171</v>
      </c>
      <c r="J938" s="27" t="s">
        <v>147</v>
      </c>
      <c r="K938" s="162">
        <v>50</v>
      </c>
      <c r="L938" s="162">
        <v>22</v>
      </c>
      <c r="M938" s="162">
        <v>0.09</v>
      </c>
      <c r="N938" s="5" t="s">
        <v>315</v>
      </c>
    </row>
    <row r="939" spans="8:14">
      <c r="H939" s="2">
        <v>250</v>
      </c>
      <c r="I939" s="27" t="s">
        <v>171</v>
      </c>
      <c r="J939" s="27" t="s">
        <v>147</v>
      </c>
      <c r="K939" s="162">
        <v>14</v>
      </c>
      <c r="L939" s="162">
        <v>3</v>
      </c>
      <c r="M939" s="162">
        <v>0.08</v>
      </c>
      <c r="N939" s="5" t="s">
        <v>315</v>
      </c>
    </row>
    <row r="940" spans="8:14">
      <c r="H940" s="2">
        <v>250</v>
      </c>
      <c r="I940" s="27" t="s">
        <v>171</v>
      </c>
      <c r="J940" s="27" t="s">
        <v>147</v>
      </c>
      <c r="K940" s="162">
        <v>27</v>
      </c>
      <c r="L940" s="162">
        <v>19</v>
      </c>
      <c r="M940" s="162">
        <v>0.08</v>
      </c>
      <c r="N940" s="5" t="s">
        <v>315</v>
      </c>
    </row>
    <row r="941" spans="8:14">
      <c r="H941" s="2">
        <v>250</v>
      </c>
      <c r="I941" s="27" t="s">
        <v>171</v>
      </c>
      <c r="J941" s="27" t="s">
        <v>147</v>
      </c>
      <c r="K941" s="162">
        <v>17</v>
      </c>
      <c r="L941" s="162">
        <v>2</v>
      </c>
      <c r="M941" s="162">
        <v>0.06</v>
      </c>
      <c r="N941" s="5" t="s">
        <v>315</v>
      </c>
    </row>
    <row r="942" spans="8:14">
      <c r="H942" s="2">
        <v>250</v>
      </c>
      <c r="I942" s="27" t="s">
        <v>171</v>
      </c>
      <c r="J942" s="27" t="s">
        <v>147</v>
      </c>
      <c r="K942" s="162">
        <v>18</v>
      </c>
      <c r="L942" s="162">
        <v>4</v>
      </c>
      <c r="M942" s="162">
        <v>0.1</v>
      </c>
      <c r="N942" s="5" t="s">
        <v>315</v>
      </c>
    </row>
    <row r="943" spans="8:14">
      <c r="H943" s="2">
        <v>250</v>
      </c>
      <c r="I943" s="27" t="s">
        <v>171</v>
      </c>
      <c r="J943" s="27" t="s">
        <v>147</v>
      </c>
      <c r="K943" s="162">
        <v>17</v>
      </c>
      <c r="L943" s="162">
        <v>3</v>
      </c>
      <c r="M943" s="162">
        <v>0.08</v>
      </c>
      <c r="N943" s="5" t="s">
        <v>315</v>
      </c>
    </row>
    <row r="944" spans="8:14">
      <c r="H944" s="2">
        <v>250</v>
      </c>
      <c r="I944" s="27" t="s">
        <v>171</v>
      </c>
      <c r="J944" s="27" t="s">
        <v>147</v>
      </c>
      <c r="K944" s="162">
        <v>29</v>
      </c>
      <c r="L944" s="162">
        <v>10</v>
      </c>
      <c r="M944" s="162">
        <v>0.06</v>
      </c>
      <c r="N944" s="5" t="s">
        <v>315</v>
      </c>
    </row>
    <row r="945" spans="8:14">
      <c r="H945" s="2">
        <v>250</v>
      </c>
      <c r="I945" s="27" t="s">
        <v>171</v>
      </c>
      <c r="J945" s="27" t="s">
        <v>172</v>
      </c>
      <c r="K945" s="162">
        <v>18</v>
      </c>
      <c r="L945" s="162">
        <v>1</v>
      </c>
      <c r="M945" s="162">
        <v>0.12</v>
      </c>
      <c r="N945" s="5" t="s">
        <v>315</v>
      </c>
    </row>
    <row r="946" spans="8:14">
      <c r="H946" s="2">
        <v>250</v>
      </c>
      <c r="I946" s="27" t="s">
        <v>171</v>
      </c>
      <c r="J946" s="27" t="s">
        <v>147</v>
      </c>
      <c r="K946" s="162">
        <v>40</v>
      </c>
      <c r="L946" s="162">
        <v>16</v>
      </c>
      <c r="M946" s="162">
        <v>0.12</v>
      </c>
      <c r="N946" s="5" t="s">
        <v>315</v>
      </c>
    </row>
    <row r="947" spans="8:14">
      <c r="H947" s="2">
        <v>250</v>
      </c>
      <c r="I947" s="27" t="s">
        <v>171</v>
      </c>
      <c r="J947" s="27" t="s">
        <v>147</v>
      </c>
      <c r="K947" s="162">
        <v>21</v>
      </c>
      <c r="L947" s="162">
        <v>8</v>
      </c>
      <c r="M947" s="162">
        <v>0.06</v>
      </c>
      <c r="N947" s="5" t="s">
        <v>315</v>
      </c>
    </row>
    <row r="948" spans="8:14">
      <c r="H948" s="2">
        <v>250</v>
      </c>
      <c r="I948" s="27" t="s">
        <v>171</v>
      </c>
      <c r="J948" s="27" t="s">
        <v>172</v>
      </c>
      <c r="K948" s="162">
        <v>24</v>
      </c>
      <c r="L948" s="162">
        <v>16</v>
      </c>
      <c r="M948" s="162">
        <v>0.09</v>
      </c>
      <c r="N948" s="5" t="s">
        <v>315</v>
      </c>
    </row>
    <row r="949" spans="8:14">
      <c r="H949" s="2">
        <v>250</v>
      </c>
      <c r="I949" s="27" t="s">
        <v>173</v>
      </c>
      <c r="J949" s="27" t="s">
        <v>147</v>
      </c>
      <c r="K949" s="162">
        <v>41</v>
      </c>
      <c r="L949" s="162">
        <v>22</v>
      </c>
      <c r="M949" s="162">
        <v>0.11</v>
      </c>
      <c r="N949" s="5" t="s">
        <v>315</v>
      </c>
    </row>
    <row r="950" spans="8:14">
      <c r="H950" s="2">
        <v>250</v>
      </c>
      <c r="I950" s="27" t="s">
        <v>171</v>
      </c>
      <c r="J950" s="27" t="s">
        <v>147</v>
      </c>
      <c r="K950" s="162">
        <v>17</v>
      </c>
      <c r="L950" s="162">
        <v>3</v>
      </c>
      <c r="M950" s="162">
        <v>0.09</v>
      </c>
      <c r="N950" s="5" t="s">
        <v>315</v>
      </c>
    </row>
    <row r="951" spans="8:14">
      <c r="H951" s="2">
        <v>250</v>
      </c>
      <c r="I951" s="27" t="s">
        <v>171</v>
      </c>
      <c r="J951" s="27" t="s">
        <v>147</v>
      </c>
      <c r="K951" s="162">
        <v>32</v>
      </c>
      <c r="L951" s="162">
        <v>15</v>
      </c>
      <c r="M951" s="162">
        <v>0.11</v>
      </c>
      <c r="N951" s="5" t="s">
        <v>315</v>
      </c>
    </row>
    <row r="952" spans="8:14">
      <c r="H952" s="2">
        <v>250</v>
      </c>
      <c r="I952" s="27" t="s">
        <v>171</v>
      </c>
      <c r="J952" s="27" t="s">
        <v>147</v>
      </c>
      <c r="K952" s="162">
        <v>25</v>
      </c>
      <c r="L952" s="162">
        <v>8</v>
      </c>
      <c r="M952" s="162">
        <v>0.08</v>
      </c>
      <c r="N952" s="5" t="s">
        <v>315</v>
      </c>
    </row>
    <row r="953" spans="8:14">
      <c r="H953" s="2">
        <v>250</v>
      </c>
      <c r="I953" s="27" t="s">
        <v>171</v>
      </c>
      <c r="J953" s="27" t="s">
        <v>147</v>
      </c>
      <c r="K953" s="162">
        <v>23</v>
      </c>
      <c r="L953" s="162">
        <v>10</v>
      </c>
      <c r="M953" s="162">
        <v>0.1</v>
      </c>
      <c r="N953" s="5" t="s">
        <v>315</v>
      </c>
    </row>
    <row r="954" spans="8:14">
      <c r="H954" s="2">
        <v>250</v>
      </c>
      <c r="I954" s="27" t="s">
        <v>173</v>
      </c>
      <c r="J954" s="27" t="s">
        <v>147</v>
      </c>
      <c r="K954" s="162">
        <v>26</v>
      </c>
      <c r="L954" s="162">
        <v>5</v>
      </c>
      <c r="M954" s="162">
        <v>0.14000000000000001</v>
      </c>
      <c r="N954" s="5" t="s">
        <v>315</v>
      </c>
    </row>
    <row r="955" spans="8:14">
      <c r="H955" s="2">
        <v>250</v>
      </c>
      <c r="I955" s="27" t="s">
        <v>171</v>
      </c>
      <c r="J955" s="27" t="s">
        <v>147</v>
      </c>
      <c r="K955" s="162">
        <v>72</v>
      </c>
      <c r="L955" s="162">
        <v>35</v>
      </c>
      <c r="M955" s="162">
        <v>0.08</v>
      </c>
      <c r="N955" s="5" t="s">
        <v>315</v>
      </c>
    </row>
    <row r="956" spans="8:14">
      <c r="H956" s="2">
        <v>250</v>
      </c>
      <c r="I956" s="27" t="s">
        <v>171</v>
      </c>
      <c r="J956" s="27" t="s">
        <v>147</v>
      </c>
      <c r="K956" s="162">
        <v>29</v>
      </c>
      <c r="L956" s="162">
        <v>11</v>
      </c>
      <c r="M956" s="162">
        <v>0.06</v>
      </c>
      <c r="N956" s="5" t="s">
        <v>315</v>
      </c>
    </row>
    <row r="957" spans="8:14">
      <c r="H957" s="2">
        <v>250</v>
      </c>
      <c r="I957" s="27" t="s">
        <v>171</v>
      </c>
      <c r="J957" s="27" t="s">
        <v>147</v>
      </c>
      <c r="K957" s="162">
        <v>71</v>
      </c>
      <c r="L957" s="162">
        <v>27</v>
      </c>
      <c r="M957" s="162">
        <v>0.11</v>
      </c>
      <c r="N957" s="5" t="s">
        <v>315</v>
      </c>
    </row>
    <row r="958" spans="8:14">
      <c r="H958" s="2">
        <v>250</v>
      </c>
      <c r="I958" s="27" t="s">
        <v>171</v>
      </c>
      <c r="J958" s="27" t="s">
        <v>147</v>
      </c>
      <c r="K958" s="162">
        <v>20</v>
      </c>
      <c r="L958" s="162">
        <v>7</v>
      </c>
      <c r="M958" s="162">
        <v>0.1</v>
      </c>
      <c r="N958" s="5" t="s">
        <v>315</v>
      </c>
    </row>
    <row r="959" spans="8:14">
      <c r="H959" s="2">
        <v>250</v>
      </c>
      <c r="I959" s="27" t="s">
        <v>171</v>
      </c>
      <c r="J959" s="27" t="s">
        <v>147</v>
      </c>
      <c r="K959" s="162">
        <v>32</v>
      </c>
      <c r="L959" s="162">
        <v>15</v>
      </c>
      <c r="M959" s="162">
        <v>0.09</v>
      </c>
      <c r="N959" s="5" t="s">
        <v>315</v>
      </c>
    </row>
    <row r="960" spans="8:14">
      <c r="H960" s="2">
        <v>250</v>
      </c>
      <c r="I960" s="27" t="s">
        <v>171</v>
      </c>
      <c r="J960" s="27" t="s">
        <v>147</v>
      </c>
      <c r="K960" s="162">
        <v>60</v>
      </c>
      <c r="L960" s="162">
        <v>25</v>
      </c>
      <c r="M960" s="162">
        <v>0.11</v>
      </c>
      <c r="N960" s="5" t="s">
        <v>315</v>
      </c>
    </row>
    <row r="961" spans="8:14">
      <c r="H961" s="2">
        <v>250</v>
      </c>
      <c r="I961" s="27" t="s">
        <v>171</v>
      </c>
      <c r="J961" s="27" t="s">
        <v>147</v>
      </c>
      <c r="K961" s="162">
        <v>51</v>
      </c>
      <c r="L961" s="162">
        <v>17</v>
      </c>
      <c r="M961" s="162">
        <v>0.08</v>
      </c>
      <c r="N961" s="5" t="s">
        <v>315</v>
      </c>
    </row>
    <row r="962" spans="8:14">
      <c r="H962" s="2">
        <v>250</v>
      </c>
      <c r="I962" s="27" t="s">
        <v>171</v>
      </c>
      <c r="J962" s="27" t="s">
        <v>147</v>
      </c>
      <c r="K962" s="162">
        <v>60</v>
      </c>
      <c r="L962" s="162">
        <v>6</v>
      </c>
      <c r="M962" s="162">
        <v>0.11</v>
      </c>
      <c r="N962" s="5" t="s">
        <v>315</v>
      </c>
    </row>
    <row r="963" spans="8:14">
      <c r="H963" s="2">
        <v>250</v>
      </c>
      <c r="I963" s="27" t="s">
        <v>171</v>
      </c>
      <c r="J963" s="27" t="s">
        <v>147</v>
      </c>
      <c r="K963" s="162">
        <v>37</v>
      </c>
      <c r="L963" s="162">
        <v>10</v>
      </c>
      <c r="M963" s="162">
        <v>0.09</v>
      </c>
      <c r="N963" s="5" t="s">
        <v>315</v>
      </c>
    </row>
    <row r="964" spans="8:14">
      <c r="H964" s="2">
        <v>250</v>
      </c>
      <c r="I964" s="27" t="s">
        <v>171</v>
      </c>
      <c r="J964" s="27" t="s">
        <v>147</v>
      </c>
      <c r="K964" s="162">
        <v>44</v>
      </c>
      <c r="L964" s="162">
        <v>26</v>
      </c>
      <c r="M964" s="162">
        <v>0.1</v>
      </c>
      <c r="N964" s="5" t="s">
        <v>315</v>
      </c>
    </row>
    <row r="965" spans="8:14">
      <c r="H965" s="2">
        <v>250</v>
      </c>
      <c r="I965" s="27" t="s">
        <v>171</v>
      </c>
      <c r="J965" s="27" t="s">
        <v>147</v>
      </c>
      <c r="K965" s="162">
        <v>26</v>
      </c>
      <c r="L965" s="162">
        <v>14</v>
      </c>
      <c r="M965" s="162">
        <v>0.08</v>
      </c>
      <c r="N965" s="5" t="s">
        <v>315</v>
      </c>
    </row>
    <row r="966" spans="8:14">
      <c r="H966" s="2">
        <v>250</v>
      </c>
      <c r="I966" s="27" t="s">
        <v>171</v>
      </c>
      <c r="J966" s="27" t="s">
        <v>147</v>
      </c>
      <c r="K966" s="162">
        <v>22</v>
      </c>
      <c r="L966" s="162">
        <v>4</v>
      </c>
      <c r="M966" s="162">
        <v>0.1</v>
      </c>
      <c r="N966" s="5" t="s">
        <v>315</v>
      </c>
    </row>
    <row r="967" spans="8:14">
      <c r="H967" s="2">
        <v>250</v>
      </c>
      <c r="I967" s="27" t="s">
        <v>171</v>
      </c>
      <c r="J967" s="27" t="s">
        <v>147</v>
      </c>
      <c r="K967" s="162">
        <v>35</v>
      </c>
      <c r="L967" s="162">
        <v>22</v>
      </c>
      <c r="M967" s="162">
        <v>0.18</v>
      </c>
      <c r="N967" s="5" t="s">
        <v>315</v>
      </c>
    </row>
    <row r="968" spans="8:14">
      <c r="H968" s="2">
        <v>250</v>
      </c>
      <c r="I968" s="27" t="s">
        <v>171</v>
      </c>
      <c r="J968" s="27" t="s">
        <v>147</v>
      </c>
      <c r="K968" s="162">
        <v>45</v>
      </c>
      <c r="L968" s="162">
        <v>30</v>
      </c>
      <c r="M968" s="162">
        <v>0.09</v>
      </c>
      <c r="N968" s="5" t="s">
        <v>315</v>
      </c>
    </row>
    <row r="969" spans="8:14">
      <c r="H969" s="2">
        <v>250</v>
      </c>
      <c r="I969" s="27" t="s">
        <v>171</v>
      </c>
      <c r="J969" s="27" t="s">
        <v>147</v>
      </c>
      <c r="K969" s="162">
        <v>46</v>
      </c>
      <c r="L969" s="162">
        <v>21</v>
      </c>
      <c r="M969" s="162">
        <v>0.09</v>
      </c>
      <c r="N969" s="5" t="s">
        <v>315</v>
      </c>
    </row>
    <row r="970" spans="8:14">
      <c r="H970" s="2">
        <v>250</v>
      </c>
      <c r="I970" s="27" t="s">
        <v>171</v>
      </c>
      <c r="J970" s="27" t="s">
        <v>147</v>
      </c>
      <c r="K970" s="162">
        <v>40</v>
      </c>
      <c r="L970" s="162">
        <v>21</v>
      </c>
      <c r="M970" s="162">
        <v>0.08</v>
      </c>
      <c r="N970" s="5" t="s">
        <v>315</v>
      </c>
    </row>
    <row r="971" spans="8:14">
      <c r="H971" s="2">
        <v>250</v>
      </c>
      <c r="I971" s="27" t="s">
        <v>171</v>
      </c>
      <c r="J971" s="27" t="s">
        <v>147</v>
      </c>
      <c r="K971" s="162">
        <v>25</v>
      </c>
      <c r="L971" s="162">
        <v>7</v>
      </c>
      <c r="M971" s="162">
        <v>0.09</v>
      </c>
      <c r="N971" s="5" t="s">
        <v>315</v>
      </c>
    </row>
    <row r="972" spans="8:14">
      <c r="H972" s="2">
        <v>250</v>
      </c>
      <c r="I972" s="27" t="s">
        <v>171</v>
      </c>
      <c r="J972" s="27" t="s">
        <v>172</v>
      </c>
      <c r="K972" s="162">
        <v>40</v>
      </c>
      <c r="L972" s="162">
        <v>13</v>
      </c>
      <c r="M972" s="162">
        <v>0.11</v>
      </c>
      <c r="N972" s="5" t="s">
        <v>315</v>
      </c>
    </row>
    <row r="973" spans="8:14">
      <c r="H973" s="2">
        <v>250</v>
      </c>
      <c r="I973" s="27" t="s">
        <v>173</v>
      </c>
      <c r="J973" s="27" t="s">
        <v>147</v>
      </c>
      <c r="K973" s="162">
        <v>20</v>
      </c>
      <c r="L973" s="162">
        <v>3</v>
      </c>
      <c r="M973" s="162">
        <v>0.1</v>
      </c>
      <c r="N973" s="5" t="s">
        <v>315</v>
      </c>
    </row>
    <row r="974" spans="8:14">
      <c r="H974" s="2">
        <v>250</v>
      </c>
      <c r="I974" s="27" t="s">
        <v>171</v>
      </c>
      <c r="J974" s="27" t="s">
        <v>147</v>
      </c>
      <c r="K974" s="162"/>
      <c r="L974" s="162"/>
      <c r="M974" s="162">
        <v>0.14000000000000001</v>
      </c>
      <c r="N974" s="5" t="s">
        <v>315</v>
      </c>
    </row>
    <row r="975" spans="8:14">
      <c r="H975" s="2">
        <v>250</v>
      </c>
      <c r="I975" s="27" t="s">
        <v>173</v>
      </c>
      <c r="J975" s="27" t="s">
        <v>147</v>
      </c>
      <c r="K975" s="162">
        <v>214</v>
      </c>
      <c r="L975" s="162">
        <v>0</v>
      </c>
      <c r="M975" s="162">
        <v>0.11</v>
      </c>
      <c r="N975" s="5" t="s">
        <v>315</v>
      </c>
    </row>
    <row r="976" spans="8:14">
      <c r="H976" s="2">
        <v>250</v>
      </c>
      <c r="I976" s="27" t="s">
        <v>171</v>
      </c>
      <c r="J976" s="27" t="s">
        <v>147</v>
      </c>
      <c r="K976" s="162">
        <v>130</v>
      </c>
      <c r="L976" s="162">
        <v>0</v>
      </c>
      <c r="M976" s="162">
        <v>0.16</v>
      </c>
      <c r="N976" s="5" t="s">
        <v>315</v>
      </c>
    </row>
    <row r="977" spans="8:14">
      <c r="H977" s="2">
        <v>250</v>
      </c>
      <c r="I977" s="27" t="s">
        <v>171</v>
      </c>
      <c r="J977" s="27" t="s">
        <v>147</v>
      </c>
      <c r="K977" s="162">
        <v>44</v>
      </c>
      <c r="L977" s="162">
        <v>0</v>
      </c>
      <c r="M977" s="162">
        <v>0.11</v>
      </c>
      <c r="N977" s="5" t="s">
        <v>315</v>
      </c>
    </row>
    <row r="978" spans="8:14">
      <c r="H978" s="2">
        <v>250</v>
      </c>
      <c r="I978" s="27" t="s">
        <v>171</v>
      </c>
      <c r="J978" s="27" t="s">
        <v>147</v>
      </c>
      <c r="K978" s="162">
        <v>67</v>
      </c>
      <c r="L978" s="162">
        <v>0</v>
      </c>
      <c r="M978" s="162">
        <v>0.11</v>
      </c>
      <c r="N978" s="5" t="s">
        <v>315</v>
      </c>
    </row>
    <row r="979" spans="8:14">
      <c r="H979" s="2">
        <v>250</v>
      </c>
      <c r="I979" s="27" t="s">
        <v>171</v>
      </c>
      <c r="J979" s="27" t="s">
        <v>147</v>
      </c>
      <c r="K979" s="162">
        <v>48</v>
      </c>
      <c r="L979" s="162">
        <v>0</v>
      </c>
      <c r="M979" s="162">
        <v>0.11</v>
      </c>
      <c r="N979" s="5" t="s">
        <v>315</v>
      </c>
    </row>
    <row r="980" spans="8:14">
      <c r="H980" s="2">
        <v>250</v>
      </c>
      <c r="I980" s="27" t="s">
        <v>171</v>
      </c>
      <c r="J980" s="27" t="s">
        <v>147</v>
      </c>
      <c r="K980" s="162">
        <v>36</v>
      </c>
      <c r="L980" s="162">
        <v>5</v>
      </c>
      <c r="M980" s="162">
        <v>0.09</v>
      </c>
      <c r="N980" s="5" t="s">
        <v>315</v>
      </c>
    </row>
    <row r="981" spans="8:14">
      <c r="H981" s="2">
        <v>250</v>
      </c>
      <c r="I981" s="27" t="s">
        <v>171</v>
      </c>
      <c r="J981" s="27" t="s">
        <v>147</v>
      </c>
      <c r="K981" s="162">
        <v>45</v>
      </c>
      <c r="L981" s="162">
        <v>19</v>
      </c>
      <c r="M981" s="162">
        <v>0.11</v>
      </c>
      <c r="N981" s="5" t="s">
        <v>315</v>
      </c>
    </row>
    <row r="982" spans="8:14">
      <c r="H982" s="2">
        <v>250</v>
      </c>
      <c r="I982" s="27" t="s">
        <v>171</v>
      </c>
      <c r="J982" s="27" t="s">
        <v>147</v>
      </c>
      <c r="K982" s="162">
        <v>49</v>
      </c>
      <c r="L982" s="162">
        <v>9</v>
      </c>
      <c r="M982" s="162">
        <v>0.1</v>
      </c>
      <c r="N982" s="5" t="s">
        <v>315</v>
      </c>
    </row>
    <row r="983" spans="8:14">
      <c r="H983" s="2">
        <v>250</v>
      </c>
      <c r="I983" s="27" t="s">
        <v>171</v>
      </c>
      <c r="J983" s="27" t="s">
        <v>147</v>
      </c>
      <c r="K983" s="162">
        <v>35</v>
      </c>
      <c r="L983" s="162">
        <v>20</v>
      </c>
      <c r="M983" s="162">
        <v>0.15</v>
      </c>
      <c r="N983" s="5" t="s">
        <v>315</v>
      </c>
    </row>
    <row r="984" spans="8:14">
      <c r="H984" s="2">
        <v>250</v>
      </c>
      <c r="I984" s="27" t="s">
        <v>171</v>
      </c>
      <c r="J984" s="27" t="s">
        <v>147</v>
      </c>
      <c r="K984" s="162">
        <v>34</v>
      </c>
      <c r="L984" s="162">
        <v>22</v>
      </c>
      <c r="M984" s="162">
        <v>0.08</v>
      </c>
      <c r="N984" s="5" t="s">
        <v>315</v>
      </c>
    </row>
    <row r="985" spans="8:14">
      <c r="H985" s="2">
        <v>250</v>
      </c>
      <c r="I985" s="27" t="s">
        <v>171</v>
      </c>
      <c r="J985" s="27" t="s">
        <v>147</v>
      </c>
      <c r="K985" s="162">
        <v>37</v>
      </c>
      <c r="L985" s="162">
        <v>25</v>
      </c>
      <c r="M985" s="162">
        <v>0.09</v>
      </c>
      <c r="N985" s="5" t="s">
        <v>315</v>
      </c>
    </row>
    <row r="986" spans="8:14">
      <c r="H986" s="2">
        <v>250</v>
      </c>
      <c r="I986" s="27" t="s">
        <v>171</v>
      </c>
      <c r="J986" s="27" t="s">
        <v>147</v>
      </c>
      <c r="K986" s="162">
        <v>27</v>
      </c>
      <c r="L986" s="162">
        <v>14</v>
      </c>
      <c r="M986" s="162">
        <v>0.09</v>
      </c>
      <c r="N986" s="5" t="s">
        <v>315</v>
      </c>
    </row>
    <row r="987" spans="8:14">
      <c r="H987" s="2">
        <v>250</v>
      </c>
      <c r="I987" s="27" t="s">
        <v>171</v>
      </c>
      <c r="J987" s="27" t="s">
        <v>147</v>
      </c>
      <c r="K987" s="162">
        <v>41</v>
      </c>
      <c r="L987" s="162">
        <v>19</v>
      </c>
      <c r="M987" s="162">
        <v>7.0000000000000007E-2</v>
      </c>
      <c r="N987" s="5" t="s">
        <v>315</v>
      </c>
    </row>
    <row r="988" spans="8:14">
      <c r="H988" s="2">
        <v>250</v>
      </c>
      <c r="I988" s="27" t="s">
        <v>173</v>
      </c>
      <c r="J988" s="27" t="s">
        <v>147</v>
      </c>
      <c r="K988" s="162">
        <v>120</v>
      </c>
      <c r="L988" s="162">
        <v>0</v>
      </c>
      <c r="M988" s="162">
        <v>0.09</v>
      </c>
      <c r="N988" s="5" t="s">
        <v>315</v>
      </c>
    </row>
    <row r="989" spans="8:14">
      <c r="H989" s="2">
        <v>250</v>
      </c>
      <c r="I989" s="27" t="s">
        <v>171</v>
      </c>
      <c r="J989" s="27" t="s">
        <v>149</v>
      </c>
      <c r="K989" s="162">
        <v>39</v>
      </c>
      <c r="L989" s="162">
        <v>23</v>
      </c>
      <c r="M989" s="162">
        <v>0.11</v>
      </c>
      <c r="N989" s="5" t="s">
        <v>315</v>
      </c>
    </row>
    <row r="990" spans="8:14">
      <c r="H990" s="2">
        <v>250</v>
      </c>
      <c r="I990" s="27" t="s">
        <v>171</v>
      </c>
      <c r="J990" s="27" t="s">
        <v>149</v>
      </c>
      <c r="K990" s="162">
        <v>27</v>
      </c>
      <c r="L990" s="162">
        <v>19</v>
      </c>
      <c r="M990" s="162">
        <v>0.08</v>
      </c>
      <c r="N990" s="5" t="s">
        <v>315</v>
      </c>
    </row>
    <row r="991" spans="8:14">
      <c r="H991" s="2">
        <v>250</v>
      </c>
      <c r="I991" s="27" t="s">
        <v>173</v>
      </c>
      <c r="J991" s="27" t="s">
        <v>159</v>
      </c>
      <c r="K991" s="162">
        <v>46</v>
      </c>
      <c r="L991" s="162">
        <v>29</v>
      </c>
      <c r="M991" s="162">
        <v>0.08</v>
      </c>
      <c r="N991" s="5" t="s">
        <v>315</v>
      </c>
    </row>
    <row r="992" spans="8:14">
      <c r="H992" s="2">
        <v>250</v>
      </c>
      <c r="I992" s="27" t="s">
        <v>171</v>
      </c>
      <c r="J992" s="27" t="s">
        <v>149</v>
      </c>
      <c r="K992" s="162">
        <v>35</v>
      </c>
      <c r="L992" s="162">
        <v>23</v>
      </c>
      <c r="M992" s="162">
        <v>0.08</v>
      </c>
      <c r="N992" s="5" t="s">
        <v>315</v>
      </c>
    </row>
    <row r="993" spans="8:14">
      <c r="H993" s="2">
        <v>250</v>
      </c>
      <c r="I993" s="27" t="s">
        <v>171</v>
      </c>
      <c r="J993" s="27" t="s">
        <v>149</v>
      </c>
      <c r="K993" s="162">
        <v>46</v>
      </c>
      <c r="L993" s="162">
        <v>22</v>
      </c>
      <c r="M993" s="162">
        <v>0.1</v>
      </c>
      <c r="N993" s="5" t="s">
        <v>315</v>
      </c>
    </row>
    <row r="994" spans="8:14">
      <c r="H994" s="2">
        <v>250</v>
      </c>
      <c r="I994" s="27" t="s">
        <v>171</v>
      </c>
      <c r="J994" s="27" t="s">
        <v>149</v>
      </c>
      <c r="K994" s="162">
        <v>32</v>
      </c>
      <c r="L994" s="162">
        <v>20</v>
      </c>
      <c r="M994" s="162">
        <v>0.08</v>
      </c>
      <c r="N994" s="5" t="s">
        <v>315</v>
      </c>
    </row>
    <row r="995" spans="8:14">
      <c r="H995" s="2">
        <v>250</v>
      </c>
      <c r="I995" s="27" t="s">
        <v>171</v>
      </c>
      <c r="J995" s="27" t="s">
        <v>149</v>
      </c>
      <c r="K995" s="162">
        <v>37</v>
      </c>
      <c r="L995" s="162">
        <v>1</v>
      </c>
      <c r="M995" s="162">
        <v>0.1</v>
      </c>
      <c r="N995" s="5" t="s">
        <v>315</v>
      </c>
    </row>
    <row r="996" spans="8:14">
      <c r="H996" s="2">
        <v>250</v>
      </c>
      <c r="I996" s="27" t="s">
        <v>171</v>
      </c>
      <c r="J996" s="27" t="s">
        <v>159</v>
      </c>
      <c r="K996" s="162">
        <v>35</v>
      </c>
      <c r="L996" s="162">
        <v>25</v>
      </c>
      <c r="M996" s="162">
        <v>0.1</v>
      </c>
      <c r="N996" s="5" t="s">
        <v>315</v>
      </c>
    </row>
    <row r="997" spans="8:14">
      <c r="H997" s="2">
        <v>250</v>
      </c>
      <c r="I997" s="27" t="s">
        <v>171</v>
      </c>
      <c r="J997" s="27" t="s">
        <v>149</v>
      </c>
      <c r="K997" s="162">
        <v>57</v>
      </c>
      <c r="L997" s="162">
        <v>22</v>
      </c>
      <c r="M997" s="162">
        <v>0.11</v>
      </c>
      <c r="N997" s="5" t="s">
        <v>315</v>
      </c>
    </row>
    <row r="998" spans="8:14">
      <c r="H998" s="2">
        <v>250</v>
      </c>
      <c r="I998" s="27" t="s">
        <v>171</v>
      </c>
      <c r="J998" s="27" t="s">
        <v>149</v>
      </c>
      <c r="K998" s="162">
        <v>135</v>
      </c>
      <c r="L998" s="162">
        <v>0</v>
      </c>
      <c r="M998" s="162">
        <v>0.13</v>
      </c>
      <c r="N998" s="5" t="s">
        <v>315</v>
      </c>
    </row>
    <row r="999" spans="8:14">
      <c r="H999" s="2">
        <v>250</v>
      </c>
      <c r="I999" s="27" t="s">
        <v>171</v>
      </c>
      <c r="J999" s="27" t="s">
        <v>149</v>
      </c>
      <c r="K999" s="162">
        <v>193</v>
      </c>
      <c r="L999" s="162">
        <v>0</v>
      </c>
      <c r="M999" s="162">
        <v>0.11</v>
      </c>
      <c r="N999" s="5" t="s">
        <v>315</v>
      </c>
    </row>
    <row r="1000" spans="8:14">
      <c r="H1000" s="2">
        <v>250</v>
      </c>
      <c r="I1000" s="27" t="s">
        <v>171</v>
      </c>
      <c r="J1000" s="27" t="s">
        <v>149</v>
      </c>
      <c r="K1000" s="162">
        <v>247</v>
      </c>
      <c r="L1000" s="162">
        <v>0</v>
      </c>
      <c r="M1000" s="162">
        <v>0.08</v>
      </c>
      <c r="N1000" s="5" t="s">
        <v>315</v>
      </c>
    </row>
    <row r="1001" spans="8:14">
      <c r="H1001" s="2">
        <v>250</v>
      </c>
      <c r="I1001" s="27" t="s">
        <v>171</v>
      </c>
      <c r="J1001" s="27" t="s">
        <v>149</v>
      </c>
      <c r="K1001" s="162">
        <v>788</v>
      </c>
      <c r="L1001" s="162">
        <v>216</v>
      </c>
      <c r="M1001" s="162">
        <v>0.1</v>
      </c>
      <c r="N1001" s="5" t="s">
        <v>315</v>
      </c>
    </row>
    <row r="1002" spans="8:14">
      <c r="H1002" s="2">
        <v>250</v>
      </c>
      <c r="I1002" s="27" t="s">
        <v>171</v>
      </c>
      <c r="J1002" s="27" t="s">
        <v>149</v>
      </c>
      <c r="K1002" s="162">
        <v>47</v>
      </c>
      <c r="L1002" s="162">
        <v>15</v>
      </c>
      <c r="M1002" s="162">
        <v>0.12</v>
      </c>
      <c r="N1002" s="5" t="s">
        <v>315</v>
      </c>
    </row>
    <row r="1003" spans="8:14">
      <c r="H1003" s="2">
        <v>250</v>
      </c>
      <c r="I1003" s="27" t="s">
        <v>171</v>
      </c>
      <c r="J1003" s="27" t="s">
        <v>149</v>
      </c>
      <c r="K1003" s="162">
        <v>38</v>
      </c>
      <c r="L1003" s="162">
        <v>11</v>
      </c>
      <c r="M1003" s="162">
        <v>0.27</v>
      </c>
      <c r="N1003" s="5" t="s">
        <v>315</v>
      </c>
    </row>
    <row r="1004" spans="8:14">
      <c r="H1004" s="2">
        <v>250</v>
      </c>
      <c r="I1004" s="27" t="s">
        <v>171</v>
      </c>
      <c r="J1004" s="27" t="s">
        <v>149</v>
      </c>
      <c r="K1004" s="162">
        <v>42</v>
      </c>
      <c r="L1004" s="162">
        <v>23</v>
      </c>
      <c r="M1004" s="162">
        <v>0.11</v>
      </c>
      <c r="N1004" s="5" t="s">
        <v>315</v>
      </c>
    </row>
    <row r="1005" spans="8:14">
      <c r="H1005" s="2">
        <v>250</v>
      </c>
      <c r="I1005" s="27" t="s">
        <v>171</v>
      </c>
      <c r="J1005" s="27" t="s">
        <v>149</v>
      </c>
      <c r="K1005" s="162">
        <v>45</v>
      </c>
      <c r="L1005" s="162">
        <v>22</v>
      </c>
      <c r="M1005" s="162">
        <v>0.11</v>
      </c>
      <c r="N1005" s="5" t="s">
        <v>315</v>
      </c>
    </row>
    <row r="1006" spans="8:14">
      <c r="H1006" s="2">
        <v>250</v>
      </c>
      <c r="I1006" s="27" t="s">
        <v>171</v>
      </c>
      <c r="J1006" s="27" t="s">
        <v>149</v>
      </c>
      <c r="K1006" s="162">
        <v>50</v>
      </c>
      <c r="L1006" s="162">
        <v>23</v>
      </c>
      <c r="M1006" s="162">
        <v>0.11</v>
      </c>
      <c r="N1006" s="5" t="s">
        <v>315</v>
      </c>
    </row>
    <row r="1007" spans="8:14">
      <c r="H1007" s="2">
        <v>250</v>
      </c>
      <c r="I1007" s="27" t="s">
        <v>171</v>
      </c>
      <c r="J1007" s="27" t="s">
        <v>149</v>
      </c>
      <c r="K1007" s="162">
        <v>37</v>
      </c>
      <c r="L1007" s="162">
        <v>32</v>
      </c>
      <c r="M1007" s="162">
        <v>0.12</v>
      </c>
      <c r="N1007" s="5" t="s">
        <v>315</v>
      </c>
    </row>
    <row r="1008" spans="8:14">
      <c r="H1008" s="2">
        <v>250</v>
      </c>
      <c r="I1008" s="27" t="s">
        <v>171</v>
      </c>
      <c r="J1008" s="27" t="s">
        <v>149</v>
      </c>
      <c r="K1008" s="162">
        <v>22</v>
      </c>
      <c r="L1008" s="162">
        <v>11</v>
      </c>
      <c r="M1008" s="162">
        <v>0.08</v>
      </c>
      <c r="N1008" s="5" t="s">
        <v>315</v>
      </c>
    </row>
    <row r="1009" spans="8:14">
      <c r="H1009" s="2">
        <v>250</v>
      </c>
      <c r="I1009" s="27" t="s">
        <v>171</v>
      </c>
      <c r="J1009" s="27" t="s">
        <v>149</v>
      </c>
      <c r="K1009" s="162">
        <v>35</v>
      </c>
      <c r="L1009" s="162">
        <v>21</v>
      </c>
      <c r="M1009" s="162">
        <v>0.1</v>
      </c>
      <c r="N1009" s="5" t="s">
        <v>315</v>
      </c>
    </row>
    <row r="1010" spans="8:14">
      <c r="H1010" s="2">
        <v>250</v>
      </c>
      <c r="I1010" s="27" t="s">
        <v>171</v>
      </c>
      <c r="J1010" s="27" t="s">
        <v>149</v>
      </c>
      <c r="K1010" s="162">
        <v>30</v>
      </c>
      <c r="L1010" s="162">
        <v>20</v>
      </c>
      <c r="M1010" s="162">
        <v>0.11</v>
      </c>
      <c r="N1010" s="5" t="s">
        <v>315</v>
      </c>
    </row>
    <row r="1011" spans="8:14">
      <c r="H1011" s="2">
        <v>250</v>
      </c>
      <c r="I1011" s="27" t="s">
        <v>171</v>
      </c>
      <c r="J1011" s="27" t="s">
        <v>149</v>
      </c>
      <c r="K1011" s="162">
        <v>26</v>
      </c>
      <c r="L1011" s="162">
        <v>20</v>
      </c>
      <c r="M1011" s="162">
        <v>0.11</v>
      </c>
      <c r="N1011" s="5" t="s">
        <v>315</v>
      </c>
    </row>
    <row r="1012" spans="8:14">
      <c r="H1012" s="2">
        <v>250</v>
      </c>
      <c r="I1012" s="27" t="s">
        <v>171</v>
      </c>
      <c r="J1012" s="27" t="s">
        <v>149</v>
      </c>
      <c r="K1012" s="162">
        <v>32</v>
      </c>
      <c r="L1012" s="162">
        <v>23</v>
      </c>
      <c r="M1012" s="162">
        <v>0.09</v>
      </c>
      <c r="N1012" s="5" t="s">
        <v>315</v>
      </c>
    </row>
    <row r="1013" spans="8:14">
      <c r="H1013" s="2">
        <v>250</v>
      </c>
      <c r="I1013" s="27" t="s">
        <v>171</v>
      </c>
      <c r="J1013" s="27" t="s">
        <v>149</v>
      </c>
      <c r="K1013" s="162">
        <v>61</v>
      </c>
      <c r="L1013" s="162">
        <v>28</v>
      </c>
      <c r="M1013" s="162">
        <v>0.1</v>
      </c>
      <c r="N1013" s="5" t="s">
        <v>315</v>
      </c>
    </row>
    <row r="1014" spans="8:14">
      <c r="H1014" s="2">
        <v>250</v>
      </c>
      <c r="I1014" s="27" t="s">
        <v>171</v>
      </c>
      <c r="J1014" s="27" t="s">
        <v>149</v>
      </c>
      <c r="K1014" s="162">
        <v>40</v>
      </c>
      <c r="L1014" s="162">
        <v>22</v>
      </c>
      <c r="M1014" s="162">
        <v>0.09</v>
      </c>
      <c r="N1014" s="5" t="s">
        <v>315</v>
      </c>
    </row>
    <row r="1015" spans="8:14">
      <c r="H1015" s="2">
        <v>250</v>
      </c>
      <c r="I1015" s="27" t="s">
        <v>173</v>
      </c>
      <c r="J1015" s="27" t="s">
        <v>159</v>
      </c>
      <c r="K1015" s="162">
        <v>38</v>
      </c>
      <c r="L1015" s="162">
        <v>20</v>
      </c>
      <c r="M1015" s="162">
        <v>0.09</v>
      </c>
      <c r="N1015" s="5" t="s">
        <v>315</v>
      </c>
    </row>
    <row r="1016" spans="8:14">
      <c r="H1016" s="2">
        <v>250</v>
      </c>
      <c r="I1016" s="27" t="s">
        <v>171</v>
      </c>
      <c r="J1016" s="27" t="s">
        <v>149</v>
      </c>
      <c r="K1016" s="162">
        <v>27</v>
      </c>
      <c r="L1016" s="162">
        <v>6</v>
      </c>
      <c r="M1016" s="162">
        <v>0.09</v>
      </c>
      <c r="N1016" s="5" t="s">
        <v>315</v>
      </c>
    </row>
    <row r="1017" spans="8:14">
      <c r="H1017" s="2">
        <v>250</v>
      </c>
      <c r="I1017" s="27" t="s">
        <v>171</v>
      </c>
      <c r="J1017" s="27" t="s">
        <v>159</v>
      </c>
      <c r="K1017" s="162">
        <v>44</v>
      </c>
      <c r="L1017" s="162">
        <v>28</v>
      </c>
      <c r="M1017" s="162">
        <v>0.1</v>
      </c>
      <c r="N1017" s="5" t="s">
        <v>315</v>
      </c>
    </row>
    <row r="1018" spans="8:14">
      <c r="H1018" s="2">
        <v>250</v>
      </c>
      <c r="I1018" s="27" t="s">
        <v>171</v>
      </c>
      <c r="J1018" s="27" t="s">
        <v>149</v>
      </c>
      <c r="K1018" s="162">
        <v>49</v>
      </c>
      <c r="L1018" s="162">
        <v>16</v>
      </c>
      <c r="M1018" s="162">
        <v>0.17</v>
      </c>
      <c r="N1018" s="5" t="s">
        <v>315</v>
      </c>
    </row>
    <row r="1019" spans="8:14">
      <c r="H1019" s="2">
        <v>250</v>
      </c>
      <c r="I1019" s="27" t="s">
        <v>171</v>
      </c>
      <c r="J1019" s="27" t="s">
        <v>149</v>
      </c>
      <c r="K1019" s="162">
        <v>67</v>
      </c>
      <c r="L1019" s="162">
        <v>13</v>
      </c>
      <c r="M1019" s="162">
        <v>0.16</v>
      </c>
      <c r="N1019" s="5" t="s">
        <v>315</v>
      </c>
    </row>
    <row r="1020" spans="8:14">
      <c r="H1020" s="2">
        <v>250</v>
      </c>
      <c r="I1020" s="27" t="s">
        <v>171</v>
      </c>
      <c r="J1020" s="27" t="s">
        <v>149</v>
      </c>
      <c r="K1020" s="162">
        <v>74</v>
      </c>
      <c r="L1020" s="162">
        <v>30</v>
      </c>
      <c r="M1020" s="162">
        <v>0.28000000000000003</v>
      </c>
      <c r="N1020" s="5" t="s">
        <v>315</v>
      </c>
    </row>
    <row r="1021" spans="8:14">
      <c r="H1021" s="2">
        <v>250</v>
      </c>
      <c r="I1021" s="27" t="s">
        <v>171</v>
      </c>
      <c r="J1021" s="27" t="s">
        <v>149</v>
      </c>
      <c r="K1021" s="162">
        <v>67</v>
      </c>
      <c r="L1021" s="162">
        <v>9</v>
      </c>
      <c r="M1021" s="162">
        <v>0.13</v>
      </c>
      <c r="N1021" s="5" t="s">
        <v>315</v>
      </c>
    </row>
    <row r="1022" spans="8:14">
      <c r="H1022" s="2">
        <v>250</v>
      </c>
      <c r="I1022" s="27" t="s">
        <v>171</v>
      </c>
      <c r="J1022" s="27" t="s">
        <v>149</v>
      </c>
      <c r="K1022" s="162">
        <v>54</v>
      </c>
      <c r="L1022" s="162">
        <v>17</v>
      </c>
      <c r="M1022" s="162">
        <v>0.14000000000000001</v>
      </c>
      <c r="N1022" s="5" t="s">
        <v>315</v>
      </c>
    </row>
    <row r="1023" spans="8:14">
      <c r="H1023" s="2">
        <v>250</v>
      </c>
      <c r="I1023" s="27" t="s">
        <v>171</v>
      </c>
      <c r="J1023" s="27" t="s">
        <v>149</v>
      </c>
      <c r="K1023" s="162">
        <v>69</v>
      </c>
      <c r="L1023" s="162">
        <v>20</v>
      </c>
      <c r="M1023" s="162">
        <v>0.08</v>
      </c>
      <c r="N1023" s="5" t="s">
        <v>315</v>
      </c>
    </row>
    <row r="1024" spans="8:14">
      <c r="H1024" s="2">
        <v>250</v>
      </c>
      <c r="I1024" s="27" t="s">
        <v>171</v>
      </c>
      <c r="J1024" s="27" t="s">
        <v>149</v>
      </c>
      <c r="K1024" s="162">
        <v>63</v>
      </c>
      <c r="L1024" s="162">
        <v>21</v>
      </c>
      <c r="M1024" s="162">
        <v>0.22</v>
      </c>
      <c r="N1024" s="5" t="s">
        <v>315</v>
      </c>
    </row>
    <row r="1025" spans="8:14">
      <c r="H1025" s="2">
        <v>250</v>
      </c>
      <c r="I1025" s="27" t="s">
        <v>171</v>
      </c>
      <c r="J1025" s="27" t="s">
        <v>149</v>
      </c>
      <c r="K1025" s="162">
        <v>68</v>
      </c>
      <c r="L1025" s="162">
        <v>15</v>
      </c>
      <c r="M1025" s="162">
        <v>0.1</v>
      </c>
      <c r="N1025" s="5" t="s">
        <v>315</v>
      </c>
    </row>
    <row r="1026" spans="8:14">
      <c r="H1026" s="2">
        <v>250</v>
      </c>
      <c r="I1026" s="27" t="s">
        <v>171</v>
      </c>
      <c r="J1026" s="27" t="s">
        <v>149</v>
      </c>
      <c r="K1026" s="162">
        <v>59</v>
      </c>
      <c r="L1026" s="162">
        <v>10</v>
      </c>
      <c r="M1026" s="162">
        <v>0.1</v>
      </c>
      <c r="N1026" s="5" t="s">
        <v>315</v>
      </c>
    </row>
    <row r="1027" spans="8:14">
      <c r="H1027" s="2">
        <v>250</v>
      </c>
      <c r="I1027" s="27" t="s">
        <v>171</v>
      </c>
      <c r="J1027" s="27" t="s">
        <v>150</v>
      </c>
      <c r="K1027" s="162">
        <v>44</v>
      </c>
      <c r="L1027" s="162">
        <v>11</v>
      </c>
      <c r="M1027" s="162">
        <v>0.24</v>
      </c>
      <c r="N1027" s="5" t="s">
        <v>315</v>
      </c>
    </row>
    <row r="1028" spans="8:14">
      <c r="H1028" s="2">
        <v>250</v>
      </c>
      <c r="I1028" s="27" t="s">
        <v>171</v>
      </c>
      <c r="J1028" s="27" t="s">
        <v>150</v>
      </c>
      <c r="K1028" s="162">
        <v>72</v>
      </c>
      <c r="L1028" s="162">
        <v>18</v>
      </c>
      <c r="M1028" s="162">
        <v>0.15</v>
      </c>
      <c r="N1028" s="5" t="s">
        <v>315</v>
      </c>
    </row>
    <row r="1029" spans="8:14">
      <c r="H1029" s="2">
        <v>250</v>
      </c>
      <c r="I1029" s="27" t="s">
        <v>171</v>
      </c>
      <c r="J1029" s="27" t="s">
        <v>150</v>
      </c>
      <c r="K1029" s="162">
        <v>42</v>
      </c>
      <c r="L1029" s="162">
        <v>25</v>
      </c>
      <c r="M1029" s="162">
        <v>0.13</v>
      </c>
      <c r="N1029" s="5" t="s">
        <v>315</v>
      </c>
    </row>
    <row r="1030" spans="8:14">
      <c r="H1030" s="2">
        <v>250</v>
      </c>
      <c r="I1030" s="27" t="s">
        <v>171</v>
      </c>
      <c r="J1030" s="27" t="s">
        <v>164</v>
      </c>
      <c r="K1030" s="162">
        <v>37</v>
      </c>
      <c r="L1030" s="162">
        <v>20</v>
      </c>
      <c r="M1030" s="162">
        <v>0.12</v>
      </c>
      <c r="N1030" s="5" t="s">
        <v>315</v>
      </c>
    </row>
    <row r="1031" spans="8:14">
      <c r="H1031" s="2">
        <v>250</v>
      </c>
      <c r="I1031" s="27" t="s">
        <v>171</v>
      </c>
      <c r="J1031" s="27" t="s">
        <v>150</v>
      </c>
      <c r="K1031" s="162">
        <v>40</v>
      </c>
      <c r="L1031" s="162">
        <v>18</v>
      </c>
      <c r="M1031" s="162">
        <v>0.14000000000000001</v>
      </c>
      <c r="N1031" s="5" t="s">
        <v>315</v>
      </c>
    </row>
    <row r="1032" spans="8:14">
      <c r="H1032" s="2">
        <v>250</v>
      </c>
      <c r="I1032" s="27" t="s">
        <v>171</v>
      </c>
      <c r="J1032" s="27" t="s">
        <v>150</v>
      </c>
      <c r="K1032" s="162">
        <v>47</v>
      </c>
      <c r="L1032" s="162">
        <v>22</v>
      </c>
      <c r="M1032" s="162">
        <v>0.11</v>
      </c>
      <c r="N1032" s="5" t="s">
        <v>315</v>
      </c>
    </row>
    <row r="1033" spans="8:14">
      <c r="H1033" s="2">
        <v>250</v>
      </c>
      <c r="I1033" s="27" t="s">
        <v>171</v>
      </c>
      <c r="J1033" s="27" t="s">
        <v>150</v>
      </c>
      <c r="K1033" s="162">
        <v>38</v>
      </c>
      <c r="L1033" s="162">
        <v>19</v>
      </c>
      <c r="M1033" s="162">
        <v>0.1</v>
      </c>
      <c r="N1033" s="5" t="s">
        <v>315</v>
      </c>
    </row>
    <row r="1034" spans="8:14">
      <c r="H1034" s="2">
        <v>250</v>
      </c>
      <c r="I1034" s="27" t="s">
        <v>171</v>
      </c>
      <c r="J1034" s="27" t="s">
        <v>150</v>
      </c>
      <c r="K1034" s="162">
        <v>72</v>
      </c>
      <c r="L1034" s="162">
        <v>11</v>
      </c>
      <c r="M1034" s="162">
        <v>0.1</v>
      </c>
      <c r="N1034" s="5" t="s">
        <v>315</v>
      </c>
    </row>
    <row r="1035" spans="8:14">
      <c r="H1035" s="2">
        <v>250</v>
      </c>
      <c r="I1035" s="27" t="s">
        <v>171</v>
      </c>
      <c r="J1035" s="27" t="s">
        <v>150</v>
      </c>
      <c r="K1035" s="162">
        <v>63</v>
      </c>
      <c r="L1035" s="162">
        <v>27</v>
      </c>
      <c r="M1035" s="162">
        <v>0.2</v>
      </c>
      <c r="N1035" s="5" t="s">
        <v>315</v>
      </c>
    </row>
    <row r="1036" spans="8:14">
      <c r="H1036" s="2">
        <v>250</v>
      </c>
      <c r="I1036" s="27" t="s">
        <v>171</v>
      </c>
      <c r="J1036" s="27" t="s">
        <v>150</v>
      </c>
      <c r="K1036" s="162">
        <v>70</v>
      </c>
      <c r="L1036" s="162">
        <v>20</v>
      </c>
      <c r="M1036" s="162">
        <v>0.09</v>
      </c>
      <c r="N1036" s="5" t="s">
        <v>315</v>
      </c>
    </row>
    <row r="1037" spans="8:14">
      <c r="H1037" s="2">
        <v>250</v>
      </c>
      <c r="I1037" s="27" t="s">
        <v>171</v>
      </c>
      <c r="J1037" s="27" t="s">
        <v>150</v>
      </c>
      <c r="K1037" s="162">
        <v>64</v>
      </c>
      <c r="L1037" s="162">
        <v>32</v>
      </c>
      <c r="M1037" s="162">
        <v>0.17</v>
      </c>
      <c r="N1037" s="5" t="s">
        <v>315</v>
      </c>
    </row>
    <row r="1038" spans="8:14">
      <c r="H1038" s="2">
        <v>250</v>
      </c>
      <c r="I1038" s="27" t="s">
        <v>171</v>
      </c>
      <c r="J1038" s="27" t="s">
        <v>150</v>
      </c>
      <c r="K1038" s="162">
        <v>51</v>
      </c>
      <c r="L1038" s="162">
        <v>20</v>
      </c>
      <c r="M1038" s="162">
        <v>0.12</v>
      </c>
      <c r="N1038" s="5" t="s">
        <v>315</v>
      </c>
    </row>
    <row r="1039" spans="8:14">
      <c r="H1039" s="2">
        <v>250</v>
      </c>
      <c r="I1039" s="27" t="s">
        <v>171</v>
      </c>
      <c r="J1039" s="27" t="s">
        <v>150</v>
      </c>
      <c r="K1039" s="162">
        <v>77</v>
      </c>
      <c r="L1039" s="162">
        <v>39</v>
      </c>
      <c r="M1039" s="162">
        <v>0.12</v>
      </c>
      <c r="N1039" s="5" t="s">
        <v>315</v>
      </c>
    </row>
    <row r="1040" spans="8:14">
      <c r="H1040" s="2">
        <v>250</v>
      </c>
      <c r="I1040" s="27" t="s">
        <v>171</v>
      </c>
      <c r="J1040" s="27" t="s">
        <v>150</v>
      </c>
      <c r="K1040" s="162">
        <v>32</v>
      </c>
      <c r="L1040" s="162">
        <v>22</v>
      </c>
      <c r="M1040" s="162">
        <v>0.1</v>
      </c>
      <c r="N1040" s="5" t="s">
        <v>315</v>
      </c>
    </row>
    <row r="1041" spans="8:14">
      <c r="H1041" s="2">
        <v>250</v>
      </c>
      <c r="I1041" s="27" t="s">
        <v>171</v>
      </c>
      <c r="J1041" s="27" t="s">
        <v>150</v>
      </c>
      <c r="K1041" s="162">
        <v>35</v>
      </c>
      <c r="L1041" s="162">
        <v>22</v>
      </c>
      <c r="M1041" s="162">
        <v>0.13</v>
      </c>
      <c r="N1041" s="5" t="s">
        <v>315</v>
      </c>
    </row>
    <row r="1042" spans="8:14">
      <c r="H1042" s="2">
        <v>250</v>
      </c>
      <c r="I1042" s="27" t="s">
        <v>171</v>
      </c>
      <c r="J1042" s="27" t="s">
        <v>150</v>
      </c>
      <c r="K1042" s="162">
        <v>66</v>
      </c>
      <c r="L1042" s="162">
        <v>33</v>
      </c>
      <c r="M1042" s="162">
        <v>0.09</v>
      </c>
      <c r="N1042" s="5" t="s">
        <v>315</v>
      </c>
    </row>
    <row r="1043" spans="8:14">
      <c r="H1043" s="2">
        <v>250</v>
      </c>
      <c r="I1043" s="27" t="s">
        <v>171</v>
      </c>
      <c r="J1043" s="27" t="s">
        <v>150</v>
      </c>
      <c r="K1043" s="162">
        <v>25</v>
      </c>
      <c r="L1043" s="162">
        <v>21</v>
      </c>
      <c r="M1043" s="162">
        <v>0.11</v>
      </c>
      <c r="N1043" s="5" t="s">
        <v>315</v>
      </c>
    </row>
    <row r="1044" spans="8:14">
      <c r="H1044" s="2">
        <v>250</v>
      </c>
      <c r="I1044" s="27" t="s">
        <v>173</v>
      </c>
      <c r="J1044" s="27" t="s">
        <v>150</v>
      </c>
      <c r="K1044" s="162">
        <v>27</v>
      </c>
      <c r="L1044" s="162">
        <v>20</v>
      </c>
      <c r="M1044" s="162">
        <v>0.09</v>
      </c>
      <c r="N1044" s="5" t="s">
        <v>315</v>
      </c>
    </row>
    <row r="1045" spans="8:14">
      <c r="H1045" s="2">
        <v>250</v>
      </c>
      <c r="I1045" s="27" t="s">
        <v>171</v>
      </c>
      <c r="J1045" s="27" t="s">
        <v>150</v>
      </c>
      <c r="K1045" s="162">
        <v>26</v>
      </c>
      <c r="L1045" s="162">
        <v>24</v>
      </c>
      <c r="M1045" s="162">
        <v>0.12</v>
      </c>
      <c r="N1045" s="5" t="s">
        <v>315</v>
      </c>
    </row>
    <row r="1046" spans="8:14">
      <c r="H1046" s="2">
        <v>250</v>
      </c>
      <c r="I1046" s="27" t="s">
        <v>171</v>
      </c>
      <c r="J1046" s="27" t="s">
        <v>164</v>
      </c>
      <c r="K1046" s="162">
        <v>34</v>
      </c>
      <c r="L1046" s="162">
        <v>31</v>
      </c>
      <c r="M1046" s="162">
        <v>0.12</v>
      </c>
      <c r="N1046" s="5" t="s">
        <v>315</v>
      </c>
    </row>
    <row r="1047" spans="8:14">
      <c r="H1047" s="2">
        <v>250</v>
      </c>
      <c r="I1047" s="27" t="s">
        <v>171</v>
      </c>
      <c r="J1047" s="27" t="s">
        <v>150</v>
      </c>
      <c r="K1047" s="162">
        <v>37</v>
      </c>
      <c r="L1047" s="162">
        <v>35</v>
      </c>
      <c r="M1047" s="162">
        <v>0.17</v>
      </c>
      <c r="N1047" s="5" t="s">
        <v>315</v>
      </c>
    </row>
    <row r="1048" spans="8:14">
      <c r="H1048" s="2">
        <v>250</v>
      </c>
      <c r="I1048" s="27" t="s">
        <v>171</v>
      </c>
      <c r="J1048" s="27" t="s">
        <v>150</v>
      </c>
      <c r="K1048" s="162">
        <v>29</v>
      </c>
      <c r="L1048" s="162">
        <v>28</v>
      </c>
      <c r="M1048" s="162">
        <v>0.16</v>
      </c>
      <c r="N1048" s="5" t="s">
        <v>315</v>
      </c>
    </row>
    <row r="1049" spans="8:14">
      <c r="H1049" s="2">
        <v>250</v>
      </c>
      <c r="I1049" s="27" t="s">
        <v>171</v>
      </c>
      <c r="J1049" s="27" t="s">
        <v>150</v>
      </c>
      <c r="K1049" s="162">
        <v>37</v>
      </c>
      <c r="L1049" s="162">
        <v>35</v>
      </c>
      <c r="M1049" s="162">
        <v>0.2</v>
      </c>
      <c r="N1049" s="5" t="s">
        <v>315</v>
      </c>
    </row>
    <row r="1050" spans="8:14">
      <c r="H1050" s="2">
        <v>250</v>
      </c>
      <c r="I1050" s="27" t="s">
        <v>171</v>
      </c>
      <c r="J1050" s="27" t="s">
        <v>150</v>
      </c>
      <c r="K1050" s="162">
        <v>24</v>
      </c>
      <c r="L1050" s="162">
        <v>21</v>
      </c>
      <c r="M1050" s="162">
        <v>0.17</v>
      </c>
      <c r="N1050" s="5" t="s">
        <v>315</v>
      </c>
    </row>
    <row r="1051" spans="8:14">
      <c r="H1051" s="2">
        <v>250</v>
      </c>
      <c r="I1051" s="27" t="s">
        <v>171</v>
      </c>
      <c r="J1051" s="27" t="s">
        <v>150</v>
      </c>
      <c r="K1051" s="162">
        <v>41</v>
      </c>
      <c r="L1051" s="162">
        <v>36</v>
      </c>
      <c r="M1051" s="162">
        <v>0.15</v>
      </c>
      <c r="N1051" s="5" t="s">
        <v>315</v>
      </c>
    </row>
    <row r="1052" spans="8:14">
      <c r="H1052" s="2">
        <v>250</v>
      </c>
      <c r="I1052" s="27" t="s">
        <v>171</v>
      </c>
      <c r="J1052" s="27" t="s">
        <v>150</v>
      </c>
      <c r="K1052" s="162">
        <v>48</v>
      </c>
      <c r="L1052" s="162">
        <v>46</v>
      </c>
      <c r="M1052" s="162">
        <v>0.15</v>
      </c>
      <c r="N1052" s="5" t="s">
        <v>315</v>
      </c>
    </row>
    <row r="1053" spans="8:14">
      <c r="H1053" s="2">
        <v>250</v>
      </c>
      <c r="I1053" s="27" t="s">
        <v>171</v>
      </c>
      <c r="J1053" s="27" t="s">
        <v>164</v>
      </c>
      <c r="K1053" s="162">
        <v>29</v>
      </c>
      <c r="L1053" s="162">
        <v>28</v>
      </c>
      <c r="M1053" s="162">
        <v>0.1</v>
      </c>
      <c r="N1053" s="5" t="s">
        <v>315</v>
      </c>
    </row>
    <row r="1054" spans="8:14">
      <c r="H1054" s="2">
        <v>250</v>
      </c>
      <c r="I1054" s="27" t="s">
        <v>173</v>
      </c>
      <c r="J1054" s="27" t="s">
        <v>150</v>
      </c>
      <c r="K1054" s="162">
        <v>54</v>
      </c>
      <c r="L1054" s="162">
        <v>50</v>
      </c>
      <c r="M1054" s="162">
        <v>0.72</v>
      </c>
      <c r="N1054" s="5" t="s">
        <v>315</v>
      </c>
    </row>
    <row r="1055" spans="8:14">
      <c r="H1055" s="2">
        <v>250</v>
      </c>
      <c r="I1055" s="27" t="s">
        <v>173</v>
      </c>
      <c r="J1055" s="27" t="s">
        <v>150</v>
      </c>
      <c r="K1055" s="162">
        <v>63</v>
      </c>
      <c r="L1055" s="162">
        <v>45</v>
      </c>
      <c r="M1055" s="162">
        <v>0.13</v>
      </c>
      <c r="N1055" s="5" t="s">
        <v>315</v>
      </c>
    </row>
    <row r="1056" spans="8:14">
      <c r="H1056" s="2">
        <v>250</v>
      </c>
      <c r="I1056" s="27" t="s">
        <v>171</v>
      </c>
      <c r="J1056" s="27" t="s">
        <v>150</v>
      </c>
      <c r="K1056" s="162">
        <v>25</v>
      </c>
      <c r="L1056" s="162">
        <v>22</v>
      </c>
      <c r="M1056" s="162">
        <v>0.1</v>
      </c>
      <c r="N1056" s="5" t="s">
        <v>315</v>
      </c>
    </row>
    <row r="1057" spans="8:14">
      <c r="H1057" s="2">
        <v>250</v>
      </c>
      <c r="I1057" s="27" t="s">
        <v>171</v>
      </c>
      <c r="J1057" s="27" t="s">
        <v>150</v>
      </c>
      <c r="K1057" s="162">
        <v>28</v>
      </c>
      <c r="L1057" s="162">
        <v>26</v>
      </c>
      <c r="M1057" s="162">
        <v>0.12</v>
      </c>
      <c r="N1057" s="5" t="s">
        <v>315</v>
      </c>
    </row>
    <row r="1058" spans="8:14">
      <c r="H1058" s="2">
        <v>250</v>
      </c>
      <c r="I1058" s="27" t="s">
        <v>171</v>
      </c>
      <c r="J1058" s="27" t="s">
        <v>150</v>
      </c>
      <c r="K1058" s="162">
        <v>23</v>
      </c>
      <c r="L1058" s="162">
        <v>20</v>
      </c>
      <c r="M1058" s="162">
        <v>0.08</v>
      </c>
      <c r="N1058" s="5" t="s">
        <v>315</v>
      </c>
    </row>
    <row r="1059" spans="8:14">
      <c r="H1059" s="2">
        <v>250</v>
      </c>
      <c r="I1059" s="27" t="s">
        <v>171</v>
      </c>
      <c r="J1059" s="27" t="s">
        <v>150</v>
      </c>
      <c r="K1059" s="162">
        <v>35</v>
      </c>
      <c r="L1059" s="162">
        <v>33</v>
      </c>
      <c r="M1059" s="162">
        <v>0.1</v>
      </c>
      <c r="N1059" s="5" t="s">
        <v>315</v>
      </c>
    </row>
    <row r="1060" spans="8:14">
      <c r="H1060" s="2">
        <v>250</v>
      </c>
      <c r="I1060" s="27" t="s">
        <v>173</v>
      </c>
      <c r="J1060" s="27" t="s">
        <v>150</v>
      </c>
      <c r="K1060" s="162">
        <v>4</v>
      </c>
      <c r="L1060" s="162">
        <v>2</v>
      </c>
      <c r="M1060" s="162">
        <v>0.09</v>
      </c>
      <c r="N1060" s="5" t="s">
        <v>315</v>
      </c>
    </row>
    <row r="1061" spans="8:14">
      <c r="H1061" s="2">
        <v>250</v>
      </c>
      <c r="I1061" s="27" t="s">
        <v>171</v>
      </c>
      <c r="J1061" s="27" t="s">
        <v>164</v>
      </c>
      <c r="K1061" s="162">
        <v>0</v>
      </c>
      <c r="L1061" s="162"/>
      <c r="M1061" s="162">
        <v>0.11</v>
      </c>
      <c r="N1061" s="5" t="s">
        <v>315</v>
      </c>
    </row>
    <row r="1062" spans="8:14">
      <c r="H1062" s="2">
        <v>250</v>
      </c>
      <c r="I1062" s="27" t="s">
        <v>173</v>
      </c>
      <c r="J1062" s="27" t="s">
        <v>150</v>
      </c>
      <c r="K1062" s="162">
        <v>11</v>
      </c>
      <c r="L1062" s="162">
        <v>10</v>
      </c>
      <c r="M1062" s="162">
        <v>0.09</v>
      </c>
      <c r="N1062" s="5" t="s">
        <v>315</v>
      </c>
    </row>
    <row r="1063" spans="8:14">
      <c r="H1063" s="2">
        <v>250</v>
      </c>
      <c r="I1063" s="27" t="s">
        <v>171</v>
      </c>
      <c r="J1063" s="27" t="s">
        <v>150</v>
      </c>
      <c r="K1063" s="162">
        <v>30</v>
      </c>
      <c r="L1063" s="162">
        <v>29</v>
      </c>
      <c r="M1063" s="162">
        <v>0.25</v>
      </c>
      <c r="N1063" s="5" t="s">
        <v>315</v>
      </c>
    </row>
    <row r="1064" spans="8:14">
      <c r="H1064" s="2">
        <v>250</v>
      </c>
      <c r="I1064" s="27" t="s">
        <v>171</v>
      </c>
      <c r="J1064" s="27" t="s">
        <v>150</v>
      </c>
      <c r="K1064" s="162">
        <v>17</v>
      </c>
      <c r="L1064" s="162">
        <v>16</v>
      </c>
      <c r="M1064" s="162">
        <v>0.37</v>
      </c>
      <c r="N1064" s="5" t="s">
        <v>315</v>
      </c>
    </row>
    <row r="1065" spans="8:14">
      <c r="H1065" s="2">
        <v>250</v>
      </c>
      <c r="I1065" s="27" t="s">
        <v>171</v>
      </c>
      <c r="J1065" s="27" t="s">
        <v>150</v>
      </c>
      <c r="K1065" s="162">
        <v>23</v>
      </c>
      <c r="L1065" s="162">
        <v>22</v>
      </c>
      <c r="M1065" s="162">
        <v>0.09</v>
      </c>
      <c r="N1065" s="5" t="s">
        <v>315</v>
      </c>
    </row>
    <row r="1066" spans="8:14">
      <c r="H1066" s="2">
        <v>250</v>
      </c>
      <c r="I1066" s="27" t="s">
        <v>173</v>
      </c>
      <c r="J1066" s="27" t="s">
        <v>150</v>
      </c>
      <c r="K1066" s="162">
        <v>18</v>
      </c>
      <c r="L1066" s="162">
        <v>17</v>
      </c>
      <c r="M1066" s="162">
        <v>0.13</v>
      </c>
      <c r="N1066" s="5" t="s">
        <v>315</v>
      </c>
    </row>
    <row r="1067" spans="8:14">
      <c r="H1067" s="2">
        <v>250</v>
      </c>
      <c r="I1067" s="27" t="s">
        <v>171</v>
      </c>
      <c r="J1067" s="27" t="s">
        <v>150</v>
      </c>
      <c r="K1067" s="162">
        <v>22</v>
      </c>
      <c r="L1067" s="162">
        <v>22</v>
      </c>
      <c r="M1067" s="162">
        <v>0.11</v>
      </c>
      <c r="N1067" s="5" t="s">
        <v>315</v>
      </c>
    </row>
    <row r="1068" spans="8:14">
      <c r="H1068" s="2">
        <v>250</v>
      </c>
      <c r="I1068" s="27" t="s">
        <v>171</v>
      </c>
      <c r="J1068" s="27" t="s">
        <v>150</v>
      </c>
      <c r="K1068" s="162">
        <v>13</v>
      </c>
      <c r="L1068" s="162">
        <v>12</v>
      </c>
      <c r="M1068" s="162">
        <v>0.12</v>
      </c>
      <c r="N1068" s="5" t="s">
        <v>315</v>
      </c>
    </row>
    <row r="1069" spans="8:14">
      <c r="H1069" s="2">
        <v>250</v>
      </c>
      <c r="I1069" s="27" t="s">
        <v>171</v>
      </c>
      <c r="J1069" s="27" t="s">
        <v>150</v>
      </c>
      <c r="K1069" s="162">
        <v>36</v>
      </c>
      <c r="L1069" s="162">
        <v>34</v>
      </c>
      <c r="M1069" s="162">
        <v>0.1</v>
      </c>
      <c r="N1069" s="5" t="s">
        <v>315</v>
      </c>
    </row>
    <row r="1070" spans="8:14">
      <c r="H1070" s="2">
        <v>250</v>
      </c>
      <c r="I1070" s="27" t="s">
        <v>171</v>
      </c>
      <c r="J1070" s="27" t="s">
        <v>150</v>
      </c>
      <c r="K1070" s="162">
        <v>152</v>
      </c>
      <c r="L1070" s="162">
        <v>136</v>
      </c>
      <c r="M1070" s="162">
        <v>0.13</v>
      </c>
      <c r="N1070" s="5" t="s">
        <v>315</v>
      </c>
    </row>
    <row r="1071" spans="8:14">
      <c r="H1071" s="2">
        <v>250</v>
      </c>
      <c r="I1071" s="27" t="s">
        <v>171</v>
      </c>
      <c r="J1071" s="27" t="s">
        <v>150</v>
      </c>
      <c r="K1071" s="162">
        <v>105</v>
      </c>
      <c r="L1071" s="162">
        <v>96</v>
      </c>
      <c r="M1071" s="162">
        <v>0.1</v>
      </c>
      <c r="N1071" s="5" t="s">
        <v>315</v>
      </c>
    </row>
    <row r="1072" spans="8:14">
      <c r="H1072" s="2">
        <v>250</v>
      </c>
      <c r="I1072" s="27" t="s">
        <v>171</v>
      </c>
      <c r="J1072" s="27" t="s">
        <v>150</v>
      </c>
      <c r="K1072" s="162">
        <v>13</v>
      </c>
      <c r="L1072" s="162">
        <v>3</v>
      </c>
      <c r="M1072" s="162">
        <v>0.11</v>
      </c>
      <c r="N1072" s="5" t="s">
        <v>315</v>
      </c>
    </row>
    <row r="1073" spans="8:14">
      <c r="H1073" s="2">
        <v>250</v>
      </c>
      <c r="I1073" s="27" t="s">
        <v>171</v>
      </c>
      <c r="J1073" s="27" t="s">
        <v>150</v>
      </c>
      <c r="K1073" s="162">
        <v>3</v>
      </c>
      <c r="L1073" s="162">
        <v>2</v>
      </c>
      <c r="M1073" s="162">
        <v>0.39</v>
      </c>
      <c r="N1073" s="5" t="s">
        <v>315</v>
      </c>
    </row>
    <row r="1074" spans="8:14">
      <c r="H1074" s="2">
        <v>250</v>
      </c>
      <c r="I1074" s="27" t="s">
        <v>171</v>
      </c>
      <c r="J1074" s="27" t="s">
        <v>150</v>
      </c>
      <c r="K1074" s="162">
        <v>124</v>
      </c>
      <c r="L1074" s="162">
        <v>115</v>
      </c>
      <c r="M1074" s="162">
        <v>0.44</v>
      </c>
      <c r="N1074" s="5" t="s">
        <v>315</v>
      </c>
    </row>
    <row r="1075" spans="8:14">
      <c r="H1075" s="2">
        <v>250</v>
      </c>
      <c r="I1075" s="27" t="s">
        <v>171</v>
      </c>
      <c r="J1075" s="27" t="s">
        <v>150</v>
      </c>
      <c r="K1075" s="162">
        <v>19</v>
      </c>
      <c r="L1075" s="162">
        <v>15</v>
      </c>
      <c r="M1075" s="162">
        <v>0.19</v>
      </c>
      <c r="N1075" s="5" t="s">
        <v>315</v>
      </c>
    </row>
    <row r="1076" spans="8:14">
      <c r="H1076" s="2">
        <v>250</v>
      </c>
      <c r="I1076" s="27" t="s">
        <v>171</v>
      </c>
      <c r="J1076" s="27" t="s">
        <v>150</v>
      </c>
      <c r="K1076" s="162"/>
      <c r="L1076" s="162">
        <v>0</v>
      </c>
      <c r="M1076" s="162">
        <v>0.09</v>
      </c>
      <c r="N1076" s="5" t="s">
        <v>315</v>
      </c>
    </row>
    <row r="1077" spans="8:14">
      <c r="H1077" s="2">
        <v>250</v>
      </c>
      <c r="I1077" s="27" t="s">
        <v>171</v>
      </c>
      <c r="J1077" s="27" t="s">
        <v>150</v>
      </c>
      <c r="K1077" s="162">
        <v>159</v>
      </c>
      <c r="L1077" s="162">
        <v>154</v>
      </c>
      <c r="M1077" s="162">
        <v>0.17</v>
      </c>
      <c r="N1077" s="5" t="s">
        <v>315</v>
      </c>
    </row>
    <row r="1078" spans="8:14">
      <c r="H1078" s="2">
        <v>250</v>
      </c>
      <c r="I1078" s="27" t="s">
        <v>171</v>
      </c>
      <c r="J1078" s="27" t="s">
        <v>150</v>
      </c>
      <c r="K1078" s="162">
        <v>37</v>
      </c>
      <c r="L1078" s="162">
        <v>35</v>
      </c>
      <c r="M1078" s="162">
        <v>0.15</v>
      </c>
      <c r="N1078" s="5" t="s">
        <v>315</v>
      </c>
    </row>
    <row r="1079" spans="8:14">
      <c r="H1079" s="2">
        <v>250</v>
      </c>
      <c r="I1079" s="27" t="s">
        <v>171</v>
      </c>
      <c r="J1079" s="27" t="s">
        <v>150</v>
      </c>
      <c r="K1079" s="162">
        <v>20</v>
      </c>
      <c r="L1079" s="162">
        <v>18</v>
      </c>
      <c r="M1079" s="162">
        <v>0.12</v>
      </c>
      <c r="N1079" s="5" t="s">
        <v>315</v>
      </c>
    </row>
    <row r="1080" spans="8:14">
      <c r="H1080" s="2">
        <v>250</v>
      </c>
      <c r="I1080" s="27" t="s">
        <v>171</v>
      </c>
      <c r="J1080" s="27" t="s">
        <v>150</v>
      </c>
      <c r="K1080" s="162">
        <v>21</v>
      </c>
      <c r="L1080" s="162">
        <v>17</v>
      </c>
      <c r="M1080" s="162">
        <v>0.23</v>
      </c>
      <c r="N1080" s="5" t="s">
        <v>315</v>
      </c>
    </row>
    <row r="1081" spans="8:14">
      <c r="H1081" s="2">
        <v>250</v>
      </c>
      <c r="I1081" s="27" t="s">
        <v>171</v>
      </c>
      <c r="J1081" s="27" t="s">
        <v>150</v>
      </c>
      <c r="K1081" s="162">
        <v>18</v>
      </c>
      <c r="L1081" s="162">
        <v>17</v>
      </c>
      <c r="M1081" s="162">
        <v>0.12</v>
      </c>
      <c r="N1081" s="5" t="s">
        <v>315</v>
      </c>
    </row>
    <row r="1082" spans="8:14">
      <c r="H1082" s="2">
        <v>250</v>
      </c>
      <c r="I1082" s="27" t="s">
        <v>171</v>
      </c>
      <c r="J1082" s="27" t="s">
        <v>150</v>
      </c>
      <c r="K1082" s="162">
        <v>655</v>
      </c>
      <c r="L1082" s="162">
        <v>655</v>
      </c>
      <c r="M1082" s="162">
        <v>0.14000000000000001</v>
      </c>
      <c r="N1082" s="5" t="s">
        <v>315</v>
      </c>
    </row>
    <row r="1083" spans="8:14">
      <c r="H1083" s="2">
        <v>250</v>
      </c>
      <c r="I1083" s="27" t="s">
        <v>171</v>
      </c>
      <c r="J1083" s="27" t="s">
        <v>150</v>
      </c>
      <c r="K1083" s="162">
        <v>20</v>
      </c>
      <c r="L1083" s="162">
        <v>18</v>
      </c>
      <c r="M1083" s="162">
        <v>0.24</v>
      </c>
      <c r="N1083" s="5" t="s">
        <v>315</v>
      </c>
    </row>
    <row r="1084" spans="8:14">
      <c r="H1084" s="2">
        <v>250</v>
      </c>
      <c r="I1084" s="27" t="s">
        <v>171</v>
      </c>
      <c r="J1084" s="27" t="s">
        <v>150</v>
      </c>
      <c r="K1084" s="162">
        <v>28</v>
      </c>
      <c r="L1084" s="162">
        <v>27</v>
      </c>
      <c r="M1084" s="162">
        <v>0.2</v>
      </c>
      <c r="N1084" s="5" t="s">
        <v>315</v>
      </c>
    </row>
    <row r="1085" spans="8:14">
      <c r="H1085" s="2">
        <v>250</v>
      </c>
      <c r="I1085" s="27" t="s">
        <v>171</v>
      </c>
      <c r="J1085" s="27" t="s">
        <v>150</v>
      </c>
      <c r="K1085" s="162">
        <v>33</v>
      </c>
      <c r="L1085" s="162">
        <v>27</v>
      </c>
      <c r="M1085" s="162">
        <v>0.23</v>
      </c>
      <c r="N1085" s="5" t="s">
        <v>315</v>
      </c>
    </row>
    <row r="1086" spans="8:14">
      <c r="H1086" s="2">
        <v>250</v>
      </c>
      <c r="I1086" s="27" t="s">
        <v>171</v>
      </c>
      <c r="J1086" s="27" t="s">
        <v>150</v>
      </c>
      <c r="K1086" s="162">
        <v>220</v>
      </c>
      <c r="L1086" s="162">
        <v>211</v>
      </c>
      <c r="M1086" s="162">
        <v>0.27</v>
      </c>
      <c r="N1086" s="5" t="s">
        <v>315</v>
      </c>
    </row>
    <row r="1087" spans="8:14">
      <c r="H1087" s="2">
        <v>250</v>
      </c>
      <c r="I1087" s="27" t="s">
        <v>171</v>
      </c>
      <c r="J1087" s="27" t="s">
        <v>150</v>
      </c>
      <c r="K1087" s="162">
        <v>96</v>
      </c>
      <c r="L1087" s="162">
        <v>87</v>
      </c>
      <c r="M1087" s="162">
        <v>0.28000000000000003</v>
      </c>
      <c r="N1087" s="5" t="s">
        <v>315</v>
      </c>
    </row>
    <row r="1088" spans="8:14">
      <c r="H1088" s="2">
        <v>250</v>
      </c>
      <c r="I1088" s="27" t="s">
        <v>171</v>
      </c>
      <c r="J1088" s="27" t="s">
        <v>150</v>
      </c>
      <c r="K1088" s="162">
        <v>187</v>
      </c>
      <c r="L1088" s="162">
        <v>178</v>
      </c>
      <c r="M1088" s="162">
        <v>0.12</v>
      </c>
      <c r="N1088" s="5" t="s">
        <v>315</v>
      </c>
    </row>
    <row r="1089" spans="8:14">
      <c r="H1089" s="2">
        <v>250</v>
      </c>
      <c r="I1089" s="27" t="s">
        <v>171</v>
      </c>
      <c r="J1089" s="27" t="s">
        <v>150</v>
      </c>
      <c r="K1089" s="162">
        <v>74</v>
      </c>
      <c r="L1089" s="162">
        <v>68</v>
      </c>
      <c r="M1089" s="162">
        <v>0.18</v>
      </c>
      <c r="N1089" s="5" t="s">
        <v>315</v>
      </c>
    </row>
    <row r="1090" spans="8:14">
      <c r="H1090" s="2">
        <v>250</v>
      </c>
      <c r="I1090" s="27" t="s">
        <v>171</v>
      </c>
      <c r="J1090" s="27" t="s">
        <v>150</v>
      </c>
      <c r="K1090" s="162">
        <v>53</v>
      </c>
      <c r="L1090" s="162">
        <v>49</v>
      </c>
      <c r="M1090" s="162">
        <v>0.13</v>
      </c>
      <c r="N1090" s="5" t="s">
        <v>315</v>
      </c>
    </row>
    <row r="1091" spans="8:14">
      <c r="H1091" s="2">
        <v>250</v>
      </c>
      <c r="I1091" s="27" t="s">
        <v>171</v>
      </c>
      <c r="J1091" s="27" t="s">
        <v>150</v>
      </c>
      <c r="K1091" s="162">
        <v>32</v>
      </c>
      <c r="L1091" s="162">
        <v>26</v>
      </c>
      <c r="M1091" s="162">
        <v>0.2</v>
      </c>
      <c r="N1091" s="5" t="s">
        <v>315</v>
      </c>
    </row>
    <row r="1092" spans="8:14">
      <c r="H1092" s="2">
        <v>250</v>
      </c>
      <c r="I1092" s="27" t="s">
        <v>171</v>
      </c>
      <c r="J1092" s="27" t="s">
        <v>150</v>
      </c>
      <c r="K1092" s="162">
        <v>61</v>
      </c>
      <c r="L1092" s="162">
        <v>58</v>
      </c>
      <c r="M1092" s="162">
        <v>0.17</v>
      </c>
      <c r="N1092" s="5" t="s">
        <v>315</v>
      </c>
    </row>
    <row r="1093" spans="8:14">
      <c r="H1093" s="2">
        <v>250</v>
      </c>
      <c r="I1093" s="27" t="s">
        <v>173</v>
      </c>
      <c r="J1093" s="27" t="s">
        <v>150</v>
      </c>
      <c r="K1093" s="162">
        <v>34</v>
      </c>
      <c r="L1093" s="162">
        <v>31</v>
      </c>
      <c r="M1093" s="162">
        <v>0.19</v>
      </c>
      <c r="N1093" s="5" t="s">
        <v>315</v>
      </c>
    </row>
    <row r="1094" spans="8:14">
      <c r="H1094" s="2">
        <v>250</v>
      </c>
      <c r="I1094" s="27" t="s">
        <v>171</v>
      </c>
      <c r="J1094" s="27" t="s">
        <v>150</v>
      </c>
      <c r="K1094" s="162">
        <v>18</v>
      </c>
      <c r="L1094" s="162">
        <v>17</v>
      </c>
      <c r="M1094" s="162">
        <v>0.23</v>
      </c>
      <c r="N1094" s="5" t="s">
        <v>315</v>
      </c>
    </row>
    <row r="1095" spans="8:14">
      <c r="H1095" s="2">
        <v>250</v>
      </c>
      <c r="I1095" s="27" t="s">
        <v>171</v>
      </c>
      <c r="J1095" s="27" t="s">
        <v>150</v>
      </c>
      <c r="K1095" s="162">
        <v>30</v>
      </c>
      <c r="L1095" s="162">
        <v>20</v>
      </c>
      <c r="M1095" s="162">
        <v>0.09</v>
      </c>
      <c r="N1095" s="5" t="s">
        <v>315</v>
      </c>
    </row>
    <row r="1096" spans="8:14">
      <c r="H1096" s="2">
        <v>250</v>
      </c>
      <c r="I1096" s="27" t="s">
        <v>171</v>
      </c>
      <c r="J1096" s="27" t="s">
        <v>150</v>
      </c>
      <c r="K1096" s="162">
        <v>77</v>
      </c>
      <c r="L1096" s="162">
        <v>60</v>
      </c>
      <c r="M1096" s="162">
        <v>0.1</v>
      </c>
      <c r="N1096" s="5" t="s">
        <v>315</v>
      </c>
    </row>
    <row r="1097" spans="8:14">
      <c r="H1097" s="2">
        <v>250</v>
      </c>
      <c r="I1097" s="27" t="s">
        <v>171</v>
      </c>
      <c r="J1097" s="27" t="s">
        <v>150</v>
      </c>
      <c r="K1097" s="162">
        <v>125</v>
      </c>
      <c r="L1097" s="162">
        <v>105</v>
      </c>
      <c r="M1097" s="162">
        <v>0.21</v>
      </c>
      <c r="N1097" s="5" t="s">
        <v>315</v>
      </c>
    </row>
    <row r="1098" spans="8:14">
      <c r="H1098" s="2">
        <v>250</v>
      </c>
      <c r="I1098" s="27" t="s">
        <v>171</v>
      </c>
      <c r="J1098" s="27" t="s">
        <v>150</v>
      </c>
      <c r="K1098" s="162">
        <v>49</v>
      </c>
      <c r="L1098" s="162">
        <v>42</v>
      </c>
      <c r="M1098" s="162">
        <v>0.12</v>
      </c>
      <c r="N1098" s="5" t="s">
        <v>315</v>
      </c>
    </row>
    <row r="1099" spans="8:14">
      <c r="H1099" s="2">
        <v>250</v>
      </c>
      <c r="I1099" s="27" t="s">
        <v>173</v>
      </c>
      <c r="J1099" s="27" t="s">
        <v>150</v>
      </c>
      <c r="K1099" s="162">
        <v>42</v>
      </c>
      <c r="L1099" s="162">
        <v>37</v>
      </c>
      <c r="M1099" s="162">
        <v>0.2</v>
      </c>
      <c r="N1099" s="5" t="s">
        <v>315</v>
      </c>
    </row>
    <row r="1100" spans="8:14">
      <c r="H1100" s="2">
        <v>250</v>
      </c>
      <c r="I1100" s="27" t="s">
        <v>173</v>
      </c>
      <c r="J1100" s="27" t="s">
        <v>150</v>
      </c>
      <c r="K1100" s="162">
        <v>30</v>
      </c>
      <c r="L1100" s="162">
        <v>27</v>
      </c>
      <c r="M1100" s="162">
        <v>0.2</v>
      </c>
      <c r="N1100" s="5" t="s">
        <v>315</v>
      </c>
    </row>
    <row r="1101" spans="8:14">
      <c r="H1101" s="2">
        <v>250</v>
      </c>
      <c r="I1101" s="27" t="s">
        <v>171</v>
      </c>
      <c r="J1101" s="27" t="s">
        <v>151</v>
      </c>
      <c r="K1101" s="162">
        <v>20</v>
      </c>
      <c r="L1101" s="162">
        <v>19</v>
      </c>
      <c r="M1101" s="162">
        <v>0.13</v>
      </c>
      <c r="N1101" s="5" t="s">
        <v>315</v>
      </c>
    </row>
    <row r="1102" spans="8:14">
      <c r="H1102" s="2">
        <v>250</v>
      </c>
      <c r="I1102" s="27" t="s">
        <v>171</v>
      </c>
      <c r="J1102" s="27" t="s">
        <v>151</v>
      </c>
      <c r="K1102" s="162">
        <v>24</v>
      </c>
      <c r="L1102" s="162">
        <v>23</v>
      </c>
      <c r="M1102" s="162">
        <v>0.28000000000000003</v>
      </c>
      <c r="N1102" s="5" t="s">
        <v>315</v>
      </c>
    </row>
    <row r="1103" spans="8:14">
      <c r="H1103" s="2">
        <v>250</v>
      </c>
      <c r="I1103" s="27" t="s">
        <v>171</v>
      </c>
      <c r="J1103" s="27" t="s">
        <v>151</v>
      </c>
      <c r="K1103" s="162">
        <v>22</v>
      </c>
      <c r="L1103" s="162">
        <v>22</v>
      </c>
      <c r="M1103" s="162">
        <v>0.11</v>
      </c>
      <c r="N1103" s="5" t="s">
        <v>315</v>
      </c>
    </row>
    <row r="1104" spans="8:14">
      <c r="H1104" s="2">
        <v>250</v>
      </c>
      <c r="I1104" s="27" t="s">
        <v>171</v>
      </c>
      <c r="J1104" s="27" t="s">
        <v>151</v>
      </c>
      <c r="K1104" s="162">
        <v>33</v>
      </c>
      <c r="L1104" s="162">
        <v>28</v>
      </c>
      <c r="M1104" s="162">
        <v>0.11</v>
      </c>
      <c r="N1104" s="5" t="s">
        <v>315</v>
      </c>
    </row>
    <row r="1105" spans="8:14">
      <c r="H1105" s="2">
        <v>250</v>
      </c>
      <c r="I1105" s="27" t="s">
        <v>171</v>
      </c>
      <c r="J1105" s="27" t="s">
        <v>151</v>
      </c>
      <c r="K1105" s="162">
        <v>25</v>
      </c>
      <c r="L1105" s="162">
        <v>23</v>
      </c>
      <c r="M1105" s="162">
        <v>0.13</v>
      </c>
      <c r="N1105" s="5" t="s">
        <v>315</v>
      </c>
    </row>
    <row r="1106" spans="8:14">
      <c r="H1106" s="2">
        <v>250</v>
      </c>
      <c r="I1106" s="27" t="s">
        <v>171</v>
      </c>
      <c r="J1106" s="27" t="s">
        <v>151</v>
      </c>
      <c r="K1106" s="162">
        <v>20</v>
      </c>
      <c r="L1106" s="162">
        <v>17</v>
      </c>
      <c r="M1106" s="162">
        <v>0.1</v>
      </c>
      <c r="N1106" s="5" t="s">
        <v>315</v>
      </c>
    </row>
    <row r="1107" spans="8:14">
      <c r="H1107" s="2">
        <v>250</v>
      </c>
      <c r="I1107" s="27" t="s">
        <v>171</v>
      </c>
      <c r="J1107" s="27" t="s">
        <v>151</v>
      </c>
      <c r="K1107" s="162">
        <v>15</v>
      </c>
      <c r="L1107" s="162">
        <v>12</v>
      </c>
      <c r="M1107" s="162">
        <v>0.17</v>
      </c>
      <c r="N1107" s="5" t="s">
        <v>315</v>
      </c>
    </row>
    <row r="1108" spans="8:14">
      <c r="H1108" s="2">
        <v>250</v>
      </c>
      <c r="I1108" s="27" t="s">
        <v>171</v>
      </c>
      <c r="J1108" s="27" t="s">
        <v>151</v>
      </c>
      <c r="K1108" s="162">
        <v>14</v>
      </c>
      <c r="L1108" s="162">
        <v>13</v>
      </c>
      <c r="M1108" s="162">
        <v>0.15</v>
      </c>
      <c r="N1108" s="5" t="s">
        <v>315</v>
      </c>
    </row>
    <row r="1109" spans="8:14">
      <c r="H1109" s="2">
        <v>250</v>
      </c>
      <c r="I1109" s="27" t="s">
        <v>171</v>
      </c>
      <c r="J1109" s="27" t="s">
        <v>151</v>
      </c>
      <c r="K1109" s="162">
        <v>32</v>
      </c>
      <c r="L1109" s="162">
        <v>31</v>
      </c>
      <c r="M1109" s="162">
        <v>0.1</v>
      </c>
      <c r="N1109" s="5" t="s">
        <v>315</v>
      </c>
    </row>
    <row r="1110" spans="8:14">
      <c r="H1110" s="2">
        <v>250</v>
      </c>
      <c r="I1110" s="27" t="s">
        <v>171</v>
      </c>
      <c r="J1110" s="27" t="s">
        <v>151</v>
      </c>
      <c r="K1110" s="162">
        <v>15</v>
      </c>
      <c r="L1110" s="162">
        <v>14</v>
      </c>
      <c r="M1110" s="162">
        <v>0.18</v>
      </c>
      <c r="N1110" s="5" t="s">
        <v>315</v>
      </c>
    </row>
    <row r="1111" spans="8:14">
      <c r="H1111" s="2">
        <v>250</v>
      </c>
      <c r="I1111" s="27" t="s">
        <v>171</v>
      </c>
      <c r="J1111" s="27" t="s">
        <v>151</v>
      </c>
      <c r="K1111" s="162">
        <v>25</v>
      </c>
      <c r="L1111" s="162">
        <v>16</v>
      </c>
      <c r="M1111" s="162">
        <v>0.11</v>
      </c>
      <c r="N1111" s="5" t="s">
        <v>315</v>
      </c>
    </row>
    <row r="1112" spans="8:14">
      <c r="H1112" s="2">
        <v>250</v>
      </c>
      <c r="I1112" s="27" t="s">
        <v>171</v>
      </c>
      <c r="J1112" s="27" t="s">
        <v>151</v>
      </c>
      <c r="K1112" s="162">
        <v>27</v>
      </c>
      <c r="L1112" s="162">
        <v>14</v>
      </c>
      <c r="M1112" s="162">
        <v>0.09</v>
      </c>
      <c r="N1112" s="5" t="s">
        <v>315</v>
      </c>
    </row>
    <row r="1113" spans="8:14">
      <c r="H1113" s="2">
        <v>250</v>
      </c>
      <c r="I1113" s="27" t="s">
        <v>171</v>
      </c>
      <c r="J1113" s="27" t="s">
        <v>151</v>
      </c>
      <c r="K1113" s="162">
        <v>1195</v>
      </c>
      <c r="L1113" s="162">
        <v>666</v>
      </c>
      <c r="M1113" s="162">
        <v>0.17</v>
      </c>
      <c r="N1113" s="5" t="s">
        <v>315</v>
      </c>
    </row>
    <row r="1114" spans="8:14">
      <c r="H1114" s="2">
        <v>250</v>
      </c>
      <c r="I1114" s="27" t="s">
        <v>171</v>
      </c>
      <c r="J1114" s="27" t="s">
        <v>151</v>
      </c>
      <c r="K1114" s="162">
        <v>22</v>
      </c>
      <c r="L1114" s="162">
        <v>14</v>
      </c>
      <c r="M1114" s="162">
        <v>0.14000000000000001</v>
      </c>
      <c r="N1114" s="5" t="s">
        <v>315</v>
      </c>
    </row>
    <row r="1115" spans="8:14">
      <c r="H1115" s="2">
        <v>250</v>
      </c>
      <c r="I1115" s="27" t="s">
        <v>171</v>
      </c>
      <c r="J1115" s="27" t="s">
        <v>151</v>
      </c>
      <c r="K1115" s="162">
        <v>24</v>
      </c>
      <c r="L1115" s="162">
        <v>20</v>
      </c>
      <c r="M1115" s="162">
        <v>0.16</v>
      </c>
      <c r="N1115" s="5" t="s">
        <v>315</v>
      </c>
    </row>
    <row r="1116" spans="8:14">
      <c r="H1116" s="2">
        <v>250</v>
      </c>
      <c r="I1116" s="27" t="s">
        <v>173</v>
      </c>
      <c r="J1116" s="27" t="s">
        <v>151</v>
      </c>
      <c r="K1116" s="162">
        <v>23</v>
      </c>
      <c r="L1116" s="162">
        <v>19</v>
      </c>
      <c r="M1116" s="162">
        <v>0.24</v>
      </c>
      <c r="N1116" s="5" t="s">
        <v>315</v>
      </c>
    </row>
    <row r="1117" spans="8:14">
      <c r="H1117" s="2">
        <v>250</v>
      </c>
      <c r="I1117" s="27" t="s">
        <v>171</v>
      </c>
      <c r="J1117" s="27" t="s">
        <v>151</v>
      </c>
      <c r="K1117" s="162">
        <v>36</v>
      </c>
      <c r="L1117" s="162">
        <v>30</v>
      </c>
      <c r="M1117" s="162">
        <v>0.27</v>
      </c>
      <c r="N1117" s="5" t="s">
        <v>315</v>
      </c>
    </row>
    <row r="1118" spans="8:14">
      <c r="H1118" s="2">
        <v>250</v>
      </c>
      <c r="I1118" s="27" t="s">
        <v>171</v>
      </c>
      <c r="J1118" s="27" t="s">
        <v>151</v>
      </c>
      <c r="K1118" s="162">
        <v>20</v>
      </c>
      <c r="L1118" s="162">
        <v>13</v>
      </c>
      <c r="M1118" s="162">
        <v>0.18</v>
      </c>
      <c r="N1118" s="5" t="s">
        <v>315</v>
      </c>
    </row>
    <row r="1119" spans="8:14">
      <c r="H1119" s="2">
        <v>250</v>
      </c>
      <c r="I1119" s="27" t="s">
        <v>173</v>
      </c>
      <c r="J1119" s="27" t="s">
        <v>168</v>
      </c>
      <c r="K1119" s="162">
        <v>44</v>
      </c>
      <c r="L1119" s="162">
        <v>39</v>
      </c>
      <c r="M1119" s="162">
        <v>0.12</v>
      </c>
      <c r="N1119" s="5" t="s">
        <v>315</v>
      </c>
    </row>
    <row r="1120" spans="8:14">
      <c r="H1120" s="2">
        <v>250</v>
      </c>
      <c r="I1120" s="27" t="s">
        <v>171</v>
      </c>
      <c r="J1120" s="27" t="s">
        <v>151</v>
      </c>
      <c r="K1120" s="162">
        <v>27</v>
      </c>
      <c r="L1120" s="162">
        <v>24</v>
      </c>
      <c r="M1120" s="162">
        <v>0.31</v>
      </c>
      <c r="N1120" s="5" t="s">
        <v>315</v>
      </c>
    </row>
    <row r="1121" spans="8:14">
      <c r="H1121" s="2">
        <v>250</v>
      </c>
      <c r="I1121" s="27" t="s">
        <v>171</v>
      </c>
      <c r="J1121" s="27" t="s">
        <v>151</v>
      </c>
      <c r="K1121" s="162">
        <v>78</v>
      </c>
      <c r="L1121" s="162">
        <v>70</v>
      </c>
      <c r="M1121" s="162">
        <v>0.31</v>
      </c>
      <c r="N1121" s="5" t="s">
        <v>315</v>
      </c>
    </row>
    <row r="1122" spans="8:14">
      <c r="H1122" s="2">
        <v>250</v>
      </c>
      <c r="I1122" s="27" t="s">
        <v>171</v>
      </c>
      <c r="J1122" s="27" t="s">
        <v>151</v>
      </c>
      <c r="K1122" s="162">
        <v>38</v>
      </c>
      <c r="L1122" s="162">
        <v>23</v>
      </c>
      <c r="M1122" s="162">
        <v>0.08</v>
      </c>
      <c r="N1122" s="5" t="s">
        <v>315</v>
      </c>
    </row>
    <row r="1123" spans="8:14">
      <c r="H1123" s="2">
        <v>250</v>
      </c>
      <c r="I1123" s="27" t="s">
        <v>171</v>
      </c>
      <c r="J1123" s="27" t="s">
        <v>151</v>
      </c>
      <c r="K1123" s="162">
        <v>38</v>
      </c>
      <c r="L1123" s="162">
        <v>27</v>
      </c>
      <c r="M1123" s="162">
        <v>0.15</v>
      </c>
      <c r="N1123" s="5" t="s">
        <v>315</v>
      </c>
    </row>
    <row r="1124" spans="8:14">
      <c r="H1124" s="2">
        <v>250</v>
      </c>
      <c r="I1124" s="27" t="s">
        <v>171</v>
      </c>
      <c r="J1124" s="27" t="s">
        <v>168</v>
      </c>
      <c r="K1124" s="162">
        <v>31</v>
      </c>
      <c r="L1124" s="162">
        <v>27</v>
      </c>
      <c r="M1124" s="162">
        <v>0.18</v>
      </c>
      <c r="N1124" s="5" t="s">
        <v>315</v>
      </c>
    </row>
    <row r="1125" spans="8:14">
      <c r="H1125" s="2">
        <v>250</v>
      </c>
      <c r="I1125" s="27" t="s">
        <v>171</v>
      </c>
      <c r="J1125" s="27" t="s">
        <v>151</v>
      </c>
      <c r="K1125" s="162">
        <v>27</v>
      </c>
      <c r="L1125" s="162">
        <v>25</v>
      </c>
      <c r="M1125" s="162">
        <v>0.13</v>
      </c>
      <c r="N1125" s="5" t="s">
        <v>315</v>
      </c>
    </row>
    <row r="1126" spans="8:14">
      <c r="H1126" s="2">
        <v>250</v>
      </c>
      <c r="I1126" s="27" t="s">
        <v>171</v>
      </c>
      <c r="J1126" s="27" t="s">
        <v>151</v>
      </c>
      <c r="K1126" s="162">
        <v>21</v>
      </c>
      <c r="L1126" s="162">
        <v>20</v>
      </c>
      <c r="M1126" s="162">
        <v>0.88</v>
      </c>
      <c r="N1126" s="5" t="s">
        <v>315</v>
      </c>
    </row>
    <row r="1127" spans="8:14">
      <c r="H1127" s="2">
        <v>250</v>
      </c>
      <c r="I1127" s="27" t="s">
        <v>171</v>
      </c>
      <c r="J1127" s="27" t="s">
        <v>151</v>
      </c>
      <c r="K1127" s="162">
        <v>26</v>
      </c>
      <c r="L1127" s="162">
        <v>24</v>
      </c>
      <c r="M1127" s="162">
        <v>1.52</v>
      </c>
      <c r="N1127" s="5" t="s">
        <v>315</v>
      </c>
    </row>
    <row r="1128" spans="8:14">
      <c r="H1128" s="2">
        <v>250</v>
      </c>
      <c r="I1128" s="27" t="s">
        <v>171</v>
      </c>
      <c r="J1128" s="27" t="s">
        <v>151</v>
      </c>
      <c r="K1128" s="162">
        <v>23</v>
      </c>
      <c r="L1128" s="162">
        <v>22</v>
      </c>
      <c r="M1128" s="162">
        <v>0.15</v>
      </c>
      <c r="N1128" s="5" t="s">
        <v>315</v>
      </c>
    </row>
    <row r="1129" spans="8:14">
      <c r="H1129" s="2">
        <v>250</v>
      </c>
      <c r="I1129" s="27" t="s">
        <v>171</v>
      </c>
      <c r="J1129" s="27" t="s">
        <v>151</v>
      </c>
      <c r="K1129" s="162">
        <v>25</v>
      </c>
      <c r="L1129" s="162">
        <v>23</v>
      </c>
      <c r="M1129" s="162">
        <v>0.22</v>
      </c>
      <c r="N1129" s="5" t="s">
        <v>315</v>
      </c>
    </row>
    <row r="1130" spans="8:14">
      <c r="H1130" s="2">
        <v>250</v>
      </c>
      <c r="I1130" s="27" t="s">
        <v>171</v>
      </c>
      <c r="J1130" s="27" t="s">
        <v>151</v>
      </c>
      <c r="K1130" s="162">
        <v>7</v>
      </c>
      <c r="L1130" s="162">
        <v>6</v>
      </c>
      <c r="M1130" s="162">
        <v>0.16</v>
      </c>
      <c r="N1130" s="5" t="s">
        <v>315</v>
      </c>
    </row>
    <row r="1131" spans="8:14">
      <c r="H1131" s="2">
        <v>250</v>
      </c>
      <c r="I1131" s="27" t="s">
        <v>171</v>
      </c>
      <c r="J1131" s="27" t="s">
        <v>151</v>
      </c>
      <c r="K1131" s="162">
        <v>67</v>
      </c>
      <c r="L1131" s="162">
        <v>65</v>
      </c>
      <c r="M1131" s="162">
        <v>0.22</v>
      </c>
      <c r="N1131" s="5" t="s">
        <v>315</v>
      </c>
    </row>
    <row r="1132" spans="8:14">
      <c r="H1132" s="2">
        <v>250</v>
      </c>
      <c r="I1132" s="27" t="s">
        <v>171</v>
      </c>
      <c r="J1132" s="27" t="s">
        <v>151</v>
      </c>
      <c r="K1132" s="162">
        <v>19</v>
      </c>
      <c r="L1132" s="162">
        <v>17</v>
      </c>
      <c r="M1132" s="162">
        <v>0.14000000000000001</v>
      </c>
      <c r="N1132" s="5" t="s">
        <v>315</v>
      </c>
    </row>
    <row r="1133" spans="8:14">
      <c r="H1133" s="2">
        <v>250</v>
      </c>
      <c r="I1133" s="27" t="s">
        <v>171</v>
      </c>
      <c r="J1133" s="27" t="s">
        <v>151</v>
      </c>
      <c r="K1133" s="162">
        <v>22</v>
      </c>
      <c r="L1133" s="162">
        <v>20</v>
      </c>
      <c r="M1133" s="162">
        <v>0.2</v>
      </c>
      <c r="N1133" s="5" t="s">
        <v>315</v>
      </c>
    </row>
    <row r="1134" spans="8:14">
      <c r="H1134" s="2">
        <v>250</v>
      </c>
      <c r="I1134" s="27" t="s">
        <v>171</v>
      </c>
      <c r="J1134" s="27" t="s">
        <v>151</v>
      </c>
      <c r="K1134" s="162">
        <v>35</v>
      </c>
      <c r="L1134" s="162">
        <v>31</v>
      </c>
      <c r="M1134" s="162">
        <v>0.1</v>
      </c>
      <c r="N1134" s="5" t="s">
        <v>315</v>
      </c>
    </row>
    <row r="1135" spans="8:14">
      <c r="H1135" s="2">
        <v>250</v>
      </c>
      <c r="I1135" s="27" t="s">
        <v>171</v>
      </c>
      <c r="J1135" s="27" t="s">
        <v>151</v>
      </c>
      <c r="K1135" s="162">
        <v>36</v>
      </c>
      <c r="L1135" s="162">
        <v>33</v>
      </c>
      <c r="M1135" s="162">
        <v>0.16</v>
      </c>
      <c r="N1135" s="5" t="s">
        <v>315</v>
      </c>
    </row>
    <row r="1136" spans="8:14">
      <c r="H1136" s="2">
        <v>250</v>
      </c>
      <c r="I1136" s="27" t="s">
        <v>171</v>
      </c>
      <c r="J1136" s="27" t="s">
        <v>151</v>
      </c>
      <c r="K1136" s="162">
        <v>37</v>
      </c>
      <c r="L1136" s="162">
        <v>34</v>
      </c>
      <c r="M1136" s="162">
        <v>0.16</v>
      </c>
      <c r="N1136" s="5" t="s">
        <v>315</v>
      </c>
    </row>
    <row r="1137" spans="8:14">
      <c r="H1137" s="2">
        <v>250</v>
      </c>
      <c r="I1137" s="27" t="s">
        <v>171</v>
      </c>
      <c r="J1137" s="27" t="s">
        <v>151</v>
      </c>
      <c r="K1137" s="162">
        <v>56</v>
      </c>
      <c r="L1137" s="162">
        <v>54</v>
      </c>
      <c r="M1137" s="162">
        <v>0.18</v>
      </c>
      <c r="N1137" s="5" t="s">
        <v>315</v>
      </c>
    </row>
    <row r="1138" spans="8:14">
      <c r="H1138" s="2">
        <v>250</v>
      </c>
      <c r="I1138" s="27" t="s">
        <v>171</v>
      </c>
      <c r="J1138" s="27" t="s">
        <v>151</v>
      </c>
      <c r="K1138" s="162">
        <v>34</v>
      </c>
      <c r="L1138" s="162">
        <v>26</v>
      </c>
      <c r="M1138" s="162">
        <v>0.13</v>
      </c>
      <c r="N1138" s="5" t="s">
        <v>315</v>
      </c>
    </row>
    <row r="1139" spans="8:14">
      <c r="H1139" s="2">
        <v>250</v>
      </c>
      <c r="I1139" s="27" t="s">
        <v>171</v>
      </c>
      <c r="J1139" s="27" t="s">
        <v>151</v>
      </c>
      <c r="K1139" s="162">
        <v>29</v>
      </c>
      <c r="L1139" s="162">
        <v>24</v>
      </c>
      <c r="M1139" s="162">
        <v>0.12</v>
      </c>
      <c r="N1139" s="5" t="s">
        <v>315</v>
      </c>
    </row>
    <row r="1140" spans="8:14">
      <c r="H1140" s="2">
        <v>250</v>
      </c>
      <c r="I1140" s="27" t="s">
        <v>171</v>
      </c>
      <c r="J1140" s="27" t="s">
        <v>151</v>
      </c>
      <c r="K1140" s="162">
        <v>41</v>
      </c>
      <c r="L1140" s="162">
        <v>34</v>
      </c>
      <c r="M1140" s="162">
        <v>0.13</v>
      </c>
      <c r="N1140" s="5" t="s">
        <v>315</v>
      </c>
    </row>
    <row r="1141" spans="8:14">
      <c r="H1141" s="2">
        <v>250</v>
      </c>
      <c r="I1141" s="27" t="s">
        <v>171</v>
      </c>
      <c r="J1141" s="27" t="s">
        <v>151</v>
      </c>
      <c r="K1141" s="162">
        <v>1115</v>
      </c>
      <c r="L1141" s="162">
        <v>653</v>
      </c>
      <c r="M1141" s="162">
        <v>0.06</v>
      </c>
      <c r="N1141" s="5" t="s">
        <v>315</v>
      </c>
    </row>
    <row r="1142" spans="8:14">
      <c r="H1142" s="2">
        <v>250</v>
      </c>
      <c r="I1142" s="27" t="s">
        <v>171</v>
      </c>
      <c r="J1142" s="27" t="s">
        <v>151</v>
      </c>
      <c r="K1142" s="162">
        <v>27</v>
      </c>
      <c r="L1142" s="162">
        <v>19</v>
      </c>
      <c r="M1142" s="162">
        <v>0.1</v>
      </c>
      <c r="N1142" s="5" t="s">
        <v>315</v>
      </c>
    </row>
    <row r="1143" spans="8:14">
      <c r="H1143" s="2">
        <v>250</v>
      </c>
      <c r="I1143" s="27" t="s">
        <v>173</v>
      </c>
      <c r="J1143" s="27" t="s">
        <v>168</v>
      </c>
      <c r="K1143" s="162">
        <v>28</v>
      </c>
      <c r="L1143" s="162">
        <v>23</v>
      </c>
      <c r="M1143" s="162">
        <v>0.13</v>
      </c>
      <c r="N1143" s="5" t="s">
        <v>315</v>
      </c>
    </row>
    <row r="1144" spans="8:14">
      <c r="H1144" s="2">
        <v>250</v>
      </c>
      <c r="I1144" s="27" t="s">
        <v>171</v>
      </c>
      <c r="J1144" s="27" t="s">
        <v>151</v>
      </c>
      <c r="K1144" s="162">
        <v>25</v>
      </c>
      <c r="L1144" s="162">
        <v>22</v>
      </c>
      <c r="M1144" s="162">
        <v>0.12</v>
      </c>
      <c r="N1144" s="5" t="s">
        <v>315</v>
      </c>
    </row>
    <row r="1145" spans="8:14">
      <c r="H1145" s="2">
        <v>250</v>
      </c>
      <c r="I1145" s="27" t="s">
        <v>171</v>
      </c>
      <c r="J1145" s="27" t="s">
        <v>168</v>
      </c>
      <c r="K1145" s="162">
        <v>32</v>
      </c>
      <c r="L1145" s="162">
        <v>29</v>
      </c>
      <c r="M1145" s="162">
        <v>0.13</v>
      </c>
      <c r="N1145" s="5" t="s">
        <v>315</v>
      </c>
    </row>
    <row r="1146" spans="8:14">
      <c r="H1146" s="2">
        <v>250</v>
      </c>
      <c r="I1146" s="27" t="s">
        <v>171</v>
      </c>
      <c r="J1146" s="27" t="s">
        <v>151</v>
      </c>
      <c r="K1146" s="162">
        <v>47</v>
      </c>
      <c r="L1146" s="162">
        <v>43</v>
      </c>
      <c r="M1146" s="162">
        <v>0.16</v>
      </c>
      <c r="N1146" s="5" t="s">
        <v>315</v>
      </c>
    </row>
    <row r="1147" spans="8:14">
      <c r="H1147" s="2">
        <v>250</v>
      </c>
      <c r="I1147" s="27" t="s">
        <v>171</v>
      </c>
      <c r="J1147" s="27" t="s">
        <v>151</v>
      </c>
      <c r="K1147" s="162">
        <v>56</v>
      </c>
      <c r="L1147" s="162">
        <v>52</v>
      </c>
      <c r="M1147" s="162">
        <v>0.19</v>
      </c>
      <c r="N1147" s="5" t="s">
        <v>315</v>
      </c>
    </row>
    <row r="1148" spans="8:14">
      <c r="H1148" s="2">
        <v>250</v>
      </c>
      <c r="I1148" s="27" t="s">
        <v>171</v>
      </c>
      <c r="J1148" s="27" t="s">
        <v>151</v>
      </c>
      <c r="K1148" s="162">
        <v>41</v>
      </c>
      <c r="L1148" s="162">
        <v>37</v>
      </c>
      <c r="M1148" s="162">
        <v>0.23</v>
      </c>
      <c r="N1148" s="5" t="s">
        <v>315</v>
      </c>
    </row>
    <row r="1149" spans="8:14">
      <c r="H1149" s="2">
        <v>250</v>
      </c>
      <c r="I1149" s="27" t="s">
        <v>171</v>
      </c>
      <c r="J1149" s="27" t="s">
        <v>151</v>
      </c>
      <c r="K1149" s="162">
        <v>58</v>
      </c>
      <c r="L1149" s="162">
        <v>55</v>
      </c>
      <c r="M1149" s="162">
        <v>0.14000000000000001</v>
      </c>
      <c r="N1149" s="5" t="s">
        <v>315</v>
      </c>
    </row>
    <row r="1150" spans="8:14">
      <c r="H1150" s="2">
        <v>250</v>
      </c>
      <c r="I1150" s="27" t="s">
        <v>171</v>
      </c>
      <c r="J1150" s="27" t="s">
        <v>151</v>
      </c>
      <c r="K1150" s="162">
        <v>46</v>
      </c>
      <c r="L1150" s="162">
        <v>43</v>
      </c>
      <c r="M1150" s="162">
        <v>0.28999999999999998</v>
      </c>
      <c r="N1150" s="5" t="s">
        <v>315</v>
      </c>
    </row>
    <row r="1151" spans="8:14">
      <c r="H1151" s="2">
        <v>250</v>
      </c>
      <c r="I1151" s="27" t="s">
        <v>171</v>
      </c>
      <c r="J1151" s="27" t="s">
        <v>151</v>
      </c>
      <c r="K1151" s="162">
        <v>53</v>
      </c>
      <c r="L1151" s="162">
        <v>48</v>
      </c>
      <c r="M1151" s="162">
        <v>0.41</v>
      </c>
      <c r="N1151" s="5" t="s">
        <v>315</v>
      </c>
    </row>
    <row r="1152" spans="8:14">
      <c r="H1152" s="2">
        <v>250</v>
      </c>
      <c r="I1152" s="27" t="s">
        <v>171</v>
      </c>
      <c r="J1152" s="27" t="s">
        <v>151</v>
      </c>
      <c r="K1152" s="162">
        <v>39</v>
      </c>
      <c r="L1152" s="162">
        <v>34</v>
      </c>
      <c r="M1152" s="162"/>
      <c r="N1152" s="5" t="s">
        <v>315</v>
      </c>
    </row>
    <row r="1153" spans="8:14">
      <c r="H1153" s="2">
        <v>250</v>
      </c>
      <c r="I1153" s="27" t="s">
        <v>171</v>
      </c>
      <c r="J1153" s="27" t="s">
        <v>151</v>
      </c>
      <c r="K1153" s="162"/>
      <c r="L1153" s="162"/>
      <c r="M1153" s="162">
        <v>0.17</v>
      </c>
      <c r="N1153" s="5" t="s">
        <v>315</v>
      </c>
    </row>
    <row r="1154" spans="8:14">
      <c r="H1154" s="2">
        <v>250</v>
      </c>
      <c r="I1154" s="27" t="s">
        <v>171</v>
      </c>
      <c r="J1154" s="27" t="s">
        <v>151</v>
      </c>
      <c r="K1154" s="162"/>
      <c r="L1154" s="162"/>
      <c r="M1154" s="162">
        <v>0.12</v>
      </c>
      <c r="N1154" s="5" t="s">
        <v>315</v>
      </c>
    </row>
    <row r="1155" spans="8:14">
      <c r="H1155" s="2">
        <v>250</v>
      </c>
      <c r="I1155" s="27" t="s">
        <v>171</v>
      </c>
      <c r="J1155" s="27" t="s">
        <v>151</v>
      </c>
      <c r="K1155" s="162">
        <v>67</v>
      </c>
      <c r="L1155" s="162">
        <v>43</v>
      </c>
      <c r="M1155" s="162">
        <v>0.15</v>
      </c>
      <c r="N1155" s="5" t="s">
        <v>315</v>
      </c>
    </row>
    <row r="1156" spans="8:14">
      <c r="H1156" s="2">
        <v>250</v>
      </c>
      <c r="I1156" s="27" t="s">
        <v>171</v>
      </c>
      <c r="J1156" s="27" t="s">
        <v>151</v>
      </c>
      <c r="K1156" s="162"/>
      <c r="L1156" s="162"/>
      <c r="M1156" s="162">
        <v>0.17</v>
      </c>
      <c r="N1156" s="5" t="s">
        <v>315</v>
      </c>
    </row>
    <row r="1157" spans="8:14">
      <c r="H1157" s="2">
        <v>250</v>
      </c>
      <c r="I1157" s="27" t="s">
        <v>171</v>
      </c>
      <c r="J1157" s="27" t="s">
        <v>151</v>
      </c>
      <c r="K1157" s="162"/>
      <c r="L1157" s="162"/>
      <c r="M1157" s="162">
        <v>0.27</v>
      </c>
      <c r="N1157" s="5" t="s">
        <v>315</v>
      </c>
    </row>
    <row r="1158" spans="8:14">
      <c r="H1158" s="2">
        <v>250</v>
      </c>
      <c r="I1158" s="27" t="s">
        <v>171</v>
      </c>
      <c r="J1158" s="27" t="s">
        <v>168</v>
      </c>
      <c r="K1158" s="162"/>
      <c r="L1158" s="162"/>
      <c r="M1158" s="162">
        <v>0.25</v>
      </c>
      <c r="N1158" s="5" t="s">
        <v>315</v>
      </c>
    </row>
    <row r="1159" spans="8:14">
      <c r="H1159" s="2">
        <v>250</v>
      </c>
      <c r="I1159" s="27" t="s">
        <v>171</v>
      </c>
      <c r="J1159" s="27" t="s">
        <v>151</v>
      </c>
      <c r="K1159" s="162"/>
      <c r="L1159" s="162"/>
      <c r="M1159" s="162">
        <v>0.19</v>
      </c>
      <c r="N1159" s="5" t="s">
        <v>315</v>
      </c>
    </row>
    <row r="1160" spans="8:14">
      <c r="H1160" s="2">
        <v>250</v>
      </c>
      <c r="I1160" s="27" t="s">
        <v>171</v>
      </c>
      <c r="J1160" s="27" t="s">
        <v>151</v>
      </c>
      <c r="K1160" s="162">
        <v>42</v>
      </c>
      <c r="L1160" s="162">
        <v>30</v>
      </c>
      <c r="M1160" s="162">
        <v>0.13</v>
      </c>
      <c r="N1160" s="5" t="s">
        <v>315</v>
      </c>
    </row>
    <row r="1161" spans="8:14">
      <c r="H1161" s="2">
        <v>250</v>
      </c>
      <c r="I1161" s="27" t="s">
        <v>171</v>
      </c>
      <c r="J1161" s="27" t="s">
        <v>151</v>
      </c>
      <c r="K1161" s="162"/>
      <c r="L1161" s="162"/>
      <c r="M1161" s="162">
        <v>0.25</v>
      </c>
      <c r="N1161" s="5" t="s">
        <v>315</v>
      </c>
    </row>
    <row r="1162" spans="8:14">
      <c r="H1162" s="2">
        <v>250</v>
      </c>
      <c r="I1162" s="27" t="s">
        <v>171</v>
      </c>
      <c r="J1162" s="27" t="s">
        <v>151</v>
      </c>
      <c r="K1162" s="162"/>
      <c r="L1162" s="162"/>
      <c r="M1162" s="162">
        <v>0.13</v>
      </c>
      <c r="N1162" s="5" t="s">
        <v>315</v>
      </c>
    </row>
    <row r="1163" spans="8:14">
      <c r="H1163" s="2">
        <v>250</v>
      </c>
      <c r="I1163" s="27" t="s">
        <v>171</v>
      </c>
      <c r="J1163" s="27" t="s">
        <v>151</v>
      </c>
      <c r="K1163" s="162"/>
      <c r="L1163" s="162"/>
      <c r="M1163" s="162">
        <v>0.1</v>
      </c>
      <c r="N1163" s="5" t="s">
        <v>315</v>
      </c>
    </row>
    <row r="1164" spans="8:14">
      <c r="H1164" s="2">
        <v>250</v>
      </c>
      <c r="I1164" s="27" t="s">
        <v>171</v>
      </c>
      <c r="J1164" s="27" t="s">
        <v>152</v>
      </c>
      <c r="K1164" s="162">
        <v>18</v>
      </c>
      <c r="L1164" s="162">
        <v>0</v>
      </c>
      <c r="M1164" s="162">
        <v>0.13</v>
      </c>
      <c r="N1164" s="5" t="s">
        <v>315</v>
      </c>
    </row>
    <row r="1165" spans="8:14">
      <c r="H1165" s="2">
        <v>250</v>
      </c>
      <c r="I1165" s="27" t="s">
        <v>171</v>
      </c>
      <c r="J1165" s="27" t="s">
        <v>152</v>
      </c>
      <c r="K1165" s="162">
        <v>14</v>
      </c>
      <c r="L1165" s="162">
        <v>13</v>
      </c>
      <c r="M1165" s="162">
        <v>0.12</v>
      </c>
      <c r="N1165" s="5" t="s">
        <v>315</v>
      </c>
    </row>
    <row r="1166" spans="8:14">
      <c r="H1166" s="2">
        <v>250</v>
      </c>
      <c r="I1166" s="27" t="s">
        <v>171</v>
      </c>
      <c r="J1166" s="27" t="s">
        <v>152</v>
      </c>
      <c r="K1166" s="162">
        <v>26</v>
      </c>
      <c r="L1166" s="162">
        <v>9</v>
      </c>
      <c r="M1166" s="162">
        <v>0.39</v>
      </c>
      <c r="N1166" s="5" t="s">
        <v>315</v>
      </c>
    </row>
    <row r="1167" spans="8:14">
      <c r="H1167" s="2">
        <v>250</v>
      </c>
      <c r="I1167" s="27" t="s">
        <v>171</v>
      </c>
      <c r="J1167" s="27" t="s">
        <v>152</v>
      </c>
      <c r="K1167" s="162">
        <v>10</v>
      </c>
      <c r="L1167" s="162">
        <v>23</v>
      </c>
      <c r="M1167" s="162">
        <v>0.12</v>
      </c>
      <c r="N1167" s="5" t="s">
        <v>315</v>
      </c>
    </row>
    <row r="1168" spans="8:14">
      <c r="H1168" s="2">
        <v>250</v>
      </c>
      <c r="I1168" s="27" t="s">
        <v>171</v>
      </c>
      <c r="J1168" s="27" t="s">
        <v>152</v>
      </c>
      <c r="K1168" s="162">
        <v>19</v>
      </c>
      <c r="L1168" s="162">
        <v>6</v>
      </c>
      <c r="M1168" s="162">
        <v>0.12</v>
      </c>
      <c r="N1168" s="5" t="s">
        <v>315</v>
      </c>
    </row>
    <row r="1169" spans="8:14">
      <c r="H1169" s="2">
        <v>250</v>
      </c>
      <c r="I1169" s="27" t="s">
        <v>171</v>
      </c>
      <c r="J1169" s="27" t="s">
        <v>152</v>
      </c>
      <c r="K1169" s="162">
        <v>107</v>
      </c>
      <c r="L1169" s="162">
        <v>11</v>
      </c>
      <c r="M1169" s="162">
        <v>0.14000000000000001</v>
      </c>
      <c r="N1169" s="5" t="s">
        <v>315</v>
      </c>
    </row>
    <row r="1170" spans="8:14">
      <c r="H1170" s="2">
        <v>250</v>
      </c>
      <c r="I1170" s="27" t="s">
        <v>171</v>
      </c>
      <c r="J1170" s="27" t="s">
        <v>152</v>
      </c>
      <c r="K1170" s="162">
        <v>78</v>
      </c>
      <c r="L1170" s="162">
        <v>91</v>
      </c>
      <c r="M1170" s="162">
        <v>0.22</v>
      </c>
      <c r="N1170" s="5" t="s">
        <v>315</v>
      </c>
    </row>
    <row r="1171" spans="8:14">
      <c r="H1171" s="2">
        <v>250</v>
      </c>
      <c r="I1171" s="27" t="s">
        <v>171</v>
      </c>
      <c r="J1171" s="27" t="s">
        <v>152</v>
      </c>
      <c r="K1171" s="162">
        <v>12</v>
      </c>
      <c r="L1171" s="162">
        <v>65</v>
      </c>
      <c r="M1171" s="162">
        <v>0.16</v>
      </c>
      <c r="N1171" s="5" t="s">
        <v>315</v>
      </c>
    </row>
    <row r="1172" spans="8:14">
      <c r="H1172" s="2">
        <v>250</v>
      </c>
      <c r="I1172" s="27" t="s">
        <v>173</v>
      </c>
      <c r="J1172" s="27" t="s">
        <v>152</v>
      </c>
      <c r="K1172" s="162">
        <v>17</v>
      </c>
      <c r="L1172" s="162">
        <v>12</v>
      </c>
      <c r="M1172" s="162">
        <v>0.12</v>
      </c>
      <c r="N1172" s="5" t="s">
        <v>315</v>
      </c>
    </row>
    <row r="1173" spans="8:14">
      <c r="H1173" s="2">
        <v>250</v>
      </c>
      <c r="I1173" s="27" t="s">
        <v>171</v>
      </c>
      <c r="J1173" s="27" t="s">
        <v>152</v>
      </c>
      <c r="K1173" s="162">
        <v>38</v>
      </c>
      <c r="L1173" s="162">
        <v>17</v>
      </c>
      <c r="M1173" s="162">
        <v>0.15</v>
      </c>
      <c r="N1173" s="5" t="s">
        <v>315</v>
      </c>
    </row>
    <row r="1174" spans="8:14">
      <c r="H1174" s="2">
        <v>250</v>
      </c>
      <c r="I1174" s="27" t="s">
        <v>171</v>
      </c>
      <c r="J1174" s="27" t="s">
        <v>170</v>
      </c>
      <c r="K1174" s="162">
        <v>8</v>
      </c>
      <c r="L1174" s="162">
        <v>38</v>
      </c>
      <c r="M1174" s="162"/>
      <c r="N1174" s="5" t="s">
        <v>315</v>
      </c>
    </row>
    <row r="1175" spans="8:14">
      <c r="H1175" s="2">
        <v>250</v>
      </c>
      <c r="I1175" s="27" t="s">
        <v>171</v>
      </c>
      <c r="J1175" s="27" t="s">
        <v>152</v>
      </c>
      <c r="K1175" s="162">
        <v>18</v>
      </c>
      <c r="L1175" s="162">
        <v>7</v>
      </c>
      <c r="M1175" s="162">
        <v>0.14000000000000001</v>
      </c>
      <c r="N1175" s="5" t="s">
        <v>315</v>
      </c>
    </row>
    <row r="1176" spans="8:14">
      <c r="H1176" s="2">
        <v>250</v>
      </c>
      <c r="I1176" s="27" t="s">
        <v>171</v>
      </c>
      <c r="J1176" s="27" t="s">
        <v>152</v>
      </c>
      <c r="K1176" s="162">
        <v>19</v>
      </c>
      <c r="L1176" s="162">
        <v>17</v>
      </c>
      <c r="M1176" s="162">
        <v>0.18</v>
      </c>
      <c r="N1176" s="5" t="s">
        <v>315</v>
      </c>
    </row>
    <row r="1177" spans="8:14">
      <c r="H1177" s="2">
        <v>250</v>
      </c>
      <c r="I1177" s="27" t="s">
        <v>171</v>
      </c>
      <c r="J1177" s="27" t="s">
        <v>152</v>
      </c>
      <c r="K1177" s="162">
        <v>24</v>
      </c>
      <c r="L1177" s="162">
        <v>18</v>
      </c>
      <c r="M1177" s="162">
        <v>0.18</v>
      </c>
      <c r="N1177" s="5" t="s">
        <v>315</v>
      </c>
    </row>
    <row r="1178" spans="8:14">
      <c r="H1178" s="2">
        <v>250</v>
      </c>
      <c r="I1178" s="27" t="s">
        <v>171</v>
      </c>
      <c r="J1178" s="27" t="s">
        <v>152</v>
      </c>
      <c r="K1178" s="162">
        <v>39</v>
      </c>
      <c r="L1178" s="162">
        <v>17</v>
      </c>
      <c r="M1178" s="162">
        <v>0.18</v>
      </c>
      <c r="N1178" s="5" t="s">
        <v>315</v>
      </c>
    </row>
    <row r="1179" spans="8:14">
      <c r="H1179" s="2">
        <v>250</v>
      </c>
      <c r="I1179" s="27" t="s">
        <v>171</v>
      </c>
      <c r="J1179" s="27" t="s">
        <v>152</v>
      </c>
      <c r="K1179" s="162">
        <v>35</v>
      </c>
      <c r="L1179" s="162">
        <v>38</v>
      </c>
      <c r="M1179" s="162">
        <v>0.15</v>
      </c>
      <c r="N1179" s="5" t="s">
        <v>315</v>
      </c>
    </row>
    <row r="1180" spans="8:14">
      <c r="H1180" s="2">
        <v>250</v>
      </c>
      <c r="I1180" s="27" t="s">
        <v>171</v>
      </c>
      <c r="J1180" s="27" t="s">
        <v>152</v>
      </c>
      <c r="K1180" s="162">
        <v>24</v>
      </c>
      <c r="L1180" s="162">
        <v>34</v>
      </c>
      <c r="M1180" s="162">
        <v>0.12</v>
      </c>
      <c r="N1180" s="5" t="s">
        <v>315</v>
      </c>
    </row>
    <row r="1181" spans="8:14">
      <c r="H1181" s="2">
        <v>250</v>
      </c>
      <c r="I1181" s="27" t="s">
        <v>171</v>
      </c>
      <c r="J1181" s="27" t="s">
        <v>170</v>
      </c>
      <c r="K1181" s="162">
        <v>57</v>
      </c>
      <c r="L1181" s="162">
        <v>24</v>
      </c>
      <c r="M1181" s="162">
        <v>0.17</v>
      </c>
      <c r="N1181" s="5" t="s">
        <v>315</v>
      </c>
    </row>
    <row r="1182" spans="8:14">
      <c r="H1182" s="2">
        <v>250</v>
      </c>
      <c r="I1182" s="27" t="s">
        <v>173</v>
      </c>
      <c r="J1182" s="27" t="s">
        <v>152</v>
      </c>
      <c r="K1182" s="162">
        <v>8</v>
      </c>
      <c r="L1182" s="162">
        <v>56</v>
      </c>
      <c r="M1182" s="162">
        <v>0.12</v>
      </c>
      <c r="N1182" s="5" t="s">
        <v>315</v>
      </c>
    </row>
    <row r="1183" spans="8:14">
      <c r="H1183" s="2">
        <v>250</v>
      </c>
      <c r="I1183" s="27" t="s">
        <v>173</v>
      </c>
      <c r="J1183" s="27" t="s">
        <v>152</v>
      </c>
      <c r="K1183" s="162">
        <v>31</v>
      </c>
      <c r="L1183" s="162">
        <v>6</v>
      </c>
      <c r="M1183" s="162">
        <v>0.19</v>
      </c>
      <c r="N1183" s="5" t="s">
        <v>315</v>
      </c>
    </row>
    <row r="1184" spans="8:14">
      <c r="H1184" s="2">
        <v>250</v>
      </c>
      <c r="I1184" s="27" t="s">
        <v>171</v>
      </c>
      <c r="J1184" s="27" t="s">
        <v>152</v>
      </c>
      <c r="K1184" s="162">
        <v>15</v>
      </c>
      <c r="L1184" s="162">
        <v>31</v>
      </c>
      <c r="M1184" s="162">
        <v>0.19</v>
      </c>
      <c r="N1184" s="5" t="s">
        <v>315</v>
      </c>
    </row>
    <row r="1185" spans="8:14">
      <c r="H1185" s="2">
        <v>250</v>
      </c>
      <c r="I1185" s="27" t="s">
        <v>171</v>
      </c>
      <c r="J1185" s="27" t="s">
        <v>152</v>
      </c>
      <c r="K1185" s="162">
        <v>24</v>
      </c>
      <c r="L1185" s="162">
        <v>14</v>
      </c>
      <c r="M1185" s="162">
        <v>0.21</v>
      </c>
      <c r="N1185" s="5" t="s">
        <v>315</v>
      </c>
    </row>
    <row r="1186" spans="8:14">
      <c r="H1186" s="2">
        <v>250</v>
      </c>
      <c r="I1186" s="27" t="s">
        <v>171</v>
      </c>
      <c r="J1186" s="27" t="s">
        <v>152</v>
      </c>
      <c r="K1186" s="162">
        <v>94</v>
      </c>
      <c r="L1186" s="162">
        <v>23</v>
      </c>
      <c r="M1186" s="162">
        <v>0.18</v>
      </c>
      <c r="N1186" s="5" t="s">
        <v>315</v>
      </c>
    </row>
    <row r="1187" spans="8:14">
      <c r="H1187" s="2">
        <v>250</v>
      </c>
      <c r="I1187" s="27" t="s">
        <v>171</v>
      </c>
      <c r="J1187" s="27" t="s">
        <v>152</v>
      </c>
      <c r="K1187" s="162">
        <v>81</v>
      </c>
      <c r="L1187" s="162">
        <v>85</v>
      </c>
      <c r="M1187" s="162">
        <v>0.24</v>
      </c>
      <c r="N1187" s="5" t="s">
        <v>315</v>
      </c>
    </row>
    <row r="1188" spans="8:14">
      <c r="H1188" s="2">
        <v>250</v>
      </c>
      <c r="I1188" s="27" t="s">
        <v>173</v>
      </c>
      <c r="J1188" s="27" t="s">
        <v>152</v>
      </c>
      <c r="K1188" s="162">
        <v>21</v>
      </c>
      <c r="L1188" s="162">
        <v>80</v>
      </c>
      <c r="M1188" s="162">
        <v>0.19</v>
      </c>
      <c r="N1188" s="5" t="s">
        <v>315</v>
      </c>
    </row>
    <row r="1189" spans="8:14">
      <c r="H1189" s="2">
        <v>250</v>
      </c>
      <c r="I1189" s="27" t="s">
        <v>171</v>
      </c>
      <c r="J1189" s="27" t="s">
        <v>170</v>
      </c>
      <c r="K1189" s="162">
        <v>7</v>
      </c>
      <c r="L1189" s="162">
        <v>18</v>
      </c>
      <c r="M1189" s="162">
        <v>0.17</v>
      </c>
      <c r="N1189" s="5" t="s">
        <v>315</v>
      </c>
    </row>
    <row r="1190" spans="8:14">
      <c r="H1190" s="2">
        <v>250</v>
      </c>
      <c r="I1190" s="27" t="s">
        <v>173</v>
      </c>
      <c r="J1190" s="27" t="s">
        <v>152</v>
      </c>
      <c r="K1190" s="162">
        <v>41</v>
      </c>
      <c r="L1190" s="162">
        <v>6</v>
      </c>
      <c r="M1190" s="162">
        <v>0.13</v>
      </c>
      <c r="N1190" s="5" t="s">
        <v>315</v>
      </c>
    </row>
    <row r="1191" spans="8:14">
      <c r="H1191" s="2">
        <v>250</v>
      </c>
      <c r="I1191" s="27" t="s">
        <v>171</v>
      </c>
      <c r="J1191" s="27" t="s">
        <v>152</v>
      </c>
      <c r="K1191" s="162">
        <v>70</v>
      </c>
      <c r="L1191" s="162">
        <v>32</v>
      </c>
      <c r="M1191" s="162">
        <v>0.17</v>
      </c>
      <c r="N1191" s="5" t="s">
        <v>315</v>
      </c>
    </row>
    <row r="1192" spans="8:14">
      <c r="H1192" s="2">
        <v>250</v>
      </c>
      <c r="I1192" s="27" t="s">
        <v>171</v>
      </c>
      <c r="J1192" s="27" t="s">
        <v>152</v>
      </c>
      <c r="K1192" s="162">
        <v>95</v>
      </c>
      <c r="L1192" s="162">
        <v>51</v>
      </c>
      <c r="M1192" s="162">
        <v>0.14000000000000001</v>
      </c>
      <c r="N1192" s="5" t="s">
        <v>315</v>
      </c>
    </row>
    <row r="1193" spans="8:14">
      <c r="H1193" s="2">
        <v>250</v>
      </c>
      <c r="I1193" s="27" t="s">
        <v>171</v>
      </c>
      <c r="J1193" s="27" t="s">
        <v>152</v>
      </c>
      <c r="K1193" s="162">
        <v>44</v>
      </c>
      <c r="L1193" s="162">
        <v>64</v>
      </c>
      <c r="M1193" s="162">
        <v>0.17</v>
      </c>
      <c r="N1193" s="5" t="s">
        <v>315</v>
      </c>
    </row>
    <row r="1194" spans="8:14">
      <c r="H1194" s="2">
        <v>250</v>
      </c>
      <c r="I1194" s="27" t="s">
        <v>173</v>
      </c>
      <c r="J1194" s="27" t="s">
        <v>152</v>
      </c>
      <c r="K1194" s="162">
        <v>161</v>
      </c>
      <c r="L1194" s="162">
        <v>36</v>
      </c>
      <c r="M1194" s="162">
        <v>0.13</v>
      </c>
      <c r="N1194" s="5" t="s">
        <v>315</v>
      </c>
    </row>
    <row r="1195" spans="8:14">
      <c r="H1195" s="2">
        <v>250</v>
      </c>
      <c r="I1195" s="27" t="s">
        <v>171</v>
      </c>
      <c r="J1195" s="27" t="s">
        <v>152</v>
      </c>
      <c r="K1195" s="162">
        <v>44</v>
      </c>
      <c r="L1195" s="162">
        <v>122</v>
      </c>
      <c r="M1195" s="162">
        <v>0.15</v>
      </c>
      <c r="N1195" s="5" t="s">
        <v>315</v>
      </c>
    </row>
    <row r="1196" spans="8:14">
      <c r="H1196" s="2">
        <v>250</v>
      </c>
      <c r="I1196" s="27" t="s">
        <v>171</v>
      </c>
      <c r="J1196" s="27" t="s">
        <v>152</v>
      </c>
      <c r="K1196" s="162">
        <v>51</v>
      </c>
      <c r="L1196" s="162">
        <v>31</v>
      </c>
      <c r="M1196" s="162">
        <v>0.13</v>
      </c>
      <c r="N1196" s="5" t="s">
        <v>315</v>
      </c>
    </row>
    <row r="1197" spans="8:14">
      <c r="H1197" s="2">
        <v>250</v>
      </c>
      <c r="I1197" s="27" t="s">
        <v>171</v>
      </c>
      <c r="J1197" s="27" t="s">
        <v>152</v>
      </c>
      <c r="K1197" s="162">
        <v>33</v>
      </c>
      <c r="L1197" s="162">
        <v>37</v>
      </c>
      <c r="M1197" s="162">
        <v>0.13</v>
      </c>
      <c r="N1197" s="5" t="s">
        <v>315</v>
      </c>
    </row>
    <row r="1198" spans="8:14">
      <c r="H1198" s="2">
        <v>250</v>
      </c>
      <c r="I1198" s="27" t="s">
        <v>171</v>
      </c>
      <c r="J1198" s="27" t="s">
        <v>152</v>
      </c>
      <c r="K1198" s="162">
        <v>25</v>
      </c>
      <c r="L1198" s="162">
        <v>28</v>
      </c>
      <c r="M1198" s="162">
        <v>0.12</v>
      </c>
      <c r="N1198" s="5" t="s">
        <v>315</v>
      </c>
    </row>
    <row r="1199" spans="8:14">
      <c r="H1199" s="2">
        <v>250</v>
      </c>
      <c r="I1199" s="27" t="s">
        <v>171</v>
      </c>
      <c r="J1199" s="27" t="s">
        <v>152</v>
      </c>
      <c r="K1199" s="162">
        <v>31</v>
      </c>
      <c r="L1199" s="162">
        <v>18</v>
      </c>
      <c r="M1199" s="162">
        <v>0.18</v>
      </c>
      <c r="N1199" s="5" t="s">
        <v>315</v>
      </c>
    </row>
    <row r="1200" spans="8:14">
      <c r="H1200" s="2">
        <v>250</v>
      </c>
      <c r="I1200" s="27" t="s">
        <v>171</v>
      </c>
      <c r="J1200" s="27" t="s">
        <v>152</v>
      </c>
      <c r="K1200" s="162">
        <v>14</v>
      </c>
      <c r="L1200" s="162">
        <v>29</v>
      </c>
      <c r="M1200" s="162">
        <v>0.17</v>
      </c>
      <c r="N1200" s="5" t="s">
        <v>315</v>
      </c>
    </row>
    <row r="1201" spans="8:14">
      <c r="H1201" s="2">
        <v>250</v>
      </c>
      <c r="I1201" s="27" t="s">
        <v>171</v>
      </c>
      <c r="J1201" s="27" t="s">
        <v>152</v>
      </c>
      <c r="K1201" s="162">
        <v>21</v>
      </c>
      <c r="L1201" s="162">
        <v>11</v>
      </c>
      <c r="M1201" s="162">
        <v>0.1</v>
      </c>
      <c r="N1201" s="5" t="s">
        <v>315</v>
      </c>
    </row>
    <row r="1202" spans="8:14">
      <c r="H1202" s="2">
        <v>250</v>
      </c>
      <c r="I1202" s="27" t="s">
        <v>171</v>
      </c>
      <c r="J1202" s="27" t="s">
        <v>152</v>
      </c>
      <c r="K1202" s="162">
        <v>2</v>
      </c>
      <c r="L1202" s="162">
        <v>17</v>
      </c>
      <c r="M1202" s="162">
        <v>0.11</v>
      </c>
      <c r="N1202" s="5" t="s">
        <v>315</v>
      </c>
    </row>
    <row r="1203" spans="8:14">
      <c r="H1203" s="2">
        <v>250</v>
      </c>
      <c r="I1203" s="27" t="s">
        <v>171</v>
      </c>
      <c r="J1203" s="27" t="s">
        <v>152</v>
      </c>
      <c r="K1203" s="162">
        <v>24</v>
      </c>
      <c r="L1203" s="162">
        <v>0</v>
      </c>
      <c r="M1203" s="162">
        <v>0.1</v>
      </c>
      <c r="N1203" s="5" t="s">
        <v>315</v>
      </c>
    </row>
    <row r="1204" spans="8:14">
      <c r="H1204" s="2">
        <v>250</v>
      </c>
      <c r="I1204" s="27" t="s">
        <v>171</v>
      </c>
      <c r="J1204" s="27" t="s">
        <v>152</v>
      </c>
      <c r="K1204" s="162">
        <v>31</v>
      </c>
      <c r="L1204" s="162">
        <v>21</v>
      </c>
      <c r="M1204" s="162">
        <v>0.18</v>
      </c>
      <c r="N1204" s="5" t="s">
        <v>315</v>
      </c>
    </row>
    <row r="1205" spans="8:14">
      <c r="H1205" s="2">
        <v>250</v>
      </c>
      <c r="I1205" s="27" t="s">
        <v>171</v>
      </c>
      <c r="J1205" s="27" t="s">
        <v>152</v>
      </c>
      <c r="K1205" s="162">
        <v>27</v>
      </c>
      <c r="L1205" s="162">
        <v>26</v>
      </c>
      <c r="M1205" s="162">
        <v>0.19</v>
      </c>
      <c r="N1205" s="5" t="s">
        <v>315</v>
      </c>
    </row>
    <row r="1206" spans="8:14">
      <c r="H1206" s="2">
        <v>250</v>
      </c>
      <c r="I1206" s="27" t="s">
        <v>171</v>
      </c>
      <c r="J1206" s="27" t="s">
        <v>152</v>
      </c>
      <c r="K1206" s="162">
        <v>16</v>
      </c>
      <c r="L1206" s="162">
        <v>21</v>
      </c>
      <c r="M1206" s="162">
        <v>0.19</v>
      </c>
      <c r="N1206" s="5" t="s">
        <v>315</v>
      </c>
    </row>
    <row r="1207" spans="8:14">
      <c r="H1207" s="2">
        <v>250</v>
      </c>
      <c r="I1207" s="27" t="s">
        <v>171</v>
      </c>
      <c r="J1207" s="27" t="s">
        <v>152</v>
      </c>
      <c r="K1207" s="162">
        <v>17</v>
      </c>
      <c r="L1207" s="162">
        <v>14</v>
      </c>
      <c r="M1207" s="162">
        <v>0.25</v>
      </c>
      <c r="N1207" s="5" t="s">
        <v>315</v>
      </c>
    </row>
    <row r="1208" spans="8:14">
      <c r="H1208" s="2">
        <v>250</v>
      </c>
      <c r="I1208" s="27" t="s">
        <v>171</v>
      </c>
      <c r="J1208" s="27" t="s">
        <v>152</v>
      </c>
      <c r="K1208" s="162">
        <v>5</v>
      </c>
      <c r="L1208" s="162">
        <v>14</v>
      </c>
      <c r="M1208" s="162">
        <v>0.16</v>
      </c>
      <c r="N1208" s="5" t="s">
        <v>315</v>
      </c>
    </row>
    <row r="1209" spans="8:14">
      <c r="H1209" s="2">
        <v>250</v>
      </c>
      <c r="I1209" s="27" t="s">
        <v>171</v>
      </c>
      <c r="J1209" s="27" t="s">
        <v>152</v>
      </c>
      <c r="K1209" s="162">
        <v>17</v>
      </c>
      <c r="L1209" s="162">
        <v>3</v>
      </c>
      <c r="M1209" s="162">
        <v>0.25</v>
      </c>
      <c r="N1209" s="5" t="s">
        <v>315</v>
      </c>
    </row>
    <row r="1210" spans="8:14">
      <c r="H1210" s="2">
        <v>250</v>
      </c>
      <c r="I1210" s="27" t="s">
        <v>171</v>
      </c>
      <c r="J1210" s="27" t="s">
        <v>152</v>
      </c>
      <c r="K1210" s="162">
        <v>45</v>
      </c>
      <c r="L1210" s="162">
        <v>16</v>
      </c>
      <c r="M1210" s="162">
        <v>0.19</v>
      </c>
      <c r="N1210" s="5" t="s">
        <v>315</v>
      </c>
    </row>
    <row r="1211" spans="8:14">
      <c r="H1211" s="2">
        <v>250</v>
      </c>
      <c r="I1211" s="27" t="s">
        <v>171</v>
      </c>
      <c r="J1211" s="27" t="s">
        <v>152</v>
      </c>
      <c r="K1211" s="162">
        <v>29</v>
      </c>
      <c r="L1211" s="162">
        <v>33</v>
      </c>
      <c r="M1211" s="162">
        <v>0.23</v>
      </c>
      <c r="N1211" s="5" t="s">
        <v>315</v>
      </c>
    </row>
    <row r="1212" spans="8:14">
      <c r="H1212" s="2">
        <v>250</v>
      </c>
      <c r="I1212" s="27" t="s">
        <v>171</v>
      </c>
      <c r="J1212" s="27" t="s">
        <v>152</v>
      </c>
      <c r="K1212" s="162">
        <v>10</v>
      </c>
      <c r="L1212" s="162">
        <v>25</v>
      </c>
      <c r="M1212" s="162">
        <v>0.2</v>
      </c>
      <c r="N1212" s="5" t="s">
        <v>315</v>
      </c>
    </row>
    <row r="1213" spans="8:14">
      <c r="H1213" s="2">
        <v>250</v>
      </c>
      <c r="I1213" s="27" t="s">
        <v>171</v>
      </c>
      <c r="J1213" s="27" t="s">
        <v>152</v>
      </c>
      <c r="K1213" s="162">
        <v>25</v>
      </c>
      <c r="L1213" s="162">
        <v>8</v>
      </c>
      <c r="M1213" s="162">
        <v>0.16</v>
      </c>
      <c r="N1213" s="5" t="s">
        <v>315</v>
      </c>
    </row>
    <row r="1214" spans="8:14">
      <c r="H1214" s="2">
        <v>250</v>
      </c>
      <c r="I1214" s="27" t="s">
        <v>171</v>
      </c>
      <c r="J1214" s="27" t="s">
        <v>152</v>
      </c>
      <c r="K1214" s="162">
        <v>21</v>
      </c>
      <c r="L1214" s="162">
        <v>21</v>
      </c>
      <c r="M1214" s="162">
        <v>0.15</v>
      </c>
      <c r="N1214" s="5" t="s">
        <v>315</v>
      </c>
    </row>
    <row r="1215" spans="8:14">
      <c r="H1215" s="2">
        <v>250</v>
      </c>
      <c r="I1215" s="27" t="s">
        <v>171</v>
      </c>
      <c r="J1215" s="27" t="s">
        <v>152</v>
      </c>
      <c r="K1215" s="162">
        <v>33</v>
      </c>
      <c r="L1215" s="162">
        <v>10</v>
      </c>
      <c r="M1215" s="162">
        <v>0.15</v>
      </c>
      <c r="N1215" s="5" t="s">
        <v>315</v>
      </c>
    </row>
    <row r="1216" spans="8:14">
      <c r="H1216" s="2">
        <v>250</v>
      </c>
      <c r="I1216" s="27" t="s">
        <v>171</v>
      </c>
      <c r="J1216" s="27" t="s">
        <v>152</v>
      </c>
      <c r="K1216" s="162">
        <v>11</v>
      </c>
      <c r="L1216" s="162">
        <v>23</v>
      </c>
      <c r="M1216" s="162">
        <v>0.12</v>
      </c>
      <c r="N1216" s="5" t="s">
        <v>315</v>
      </c>
    </row>
    <row r="1217" spans="8:14">
      <c r="H1217" s="2">
        <v>250</v>
      </c>
      <c r="I1217" s="27" t="s">
        <v>171</v>
      </c>
      <c r="J1217" s="27" t="s">
        <v>152</v>
      </c>
      <c r="K1217" s="162">
        <v>10</v>
      </c>
      <c r="L1217" s="162">
        <v>6</v>
      </c>
      <c r="M1217" s="162">
        <v>0.11</v>
      </c>
      <c r="N1217" s="5" t="s">
        <v>315</v>
      </c>
    </row>
    <row r="1218" spans="8:14">
      <c r="H1218" s="2">
        <v>250</v>
      </c>
      <c r="I1218" s="27" t="s">
        <v>171</v>
      </c>
      <c r="J1218" s="27" t="s">
        <v>152</v>
      </c>
      <c r="K1218" s="162">
        <v>50</v>
      </c>
      <c r="L1218" s="162">
        <v>1</v>
      </c>
      <c r="M1218" s="162">
        <v>0.16</v>
      </c>
      <c r="N1218" s="5" t="s">
        <v>315</v>
      </c>
    </row>
    <row r="1219" spans="8:14">
      <c r="H1219" s="2">
        <v>250</v>
      </c>
      <c r="I1219" s="27" t="s">
        <v>171</v>
      </c>
      <c r="J1219" s="27" t="s">
        <v>152</v>
      </c>
      <c r="K1219" s="162">
        <v>25</v>
      </c>
      <c r="L1219" s="162">
        <v>42</v>
      </c>
      <c r="M1219" s="162">
        <v>0.16</v>
      </c>
      <c r="N1219" s="5" t="s">
        <v>315</v>
      </c>
    </row>
    <row r="1220" spans="8:14">
      <c r="H1220" s="2">
        <v>250</v>
      </c>
      <c r="I1220" s="27" t="s">
        <v>171</v>
      </c>
      <c r="J1220" s="27" t="s">
        <v>152</v>
      </c>
      <c r="K1220" s="162">
        <v>12</v>
      </c>
      <c r="L1220" s="162">
        <v>24</v>
      </c>
      <c r="M1220" s="162">
        <v>0.14000000000000001</v>
      </c>
      <c r="N1220" s="5" t="s">
        <v>315</v>
      </c>
    </row>
    <row r="1221" spans="8:14">
      <c r="H1221" s="2">
        <v>250</v>
      </c>
      <c r="I1221" s="27" t="s">
        <v>173</v>
      </c>
      <c r="J1221" s="27" t="s">
        <v>152</v>
      </c>
      <c r="K1221" s="162">
        <v>12</v>
      </c>
      <c r="L1221" s="162">
        <v>8</v>
      </c>
      <c r="M1221" s="162">
        <v>0.21</v>
      </c>
      <c r="N1221" s="5" t="s">
        <v>315</v>
      </c>
    </row>
    <row r="1222" spans="8:14">
      <c r="H1222" s="2">
        <v>250</v>
      </c>
      <c r="I1222" s="27" t="s">
        <v>171</v>
      </c>
      <c r="J1222" s="27" t="s">
        <v>152</v>
      </c>
      <c r="K1222" s="162">
        <v>12</v>
      </c>
      <c r="L1222" s="162">
        <v>7</v>
      </c>
      <c r="M1222" s="162">
        <v>0.24</v>
      </c>
      <c r="N1222" s="5" t="s">
        <v>315</v>
      </c>
    </row>
    <row r="1223" spans="8:14">
      <c r="H1223" s="2">
        <v>250</v>
      </c>
      <c r="I1223" s="27" t="s">
        <v>171</v>
      </c>
      <c r="J1223" s="27" t="s">
        <v>152</v>
      </c>
      <c r="K1223" s="162">
        <v>28</v>
      </c>
      <c r="L1223" s="162">
        <v>10</v>
      </c>
      <c r="M1223" s="162">
        <v>0.24</v>
      </c>
      <c r="N1223" s="5" t="s">
        <v>315</v>
      </c>
    </row>
    <row r="1224" spans="8:14">
      <c r="H1224" s="2">
        <v>250</v>
      </c>
      <c r="I1224" s="27" t="s">
        <v>171</v>
      </c>
      <c r="J1224" s="27" t="s">
        <v>152</v>
      </c>
      <c r="K1224" s="162">
        <v>18</v>
      </c>
      <c r="L1224" s="162">
        <v>27</v>
      </c>
      <c r="M1224" s="162">
        <v>0.17</v>
      </c>
      <c r="N1224" s="5" t="s">
        <v>315</v>
      </c>
    </row>
    <row r="1225" spans="8:14">
      <c r="H1225" s="2">
        <v>250</v>
      </c>
      <c r="I1225" s="27" t="s">
        <v>171</v>
      </c>
      <c r="J1225" s="27" t="s">
        <v>152</v>
      </c>
      <c r="K1225" s="162">
        <v>21</v>
      </c>
      <c r="L1225" s="162">
        <v>16</v>
      </c>
      <c r="M1225" s="162">
        <v>0.17</v>
      </c>
      <c r="N1225" s="5" t="s">
        <v>315</v>
      </c>
    </row>
    <row r="1226" spans="8:14">
      <c r="H1226" s="2">
        <v>250</v>
      </c>
      <c r="I1226" s="27" t="s">
        <v>171</v>
      </c>
      <c r="J1226" s="27" t="s">
        <v>152</v>
      </c>
      <c r="K1226" s="162">
        <v>95</v>
      </c>
      <c r="L1226" s="162">
        <v>0</v>
      </c>
      <c r="M1226" s="162">
        <v>0.24</v>
      </c>
      <c r="N1226" s="5" t="s">
        <v>315</v>
      </c>
    </row>
    <row r="1227" spans="8:14">
      <c r="H1227" s="2">
        <v>250</v>
      </c>
      <c r="I1227" s="27" t="s">
        <v>173</v>
      </c>
      <c r="J1227" s="27" t="s">
        <v>152</v>
      </c>
      <c r="K1227" s="162">
        <v>121</v>
      </c>
      <c r="L1227" s="162">
        <v>81</v>
      </c>
      <c r="M1227" s="162">
        <v>0.23</v>
      </c>
      <c r="N1227" s="5" t="s">
        <v>315</v>
      </c>
    </row>
    <row r="1228" spans="8:14">
      <c r="H1228" s="2">
        <v>250</v>
      </c>
      <c r="I1228" s="27" t="s">
        <v>173</v>
      </c>
      <c r="J1228" s="27" t="s">
        <v>152</v>
      </c>
      <c r="K1228" s="162">
        <v>30</v>
      </c>
      <c r="L1228" s="162">
        <v>96</v>
      </c>
      <c r="M1228" s="162">
        <v>0.16</v>
      </c>
      <c r="N1228" s="5" t="s">
        <v>315</v>
      </c>
    </row>
    <row r="1229" spans="8:14">
      <c r="H1229" s="2">
        <v>250</v>
      </c>
      <c r="I1229" s="27" t="s">
        <v>171</v>
      </c>
      <c r="J1229" s="27" t="s">
        <v>152</v>
      </c>
      <c r="K1229" s="162">
        <v>37</v>
      </c>
      <c r="L1229" s="162">
        <v>22</v>
      </c>
      <c r="M1229" s="162">
        <v>0.15</v>
      </c>
      <c r="N1229" s="5" t="s">
        <v>315</v>
      </c>
    </row>
    <row r="1230" spans="8:14">
      <c r="H1230" s="2">
        <v>250</v>
      </c>
      <c r="I1230" s="27" t="s">
        <v>171</v>
      </c>
      <c r="J1230" s="27" t="s">
        <v>152</v>
      </c>
      <c r="K1230" s="162">
        <v>81</v>
      </c>
      <c r="L1230" s="162">
        <v>33</v>
      </c>
      <c r="M1230" s="162">
        <v>0.17</v>
      </c>
      <c r="N1230" s="5" t="s">
        <v>315</v>
      </c>
    </row>
    <row r="1231" spans="8:14">
      <c r="H1231" s="2">
        <v>250</v>
      </c>
      <c r="I1231" s="27"/>
      <c r="J1231" s="27"/>
      <c r="K1231" s="162"/>
      <c r="L1231" s="162"/>
      <c r="N1231" s="5" t="s">
        <v>315</v>
      </c>
    </row>
    <row r="1232" spans="8:14">
      <c r="H1232" s="2">
        <v>250</v>
      </c>
      <c r="I1232" s="27" t="s">
        <v>174</v>
      </c>
      <c r="J1232" s="27" t="s">
        <v>147</v>
      </c>
      <c r="K1232" s="162">
        <v>62</v>
      </c>
      <c r="L1232" s="162">
        <v>0.1</v>
      </c>
      <c r="M1232" s="162">
        <v>0.16</v>
      </c>
      <c r="N1232" s="5" t="s">
        <v>315</v>
      </c>
    </row>
    <row r="1233" spans="8:14">
      <c r="H1233" s="2">
        <v>250</v>
      </c>
      <c r="I1233" s="27" t="s">
        <v>174</v>
      </c>
      <c r="J1233" s="27" t="s">
        <v>147</v>
      </c>
      <c r="K1233" s="162">
        <v>694</v>
      </c>
      <c r="L1233" s="162">
        <v>275.99</v>
      </c>
      <c r="M1233" s="162">
        <v>0.17</v>
      </c>
      <c r="N1233" s="5" t="s">
        <v>315</v>
      </c>
    </row>
    <row r="1234" spans="8:14">
      <c r="H1234" s="2">
        <v>250</v>
      </c>
      <c r="I1234" s="27" t="s">
        <v>174</v>
      </c>
      <c r="J1234" s="27" t="s">
        <v>147</v>
      </c>
      <c r="K1234" s="162">
        <v>134</v>
      </c>
      <c r="L1234" s="162">
        <v>22.91</v>
      </c>
      <c r="M1234" s="162">
        <v>0.09</v>
      </c>
      <c r="N1234" s="5" t="s">
        <v>315</v>
      </c>
    </row>
    <row r="1235" spans="8:14">
      <c r="H1235" s="2">
        <v>250</v>
      </c>
      <c r="I1235" s="27" t="s">
        <v>174</v>
      </c>
      <c r="J1235" s="27" t="s">
        <v>147</v>
      </c>
      <c r="K1235" s="162">
        <v>732</v>
      </c>
      <c r="L1235" s="162">
        <v>326.37</v>
      </c>
      <c r="M1235" s="162">
        <v>2.71</v>
      </c>
      <c r="N1235" s="5" t="s">
        <v>315</v>
      </c>
    </row>
    <row r="1236" spans="8:14">
      <c r="H1236" s="2">
        <v>250</v>
      </c>
      <c r="I1236" s="27" t="s">
        <v>174</v>
      </c>
      <c r="J1236" s="27" t="s">
        <v>147</v>
      </c>
      <c r="K1236" s="162">
        <v>69</v>
      </c>
      <c r="L1236" s="162">
        <v>0.1</v>
      </c>
      <c r="M1236" s="162">
        <v>0.1</v>
      </c>
      <c r="N1236" s="5" t="s">
        <v>315</v>
      </c>
    </row>
    <row r="1237" spans="8:14">
      <c r="H1237" s="2">
        <v>250</v>
      </c>
      <c r="I1237" s="27" t="s">
        <v>174</v>
      </c>
      <c r="J1237" s="27" t="s">
        <v>147</v>
      </c>
      <c r="K1237" s="162">
        <v>678</v>
      </c>
      <c r="L1237" s="162">
        <v>276.89</v>
      </c>
      <c r="M1237" s="162">
        <v>0.22</v>
      </c>
      <c r="N1237" s="5" t="s">
        <v>315</v>
      </c>
    </row>
    <row r="1238" spans="8:14">
      <c r="H1238" s="2">
        <v>250</v>
      </c>
      <c r="I1238" s="27" t="s">
        <v>174</v>
      </c>
      <c r="J1238" s="27" t="s">
        <v>147</v>
      </c>
      <c r="K1238" s="162">
        <v>88</v>
      </c>
      <c r="L1238" s="162">
        <v>0.1</v>
      </c>
      <c r="M1238" s="162">
        <v>0.12</v>
      </c>
      <c r="N1238" s="5" t="s">
        <v>315</v>
      </c>
    </row>
    <row r="1239" spans="8:14">
      <c r="H1239" s="2">
        <v>250</v>
      </c>
      <c r="I1239" s="27" t="s">
        <v>174</v>
      </c>
      <c r="J1239" s="27" t="s">
        <v>147</v>
      </c>
      <c r="K1239" s="162">
        <v>53</v>
      </c>
      <c r="L1239" s="162">
        <v>6.32</v>
      </c>
      <c r="M1239" s="162">
        <v>0.1</v>
      </c>
      <c r="N1239" s="5" t="s">
        <v>315</v>
      </c>
    </row>
    <row r="1240" spans="8:14">
      <c r="H1240" s="2">
        <v>250</v>
      </c>
      <c r="I1240" s="27" t="s">
        <v>174</v>
      </c>
      <c r="J1240" s="27" t="s">
        <v>149</v>
      </c>
      <c r="K1240" s="162">
        <v>123</v>
      </c>
      <c r="L1240" s="162">
        <v>31.74</v>
      </c>
      <c r="M1240" s="162">
        <v>0.12</v>
      </c>
      <c r="N1240" s="5" t="s">
        <v>315</v>
      </c>
    </row>
    <row r="1241" spans="8:14">
      <c r="H1241" s="2">
        <v>250</v>
      </c>
      <c r="I1241" s="27" t="s">
        <v>174</v>
      </c>
      <c r="J1241" s="27" t="s">
        <v>149</v>
      </c>
      <c r="K1241" s="162">
        <v>46</v>
      </c>
      <c r="L1241" s="162">
        <v>8.07</v>
      </c>
      <c r="M1241" s="162">
        <v>0.13</v>
      </c>
      <c r="N1241" s="5" t="s">
        <v>315</v>
      </c>
    </row>
    <row r="1242" spans="8:14">
      <c r="H1242" s="2">
        <v>250</v>
      </c>
      <c r="I1242" s="27" t="s">
        <v>174</v>
      </c>
      <c r="J1242" s="27" t="s">
        <v>149</v>
      </c>
      <c r="K1242" s="162">
        <v>221</v>
      </c>
      <c r="L1242" s="162">
        <v>141.16</v>
      </c>
      <c r="M1242" s="162">
        <v>0.12</v>
      </c>
      <c r="N1242" s="5" t="s">
        <v>315</v>
      </c>
    </row>
    <row r="1243" spans="8:14">
      <c r="H1243" s="2">
        <v>250</v>
      </c>
      <c r="I1243" s="27" t="s">
        <v>174</v>
      </c>
      <c r="J1243" s="27" t="s">
        <v>149</v>
      </c>
      <c r="K1243" s="162">
        <v>1059</v>
      </c>
      <c r="L1243" s="162">
        <v>1013.22</v>
      </c>
      <c r="M1243" s="162">
        <v>0.16</v>
      </c>
      <c r="N1243" s="5" t="s">
        <v>315</v>
      </c>
    </row>
    <row r="1244" spans="8:14">
      <c r="H1244" s="2">
        <v>250</v>
      </c>
      <c r="I1244" s="27" t="s">
        <v>174</v>
      </c>
      <c r="J1244" s="27" t="s">
        <v>159</v>
      </c>
      <c r="K1244" s="162">
        <v>109</v>
      </c>
      <c r="L1244" s="162">
        <v>22.06</v>
      </c>
      <c r="M1244" s="162">
        <v>0.11</v>
      </c>
      <c r="N1244" s="5" t="s">
        <v>315</v>
      </c>
    </row>
    <row r="1245" spans="8:14">
      <c r="H1245" s="2">
        <v>250</v>
      </c>
      <c r="I1245" s="27" t="s">
        <v>174</v>
      </c>
      <c r="J1245" s="27" t="s">
        <v>149</v>
      </c>
      <c r="K1245" s="162">
        <v>20</v>
      </c>
      <c r="L1245" s="162">
        <v>7.98</v>
      </c>
      <c r="M1245" s="162">
        <v>0.11</v>
      </c>
      <c r="N1245" s="5" t="s">
        <v>315</v>
      </c>
    </row>
    <row r="1246" spans="8:14">
      <c r="H1246" s="2">
        <v>250</v>
      </c>
      <c r="I1246" s="27" t="s">
        <v>174</v>
      </c>
      <c r="J1246" s="27" t="s">
        <v>149</v>
      </c>
      <c r="K1246" s="162">
        <v>100</v>
      </c>
      <c r="L1246" s="162">
        <v>45.5</v>
      </c>
      <c r="M1246" s="162">
        <v>0.1</v>
      </c>
      <c r="N1246" s="5" t="s">
        <v>315</v>
      </c>
    </row>
    <row r="1247" spans="8:14">
      <c r="H1247" s="2">
        <v>250</v>
      </c>
      <c r="I1247" s="27" t="s">
        <v>174</v>
      </c>
      <c r="J1247" s="27" t="s">
        <v>149</v>
      </c>
      <c r="K1247" s="162">
        <v>214</v>
      </c>
      <c r="L1247" s="162">
        <v>200.26</v>
      </c>
      <c r="M1247" s="162">
        <v>0.11</v>
      </c>
      <c r="N1247" s="5" t="s">
        <v>315</v>
      </c>
    </row>
    <row r="1248" spans="8:14">
      <c r="H1248" s="2">
        <v>250</v>
      </c>
      <c r="I1248" s="27" t="s">
        <v>174</v>
      </c>
      <c r="J1248" s="27" t="s">
        <v>149</v>
      </c>
      <c r="K1248" s="162">
        <v>62</v>
      </c>
      <c r="L1248" s="162">
        <v>21.82</v>
      </c>
      <c r="M1248" s="162">
        <v>0.1</v>
      </c>
      <c r="N1248" s="5" t="s">
        <v>315</v>
      </c>
    </row>
    <row r="1249" spans="8:14">
      <c r="H1249" s="2">
        <v>250</v>
      </c>
      <c r="I1249" s="27" t="s">
        <v>174</v>
      </c>
      <c r="J1249" s="27" t="s">
        <v>149</v>
      </c>
      <c r="K1249" s="162">
        <v>104</v>
      </c>
      <c r="L1249" s="162">
        <v>45.59</v>
      </c>
      <c r="M1249" s="162">
        <v>0.11</v>
      </c>
      <c r="N1249" s="5" t="s">
        <v>315</v>
      </c>
    </row>
    <row r="1250" spans="8:14">
      <c r="H1250" s="2">
        <v>250</v>
      </c>
      <c r="I1250" s="27" t="s">
        <v>174</v>
      </c>
      <c r="J1250" s="27" t="s">
        <v>149</v>
      </c>
      <c r="K1250" s="162">
        <v>42</v>
      </c>
      <c r="L1250" s="162">
        <v>0.1</v>
      </c>
      <c r="M1250" s="162">
        <v>0.13</v>
      </c>
      <c r="N1250" s="5" t="s">
        <v>315</v>
      </c>
    </row>
    <row r="1251" spans="8:14">
      <c r="H1251" s="2">
        <v>250</v>
      </c>
      <c r="I1251" s="27" t="s">
        <v>174</v>
      </c>
      <c r="J1251" s="27" t="s">
        <v>149</v>
      </c>
      <c r="K1251" s="162">
        <v>91</v>
      </c>
      <c r="L1251" s="162">
        <v>15.06</v>
      </c>
      <c r="M1251" s="162">
        <v>0.1</v>
      </c>
      <c r="N1251" s="5" t="s">
        <v>315</v>
      </c>
    </row>
    <row r="1252" spans="8:14">
      <c r="H1252" s="2">
        <v>250</v>
      </c>
      <c r="I1252" s="27" t="s">
        <v>174</v>
      </c>
      <c r="J1252" s="27" t="s">
        <v>149</v>
      </c>
      <c r="K1252" s="162">
        <v>65</v>
      </c>
      <c r="L1252" s="162">
        <v>39.61</v>
      </c>
      <c r="M1252" s="162">
        <v>0.08</v>
      </c>
      <c r="N1252" s="5" t="s">
        <v>315</v>
      </c>
    </row>
    <row r="1253" spans="8:14">
      <c r="H1253" s="2">
        <v>250</v>
      </c>
      <c r="I1253" s="27" t="s">
        <v>174</v>
      </c>
      <c r="J1253" s="27" t="s">
        <v>149</v>
      </c>
      <c r="K1253" s="162">
        <v>146</v>
      </c>
      <c r="L1253" s="162">
        <v>48.42</v>
      </c>
      <c r="M1253" s="162">
        <v>0.12</v>
      </c>
      <c r="N1253" s="5" t="s">
        <v>315</v>
      </c>
    </row>
    <row r="1254" spans="8:14">
      <c r="H1254" s="2">
        <v>250</v>
      </c>
      <c r="I1254" s="27" t="s">
        <v>174</v>
      </c>
      <c r="J1254" s="27" t="s">
        <v>149</v>
      </c>
      <c r="K1254" s="162">
        <v>75</v>
      </c>
      <c r="L1254" s="162">
        <v>38.9</v>
      </c>
      <c r="M1254" s="162">
        <v>0.13</v>
      </c>
      <c r="N1254" s="5" t="s">
        <v>315</v>
      </c>
    </row>
    <row r="1255" spans="8:14">
      <c r="H1255" s="2">
        <v>250</v>
      </c>
      <c r="I1255" s="27" t="s">
        <v>174</v>
      </c>
      <c r="J1255" s="27" t="s">
        <v>149</v>
      </c>
      <c r="K1255" s="162">
        <v>85</v>
      </c>
      <c r="L1255" s="162">
        <v>40.76</v>
      </c>
      <c r="M1255" s="162">
        <v>0.1</v>
      </c>
      <c r="N1255" s="5" t="s">
        <v>315</v>
      </c>
    </row>
    <row r="1256" spans="8:14">
      <c r="H1256" s="2">
        <v>250</v>
      </c>
      <c r="I1256" s="27" t="s">
        <v>174</v>
      </c>
      <c r="J1256" s="27" t="s">
        <v>149</v>
      </c>
      <c r="K1256" s="162">
        <v>930</v>
      </c>
      <c r="L1256" s="162">
        <v>909.04</v>
      </c>
      <c r="M1256" s="162">
        <v>0.11</v>
      </c>
      <c r="N1256" s="5" t="s">
        <v>315</v>
      </c>
    </row>
    <row r="1257" spans="8:14">
      <c r="H1257" s="2">
        <v>250</v>
      </c>
      <c r="I1257" s="27" t="s">
        <v>174</v>
      </c>
      <c r="J1257" s="27" t="s">
        <v>149</v>
      </c>
      <c r="K1257" s="162">
        <v>94</v>
      </c>
      <c r="L1257" s="162">
        <v>31.54</v>
      </c>
      <c r="M1257" s="162">
        <v>0.11</v>
      </c>
      <c r="N1257" s="5" t="s">
        <v>315</v>
      </c>
    </row>
    <row r="1258" spans="8:14">
      <c r="H1258" s="2">
        <v>250</v>
      </c>
      <c r="I1258" s="27" t="s">
        <v>175</v>
      </c>
      <c r="J1258" s="27" t="s">
        <v>149</v>
      </c>
      <c r="K1258" s="162">
        <v>10</v>
      </c>
      <c r="L1258" s="162">
        <v>2.2799999999999998</v>
      </c>
      <c r="M1258" s="162">
        <v>0.12</v>
      </c>
      <c r="N1258" s="5" t="s">
        <v>315</v>
      </c>
    </row>
    <row r="1259" spans="8:14">
      <c r="H1259" s="2">
        <v>250</v>
      </c>
      <c r="I1259" s="27" t="s">
        <v>174</v>
      </c>
      <c r="J1259" s="27" t="s">
        <v>149</v>
      </c>
      <c r="K1259" s="162">
        <v>177</v>
      </c>
      <c r="L1259" s="162">
        <v>92.33</v>
      </c>
      <c r="M1259" s="162">
        <v>0.13</v>
      </c>
      <c r="N1259" s="5" t="s">
        <v>315</v>
      </c>
    </row>
    <row r="1260" spans="8:14">
      <c r="H1260" s="2">
        <v>250</v>
      </c>
      <c r="I1260" s="27" t="s">
        <v>174</v>
      </c>
      <c r="J1260" s="27" t="s">
        <v>159</v>
      </c>
      <c r="K1260" s="162">
        <v>36</v>
      </c>
      <c r="L1260" s="162">
        <v>13.12</v>
      </c>
      <c r="M1260" s="162">
        <v>0.12</v>
      </c>
      <c r="N1260" s="5" t="s">
        <v>315</v>
      </c>
    </row>
    <row r="1261" spans="8:14">
      <c r="H1261" s="2">
        <v>250</v>
      </c>
      <c r="I1261" s="27" t="s">
        <v>174</v>
      </c>
      <c r="J1261" s="27" t="s">
        <v>149</v>
      </c>
      <c r="K1261" s="162">
        <v>15</v>
      </c>
      <c r="L1261" s="162">
        <v>8.91</v>
      </c>
      <c r="M1261" s="162">
        <v>0.11</v>
      </c>
      <c r="N1261" s="5" t="s">
        <v>315</v>
      </c>
    </row>
    <row r="1262" spans="8:14">
      <c r="H1262" s="2">
        <v>250</v>
      </c>
      <c r="I1262" s="27" t="s">
        <v>174</v>
      </c>
      <c r="J1262" s="27" t="s">
        <v>149</v>
      </c>
      <c r="K1262" s="162">
        <v>13</v>
      </c>
      <c r="L1262" s="162">
        <v>11.72</v>
      </c>
      <c r="M1262" s="162">
        <v>0.15</v>
      </c>
      <c r="N1262" s="5" t="s">
        <v>315</v>
      </c>
    </row>
    <row r="1263" spans="8:14">
      <c r="H1263" s="2">
        <v>250</v>
      </c>
      <c r="I1263" s="27" t="s">
        <v>174</v>
      </c>
      <c r="J1263" s="27" t="s">
        <v>149</v>
      </c>
      <c r="K1263" s="162">
        <v>171</v>
      </c>
      <c r="L1263" s="162">
        <v>87.13</v>
      </c>
      <c r="M1263" s="162">
        <v>0.14000000000000001</v>
      </c>
      <c r="N1263" s="5" t="s">
        <v>315</v>
      </c>
    </row>
    <row r="1264" spans="8:14">
      <c r="H1264" s="2">
        <v>250</v>
      </c>
      <c r="I1264" s="27" t="s">
        <v>174</v>
      </c>
      <c r="J1264" s="27" t="s">
        <v>149</v>
      </c>
      <c r="K1264" s="162">
        <v>134</v>
      </c>
      <c r="L1264" s="162">
        <v>53.4</v>
      </c>
      <c r="M1264" s="162">
        <v>0.13</v>
      </c>
      <c r="N1264" s="5" t="s">
        <v>315</v>
      </c>
    </row>
    <row r="1265" spans="8:14">
      <c r="H1265" s="2">
        <v>250</v>
      </c>
      <c r="I1265" s="27" t="s">
        <v>174</v>
      </c>
      <c r="J1265" s="27" t="s">
        <v>149</v>
      </c>
      <c r="K1265" s="162">
        <v>146</v>
      </c>
      <c r="L1265" s="162">
        <v>73.09</v>
      </c>
      <c r="M1265" s="162">
        <v>0.1</v>
      </c>
      <c r="N1265" s="5" t="s">
        <v>315</v>
      </c>
    </row>
    <row r="1266" spans="8:14">
      <c r="H1266" s="2">
        <v>250</v>
      </c>
      <c r="I1266" s="27" t="s">
        <v>174</v>
      </c>
      <c r="J1266" s="27" t="s">
        <v>149</v>
      </c>
      <c r="K1266" s="162">
        <v>41</v>
      </c>
      <c r="L1266" s="162">
        <v>19.03</v>
      </c>
      <c r="M1266" s="162">
        <v>0.14000000000000001</v>
      </c>
      <c r="N1266" s="5" t="s">
        <v>315</v>
      </c>
    </row>
    <row r="1267" spans="8:14">
      <c r="H1267" s="2">
        <v>250</v>
      </c>
      <c r="I1267" s="27" t="s">
        <v>174</v>
      </c>
      <c r="J1267" s="27" t="s">
        <v>159</v>
      </c>
      <c r="K1267" s="162">
        <v>169</v>
      </c>
      <c r="L1267" s="162">
        <v>77.099999999999994</v>
      </c>
      <c r="M1267" s="162">
        <v>0.11</v>
      </c>
      <c r="N1267" s="5" t="s">
        <v>315</v>
      </c>
    </row>
    <row r="1268" spans="8:14">
      <c r="H1268" s="2">
        <v>250</v>
      </c>
      <c r="I1268" s="27" t="s">
        <v>175</v>
      </c>
      <c r="J1268" s="27" t="s">
        <v>149</v>
      </c>
      <c r="K1268" s="162">
        <v>35</v>
      </c>
      <c r="L1268" s="162">
        <v>15.99</v>
      </c>
      <c r="M1268" s="162">
        <v>0.16</v>
      </c>
      <c r="N1268" s="5" t="s">
        <v>315</v>
      </c>
    </row>
    <row r="1269" spans="8:14">
      <c r="H1269" s="2">
        <v>250</v>
      </c>
      <c r="I1269" s="27" t="s">
        <v>175</v>
      </c>
      <c r="J1269" s="27" t="s">
        <v>149</v>
      </c>
      <c r="K1269" s="162">
        <v>260</v>
      </c>
      <c r="L1269" s="162">
        <v>149.38</v>
      </c>
      <c r="M1269" s="162">
        <v>0.12</v>
      </c>
      <c r="N1269" s="5" t="s">
        <v>315</v>
      </c>
    </row>
    <row r="1270" spans="8:14">
      <c r="H1270" s="2">
        <v>250</v>
      </c>
      <c r="I1270" s="27" t="s">
        <v>174</v>
      </c>
      <c r="J1270" s="27" t="s">
        <v>149</v>
      </c>
      <c r="K1270" s="162">
        <v>302</v>
      </c>
      <c r="L1270" s="162">
        <v>247.34</v>
      </c>
      <c r="M1270" s="162">
        <v>0.16</v>
      </c>
      <c r="N1270" s="5" t="s">
        <v>315</v>
      </c>
    </row>
    <row r="1271" spans="8:14">
      <c r="H1271" s="2">
        <v>250</v>
      </c>
      <c r="I1271" s="27" t="s">
        <v>174</v>
      </c>
      <c r="J1271" s="27" t="s">
        <v>149</v>
      </c>
      <c r="K1271" s="162">
        <v>160</v>
      </c>
      <c r="L1271" s="162">
        <v>85.29</v>
      </c>
      <c r="M1271" s="162">
        <v>0.13</v>
      </c>
      <c r="N1271" s="5" t="s">
        <v>315</v>
      </c>
    </row>
    <row r="1272" spans="8:14">
      <c r="H1272" s="2">
        <v>250</v>
      </c>
      <c r="I1272" s="27" t="s">
        <v>174</v>
      </c>
      <c r="J1272" s="27" t="s">
        <v>149</v>
      </c>
      <c r="K1272" s="162">
        <v>156</v>
      </c>
      <c r="L1272" s="162">
        <v>65.319999999999993</v>
      </c>
      <c r="M1272" s="162">
        <v>0.09</v>
      </c>
      <c r="N1272" s="5" t="s">
        <v>315</v>
      </c>
    </row>
    <row r="1273" spans="8:14">
      <c r="H1273" s="2">
        <v>250</v>
      </c>
      <c r="I1273" s="27" t="s">
        <v>174</v>
      </c>
      <c r="J1273" s="27" t="s">
        <v>149</v>
      </c>
      <c r="K1273" s="162">
        <v>1085</v>
      </c>
      <c r="L1273" s="162">
        <v>1039.22</v>
      </c>
      <c r="M1273" s="162">
        <v>0.14000000000000001</v>
      </c>
      <c r="N1273" s="5" t="s">
        <v>315</v>
      </c>
    </row>
    <row r="1274" spans="8:14">
      <c r="H1274" s="2">
        <v>250</v>
      </c>
      <c r="I1274" s="27" t="s">
        <v>175</v>
      </c>
      <c r="J1274" s="27" t="s">
        <v>149</v>
      </c>
      <c r="K1274" s="162">
        <v>81</v>
      </c>
      <c r="L1274" s="162">
        <v>29.24</v>
      </c>
      <c r="M1274" s="162">
        <v>0.1</v>
      </c>
      <c r="N1274" s="5" t="s">
        <v>315</v>
      </c>
    </row>
    <row r="1275" spans="8:14">
      <c r="H1275" s="2">
        <v>250</v>
      </c>
      <c r="I1275" s="27" t="s">
        <v>174</v>
      </c>
      <c r="J1275" s="27" t="s">
        <v>159</v>
      </c>
      <c r="K1275" s="162">
        <v>1098</v>
      </c>
      <c r="L1275" s="162">
        <v>703.82</v>
      </c>
      <c r="M1275" s="162">
        <v>1.2</v>
      </c>
      <c r="N1275" s="5" t="s">
        <v>315</v>
      </c>
    </row>
    <row r="1276" spans="8:14">
      <c r="H1276" s="2">
        <v>250</v>
      </c>
      <c r="I1276" s="27" t="s">
        <v>175</v>
      </c>
      <c r="J1276" s="27" t="s">
        <v>149</v>
      </c>
      <c r="K1276" s="162">
        <v>123</v>
      </c>
      <c r="L1276" s="162">
        <v>34.97</v>
      </c>
      <c r="M1276" s="162">
        <v>0.11</v>
      </c>
      <c r="N1276" s="5" t="s">
        <v>315</v>
      </c>
    </row>
    <row r="1277" spans="8:14">
      <c r="H1277" s="2">
        <v>250</v>
      </c>
      <c r="I1277" s="27" t="s">
        <v>174</v>
      </c>
      <c r="J1277" s="27" t="s">
        <v>149</v>
      </c>
      <c r="K1277" s="162">
        <v>1791</v>
      </c>
      <c r="L1277" s="162">
        <v>1722.83</v>
      </c>
      <c r="M1277" s="162">
        <v>0.2</v>
      </c>
      <c r="N1277" s="5" t="s">
        <v>315</v>
      </c>
    </row>
    <row r="1278" spans="8:14">
      <c r="H1278" s="2">
        <v>250</v>
      </c>
      <c r="I1278" s="27" t="s">
        <v>174</v>
      </c>
      <c r="J1278" s="27" t="s">
        <v>149</v>
      </c>
      <c r="K1278" s="162">
        <v>141</v>
      </c>
      <c r="L1278" s="162">
        <v>34.130000000000003</v>
      </c>
      <c r="M1278" s="162">
        <v>0.09</v>
      </c>
      <c r="N1278" s="5" t="s">
        <v>315</v>
      </c>
    </row>
    <row r="1279" spans="8:14">
      <c r="H1279" s="2">
        <v>250</v>
      </c>
      <c r="I1279" s="27" t="s">
        <v>174</v>
      </c>
      <c r="J1279" s="27" t="s">
        <v>149</v>
      </c>
      <c r="K1279" s="162">
        <v>46</v>
      </c>
      <c r="L1279" s="162">
        <v>17.12</v>
      </c>
      <c r="M1279" s="162">
        <v>0.14000000000000001</v>
      </c>
      <c r="N1279" s="5" t="s">
        <v>315</v>
      </c>
    </row>
    <row r="1280" spans="8:14">
      <c r="H1280" s="2">
        <v>250</v>
      </c>
      <c r="I1280" s="27" t="s">
        <v>175</v>
      </c>
      <c r="J1280" s="27" t="s">
        <v>149</v>
      </c>
      <c r="K1280" s="162">
        <v>62</v>
      </c>
      <c r="L1280" s="162">
        <v>6.46</v>
      </c>
      <c r="M1280" s="162">
        <v>0.09</v>
      </c>
      <c r="N1280" s="5" t="s">
        <v>315</v>
      </c>
    </row>
    <row r="1281" spans="8:14">
      <c r="H1281" s="2">
        <v>250</v>
      </c>
      <c r="I1281" s="27" t="s">
        <v>174</v>
      </c>
      <c r="J1281" s="27" t="s">
        <v>149</v>
      </c>
      <c r="K1281" s="162">
        <v>45</v>
      </c>
      <c r="L1281" s="162">
        <v>31.29</v>
      </c>
      <c r="M1281" s="162">
        <v>0.14000000000000001</v>
      </c>
      <c r="N1281" s="5" t="s">
        <v>315</v>
      </c>
    </row>
    <row r="1282" spans="8:14">
      <c r="H1282" s="2">
        <v>250</v>
      </c>
      <c r="I1282" s="27" t="s">
        <v>174</v>
      </c>
      <c r="J1282" s="27" t="s">
        <v>149</v>
      </c>
      <c r="K1282" s="162">
        <v>112</v>
      </c>
      <c r="L1282" s="162">
        <v>33.93</v>
      </c>
      <c r="M1282" s="162">
        <v>0.1</v>
      </c>
      <c r="N1282" s="5" t="s">
        <v>315</v>
      </c>
    </row>
    <row r="1283" spans="8:14">
      <c r="H1283" s="2">
        <v>250</v>
      </c>
      <c r="I1283" s="27" t="s">
        <v>174</v>
      </c>
      <c r="J1283" s="27" t="s">
        <v>149</v>
      </c>
      <c r="K1283" s="162">
        <v>89</v>
      </c>
      <c r="L1283" s="162">
        <v>12.64</v>
      </c>
      <c r="M1283" s="162">
        <v>0.1</v>
      </c>
      <c r="N1283" s="5" t="s">
        <v>315</v>
      </c>
    </row>
    <row r="1284" spans="8:14">
      <c r="H1284" s="2">
        <v>250</v>
      </c>
      <c r="I1284" s="27" t="s">
        <v>174</v>
      </c>
      <c r="J1284" s="27" t="s">
        <v>149</v>
      </c>
      <c r="K1284" s="162">
        <v>114</v>
      </c>
      <c r="L1284" s="162">
        <v>11.86</v>
      </c>
      <c r="M1284" s="162">
        <v>0.11</v>
      </c>
      <c r="N1284" s="5" t="s">
        <v>315</v>
      </c>
    </row>
    <row r="1285" spans="8:14">
      <c r="H1285" s="2">
        <v>250</v>
      </c>
      <c r="I1285" s="27" t="s">
        <v>174</v>
      </c>
      <c r="J1285" s="27" t="s">
        <v>149</v>
      </c>
      <c r="K1285" s="162">
        <v>6</v>
      </c>
      <c r="L1285" s="162">
        <v>0.1</v>
      </c>
      <c r="M1285" s="162">
        <v>0.12</v>
      </c>
      <c r="N1285" s="5" t="s">
        <v>315</v>
      </c>
    </row>
    <row r="1286" spans="8:14">
      <c r="H1286" s="2">
        <v>250</v>
      </c>
      <c r="I1286" s="27" t="s">
        <v>174</v>
      </c>
      <c r="J1286" s="27" t="s">
        <v>149</v>
      </c>
      <c r="K1286" s="162">
        <v>84</v>
      </c>
      <c r="L1286" s="162">
        <v>0.6</v>
      </c>
      <c r="M1286" s="162">
        <v>0.13</v>
      </c>
      <c r="N1286" s="5" t="s">
        <v>315</v>
      </c>
    </row>
    <row r="1287" spans="8:14">
      <c r="H1287" s="2">
        <v>250</v>
      </c>
      <c r="I1287" s="27" t="s">
        <v>174</v>
      </c>
      <c r="J1287" s="27" t="s">
        <v>149</v>
      </c>
      <c r="K1287" s="162">
        <v>60</v>
      </c>
      <c r="L1287" s="162">
        <v>3.89</v>
      </c>
      <c r="M1287" s="162">
        <v>0.11</v>
      </c>
      <c r="N1287" s="5" t="s">
        <v>315</v>
      </c>
    </row>
    <row r="1288" spans="8:14">
      <c r="H1288" s="2">
        <v>250</v>
      </c>
      <c r="I1288" s="27" t="s">
        <v>174</v>
      </c>
      <c r="J1288" s="27" t="s">
        <v>149</v>
      </c>
      <c r="K1288" s="162">
        <v>38</v>
      </c>
      <c r="L1288" s="162">
        <v>9.86</v>
      </c>
      <c r="M1288" s="162">
        <v>0.15</v>
      </c>
      <c r="N1288" s="5" t="s">
        <v>315</v>
      </c>
    </row>
    <row r="1289" spans="8:14">
      <c r="H1289" s="2">
        <v>250</v>
      </c>
      <c r="I1289" s="27" t="s">
        <v>174</v>
      </c>
      <c r="J1289" s="27" t="s">
        <v>149</v>
      </c>
      <c r="K1289" s="162">
        <v>120</v>
      </c>
      <c r="L1289" s="162">
        <v>13.18</v>
      </c>
      <c r="M1289" s="162">
        <v>0.11</v>
      </c>
      <c r="N1289" s="5" t="s">
        <v>315</v>
      </c>
    </row>
    <row r="1290" spans="8:14">
      <c r="H1290" s="2">
        <v>250</v>
      </c>
      <c r="I1290" s="27" t="s">
        <v>174</v>
      </c>
      <c r="J1290" s="27" t="s">
        <v>149</v>
      </c>
      <c r="K1290" s="162">
        <v>155</v>
      </c>
      <c r="L1290" s="162">
        <v>15.92</v>
      </c>
      <c r="M1290" s="162">
        <v>0.11</v>
      </c>
      <c r="N1290" s="5" t="s">
        <v>315</v>
      </c>
    </row>
    <row r="1291" spans="8:14">
      <c r="H1291" s="2">
        <v>250</v>
      </c>
      <c r="I1291" s="27" t="s">
        <v>174</v>
      </c>
      <c r="J1291" s="27" t="s">
        <v>149</v>
      </c>
      <c r="K1291" s="162">
        <v>143</v>
      </c>
      <c r="L1291" s="162">
        <v>9.49</v>
      </c>
      <c r="M1291" s="162">
        <v>0.15</v>
      </c>
      <c r="N1291" s="5" t="s">
        <v>315</v>
      </c>
    </row>
    <row r="1292" spans="8:14">
      <c r="H1292" s="2">
        <v>250</v>
      </c>
      <c r="I1292" s="27" t="s">
        <v>174</v>
      </c>
      <c r="J1292" s="27" t="s">
        <v>149</v>
      </c>
      <c r="K1292" s="162">
        <v>117</v>
      </c>
      <c r="L1292" s="162">
        <v>3.76</v>
      </c>
      <c r="M1292" s="162">
        <v>0.13</v>
      </c>
      <c r="N1292" s="5" t="s">
        <v>315</v>
      </c>
    </row>
    <row r="1293" spans="8:14">
      <c r="H1293" s="2">
        <v>250</v>
      </c>
      <c r="I1293" s="27" t="s">
        <v>174</v>
      </c>
      <c r="J1293" s="27" t="s">
        <v>149</v>
      </c>
      <c r="K1293" s="162">
        <v>92</v>
      </c>
      <c r="L1293" s="162">
        <v>0.37</v>
      </c>
      <c r="M1293" s="162">
        <v>0.17</v>
      </c>
      <c r="N1293" s="5" t="s">
        <v>315</v>
      </c>
    </row>
    <row r="1294" spans="8:14">
      <c r="H1294" s="2">
        <v>250</v>
      </c>
      <c r="I1294" s="27" t="s">
        <v>174</v>
      </c>
      <c r="J1294" s="27" t="s">
        <v>149</v>
      </c>
      <c r="K1294" s="162">
        <v>109</v>
      </c>
      <c r="L1294" s="162">
        <v>6.33</v>
      </c>
      <c r="M1294" s="162">
        <v>0.11</v>
      </c>
      <c r="N1294" s="5" t="s">
        <v>315</v>
      </c>
    </row>
    <row r="1295" spans="8:14">
      <c r="H1295" s="2">
        <v>250</v>
      </c>
      <c r="I1295" s="27" t="s">
        <v>174</v>
      </c>
      <c r="J1295" s="27" t="s">
        <v>149</v>
      </c>
      <c r="K1295" s="162">
        <v>106</v>
      </c>
      <c r="L1295" s="162">
        <v>2.71</v>
      </c>
      <c r="M1295" s="162">
        <v>0.16</v>
      </c>
      <c r="N1295" s="5" t="s">
        <v>315</v>
      </c>
    </row>
    <row r="1296" spans="8:14">
      <c r="H1296" s="2">
        <v>250</v>
      </c>
      <c r="I1296" s="27" t="s">
        <v>174</v>
      </c>
      <c r="J1296" s="27" t="s">
        <v>149</v>
      </c>
      <c r="K1296" s="162">
        <v>118</v>
      </c>
      <c r="L1296" s="162">
        <v>15.56</v>
      </c>
      <c r="M1296" s="162">
        <v>0.13</v>
      </c>
      <c r="N1296" s="5" t="s">
        <v>315</v>
      </c>
    </row>
    <row r="1297" spans="8:14">
      <c r="H1297" s="2">
        <v>250</v>
      </c>
      <c r="I1297" s="27" t="s">
        <v>174</v>
      </c>
      <c r="J1297" s="27" t="s">
        <v>149</v>
      </c>
      <c r="K1297" s="162">
        <v>182</v>
      </c>
      <c r="L1297" s="162">
        <v>41.44</v>
      </c>
      <c r="M1297" s="162">
        <v>0.11</v>
      </c>
      <c r="N1297" s="5" t="s">
        <v>315</v>
      </c>
    </row>
    <row r="1298" spans="8:14">
      <c r="H1298" s="2">
        <v>250</v>
      </c>
      <c r="I1298" s="27" t="s">
        <v>174</v>
      </c>
      <c r="J1298" s="27" t="s">
        <v>149</v>
      </c>
      <c r="K1298" s="162">
        <v>177</v>
      </c>
      <c r="L1298" s="162">
        <v>24.34</v>
      </c>
      <c r="M1298" s="162">
        <v>0.14000000000000001</v>
      </c>
      <c r="N1298" s="5" t="s">
        <v>315</v>
      </c>
    </row>
    <row r="1299" spans="8:14">
      <c r="H1299" s="2">
        <v>250</v>
      </c>
      <c r="I1299" s="27" t="s">
        <v>174</v>
      </c>
      <c r="J1299" s="27" t="s">
        <v>149</v>
      </c>
      <c r="K1299" s="162">
        <v>90</v>
      </c>
      <c r="L1299" s="162">
        <v>13.65</v>
      </c>
      <c r="M1299" s="162">
        <v>0.13</v>
      </c>
      <c r="N1299" s="5" t="s">
        <v>315</v>
      </c>
    </row>
    <row r="1300" spans="8:14">
      <c r="H1300" s="2">
        <v>250</v>
      </c>
      <c r="I1300" s="27" t="s">
        <v>174</v>
      </c>
      <c r="J1300" s="27" t="s">
        <v>149</v>
      </c>
      <c r="K1300" s="162">
        <v>77</v>
      </c>
      <c r="L1300" s="162">
        <v>12.05</v>
      </c>
      <c r="M1300" s="162">
        <v>0.11</v>
      </c>
      <c r="N1300" s="5" t="s">
        <v>315</v>
      </c>
    </row>
    <row r="1301" spans="8:14">
      <c r="H1301" s="2">
        <v>250</v>
      </c>
      <c r="I1301" s="27" t="s">
        <v>174</v>
      </c>
      <c r="J1301" s="27" t="s">
        <v>149</v>
      </c>
      <c r="K1301" s="162">
        <v>62</v>
      </c>
      <c r="L1301" s="162">
        <v>0.1</v>
      </c>
      <c r="M1301" s="162">
        <v>0.11</v>
      </c>
      <c r="N1301" s="5" t="s">
        <v>315</v>
      </c>
    </row>
    <row r="1302" spans="8:14">
      <c r="H1302" s="2">
        <v>250</v>
      </c>
      <c r="I1302" s="27" t="s">
        <v>174</v>
      </c>
      <c r="J1302" s="27" t="s">
        <v>149</v>
      </c>
      <c r="K1302" s="162">
        <v>113</v>
      </c>
      <c r="L1302" s="162">
        <v>0.1</v>
      </c>
      <c r="M1302" s="162">
        <v>0.18</v>
      </c>
      <c r="N1302" s="5" t="s">
        <v>315</v>
      </c>
    </row>
    <row r="1303" spans="8:14">
      <c r="H1303" s="2">
        <v>250</v>
      </c>
      <c r="I1303" s="27" t="s">
        <v>174</v>
      </c>
      <c r="J1303" s="27" t="s">
        <v>149</v>
      </c>
      <c r="K1303" s="162">
        <v>91</v>
      </c>
      <c r="L1303" s="162">
        <v>0.1</v>
      </c>
      <c r="M1303" s="162">
        <v>0.1</v>
      </c>
      <c r="N1303" s="5" t="s">
        <v>315</v>
      </c>
    </row>
    <row r="1304" spans="8:14">
      <c r="H1304" s="2">
        <v>250</v>
      </c>
      <c r="I1304" s="27" t="s">
        <v>174</v>
      </c>
      <c r="J1304" s="27" t="s">
        <v>149</v>
      </c>
      <c r="K1304" s="162">
        <v>87</v>
      </c>
      <c r="L1304" s="162">
        <v>0.1</v>
      </c>
      <c r="M1304" s="162">
        <v>0.13</v>
      </c>
      <c r="N1304" s="5" t="s">
        <v>315</v>
      </c>
    </row>
    <row r="1305" spans="8:14">
      <c r="H1305" s="2">
        <v>250</v>
      </c>
      <c r="I1305" s="27" t="s">
        <v>174</v>
      </c>
      <c r="J1305" s="27" t="s">
        <v>149</v>
      </c>
      <c r="K1305" s="162">
        <v>918</v>
      </c>
      <c r="L1305" s="162">
        <v>485.83</v>
      </c>
      <c r="M1305" s="162">
        <v>0.42</v>
      </c>
      <c r="N1305" s="5" t="s">
        <v>315</v>
      </c>
    </row>
    <row r="1306" spans="8:14">
      <c r="H1306" s="2">
        <v>250</v>
      </c>
      <c r="I1306" s="27" t="s">
        <v>174</v>
      </c>
      <c r="J1306" s="27" t="s">
        <v>149</v>
      </c>
      <c r="K1306" s="162">
        <v>416</v>
      </c>
      <c r="L1306" s="162">
        <v>51.45</v>
      </c>
      <c r="M1306" s="162">
        <v>0.27</v>
      </c>
      <c r="N1306" s="5" t="s">
        <v>315</v>
      </c>
    </row>
    <row r="1307" spans="8:14">
      <c r="H1307" s="2">
        <v>250</v>
      </c>
      <c r="I1307" s="27" t="s">
        <v>175</v>
      </c>
      <c r="J1307" s="27" t="s">
        <v>150</v>
      </c>
      <c r="K1307" s="162">
        <v>325</v>
      </c>
      <c r="L1307" s="162">
        <v>281</v>
      </c>
      <c r="M1307" s="162">
        <v>0.13</v>
      </c>
      <c r="N1307" s="5" t="s">
        <v>315</v>
      </c>
    </row>
    <row r="1308" spans="8:14">
      <c r="H1308" s="2">
        <v>250</v>
      </c>
      <c r="I1308" s="27" t="s">
        <v>174</v>
      </c>
      <c r="J1308" s="27" t="s">
        <v>150</v>
      </c>
      <c r="K1308" s="162">
        <v>826</v>
      </c>
      <c r="L1308" s="162">
        <v>407.15</v>
      </c>
      <c r="M1308" s="162">
        <v>0.52</v>
      </c>
      <c r="N1308" s="5" t="s">
        <v>315</v>
      </c>
    </row>
    <row r="1309" spans="8:14">
      <c r="H1309" s="2">
        <v>250</v>
      </c>
      <c r="I1309" s="27" t="s">
        <v>174</v>
      </c>
      <c r="J1309" s="27" t="s">
        <v>150</v>
      </c>
      <c r="K1309" s="162">
        <v>626</v>
      </c>
      <c r="L1309" s="162">
        <v>255.84</v>
      </c>
      <c r="M1309" s="162">
        <v>1.77</v>
      </c>
      <c r="N1309" s="5" t="s">
        <v>315</v>
      </c>
    </row>
    <row r="1310" spans="8:14">
      <c r="H1310" s="2">
        <v>250</v>
      </c>
      <c r="I1310" s="27" t="s">
        <v>174</v>
      </c>
      <c r="J1310" s="27" t="s">
        <v>150</v>
      </c>
      <c r="K1310" s="162">
        <v>187</v>
      </c>
      <c r="L1310" s="162">
        <v>96.63</v>
      </c>
      <c r="M1310" s="162">
        <v>0.56999999999999995</v>
      </c>
      <c r="N1310" s="5" t="s">
        <v>315</v>
      </c>
    </row>
    <row r="1311" spans="8:14">
      <c r="H1311" s="2">
        <v>250</v>
      </c>
      <c r="I1311" s="27" t="s">
        <v>174</v>
      </c>
      <c r="J1311" s="27" t="s">
        <v>150</v>
      </c>
      <c r="K1311" s="162">
        <v>1038</v>
      </c>
      <c r="L1311" s="162">
        <v>628.07000000000005</v>
      </c>
      <c r="M1311" s="162">
        <v>1.8</v>
      </c>
      <c r="N1311" s="5" t="s">
        <v>315</v>
      </c>
    </row>
    <row r="1312" spans="8:14">
      <c r="H1312" s="2">
        <v>250</v>
      </c>
      <c r="I1312" s="27" t="s">
        <v>174</v>
      </c>
      <c r="J1312" s="27" t="s">
        <v>150</v>
      </c>
      <c r="K1312" s="162">
        <v>723</v>
      </c>
      <c r="L1312" s="162">
        <v>355.23</v>
      </c>
      <c r="M1312" s="162">
        <v>1.52</v>
      </c>
      <c r="N1312" s="5" t="s">
        <v>315</v>
      </c>
    </row>
    <row r="1313" spans="8:14">
      <c r="H1313" s="2">
        <v>250</v>
      </c>
      <c r="I1313" s="27" t="s">
        <v>175</v>
      </c>
      <c r="J1313" s="27" t="s">
        <v>150</v>
      </c>
      <c r="K1313" s="162">
        <v>659</v>
      </c>
      <c r="L1313" s="162">
        <v>287.60000000000002</v>
      </c>
      <c r="M1313" s="162">
        <v>0.26</v>
      </c>
      <c r="N1313" s="5" t="s">
        <v>315</v>
      </c>
    </row>
    <row r="1314" spans="8:14">
      <c r="H1314" s="2">
        <v>250</v>
      </c>
      <c r="I1314" s="27" t="s">
        <v>175</v>
      </c>
      <c r="J1314" s="27" t="s">
        <v>150</v>
      </c>
      <c r="K1314" s="162">
        <v>42</v>
      </c>
      <c r="L1314" s="162">
        <v>34.67</v>
      </c>
      <c r="M1314" s="162">
        <v>0.23</v>
      </c>
      <c r="N1314" s="5" t="s">
        <v>315</v>
      </c>
    </row>
    <row r="1315" spans="8:14">
      <c r="H1315" s="2">
        <v>250</v>
      </c>
      <c r="I1315" s="27" t="s">
        <v>174</v>
      </c>
      <c r="J1315" s="27" t="s">
        <v>150</v>
      </c>
      <c r="K1315" s="162">
        <v>257</v>
      </c>
      <c r="L1315" s="162">
        <v>218.86</v>
      </c>
      <c r="M1315" s="162">
        <v>0.56999999999999995</v>
      </c>
      <c r="N1315" s="5" t="s">
        <v>315</v>
      </c>
    </row>
    <row r="1316" spans="8:14">
      <c r="H1316" s="2">
        <v>250</v>
      </c>
      <c r="I1316" s="27" t="s">
        <v>174</v>
      </c>
      <c r="J1316" s="27" t="s">
        <v>150</v>
      </c>
      <c r="K1316" s="162">
        <v>813</v>
      </c>
      <c r="L1316" s="162">
        <v>434.1</v>
      </c>
      <c r="M1316" s="162">
        <v>0.28999999999999998</v>
      </c>
      <c r="N1316" s="5" t="s">
        <v>315</v>
      </c>
    </row>
    <row r="1317" spans="8:14">
      <c r="H1317" s="2">
        <v>250</v>
      </c>
      <c r="I1317" s="27" t="s">
        <v>174</v>
      </c>
      <c r="J1317" s="27" t="s">
        <v>150</v>
      </c>
      <c r="K1317" s="162">
        <v>831</v>
      </c>
      <c r="L1317" s="162">
        <v>453.62</v>
      </c>
      <c r="M1317" s="162">
        <v>1.84</v>
      </c>
      <c r="N1317" s="5" t="s">
        <v>315</v>
      </c>
    </row>
    <row r="1318" spans="8:14">
      <c r="H1318" s="2">
        <v>250</v>
      </c>
      <c r="I1318" s="27" t="s">
        <v>174</v>
      </c>
      <c r="J1318" s="27" t="s">
        <v>150</v>
      </c>
      <c r="K1318" s="162">
        <v>732</v>
      </c>
      <c r="L1318" s="162">
        <v>374.47</v>
      </c>
      <c r="M1318" s="162">
        <v>0.51</v>
      </c>
      <c r="N1318" s="5" t="s">
        <v>315</v>
      </c>
    </row>
    <row r="1319" spans="8:14">
      <c r="H1319" s="2">
        <v>250</v>
      </c>
      <c r="I1319" s="27" t="s">
        <v>174</v>
      </c>
      <c r="J1319" s="27" t="s">
        <v>150</v>
      </c>
      <c r="K1319" s="162">
        <v>98</v>
      </c>
      <c r="L1319" s="162">
        <v>0.1</v>
      </c>
      <c r="M1319" s="162">
        <v>0.4</v>
      </c>
      <c r="N1319" s="5" t="s">
        <v>315</v>
      </c>
    </row>
    <row r="1320" spans="8:14">
      <c r="H1320" s="2">
        <v>250</v>
      </c>
      <c r="I1320" s="27" t="s">
        <v>174</v>
      </c>
      <c r="J1320" s="27" t="s">
        <v>150</v>
      </c>
      <c r="K1320" s="162">
        <v>653</v>
      </c>
      <c r="L1320" s="162">
        <v>316.3</v>
      </c>
      <c r="M1320" s="162">
        <v>2.44</v>
      </c>
      <c r="N1320" s="5" t="s">
        <v>315</v>
      </c>
    </row>
    <row r="1321" spans="8:14">
      <c r="H1321" s="2">
        <v>250</v>
      </c>
      <c r="I1321" s="27" t="s">
        <v>174</v>
      </c>
      <c r="J1321" s="27" t="s">
        <v>150</v>
      </c>
      <c r="K1321" s="162">
        <v>792</v>
      </c>
      <c r="L1321" s="162">
        <v>405.75</v>
      </c>
      <c r="M1321" s="162">
        <v>2.06</v>
      </c>
      <c r="N1321" s="5" t="s">
        <v>315</v>
      </c>
    </row>
    <row r="1322" spans="8:14">
      <c r="H1322" s="2">
        <v>250</v>
      </c>
      <c r="I1322" s="27" t="s">
        <v>174</v>
      </c>
      <c r="J1322" s="27" t="s">
        <v>150</v>
      </c>
      <c r="K1322" s="162">
        <v>830</v>
      </c>
      <c r="L1322" s="162">
        <v>443.7</v>
      </c>
      <c r="M1322" s="162">
        <v>2.33</v>
      </c>
      <c r="N1322" s="5" t="s">
        <v>315</v>
      </c>
    </row>
    <row r="1323" spans="8:14">
      <c r="H1323" s="2">
        <v>250</v>
      </c>
      <c r="I1323" s="27" t="s">
        <v>174</v>
      </c>
      <c r="J1323" s="27" t="s">
        <v>150</v>
      </c>
      <c r="K1323" s="162">
        <v>622</v>
      </c>
      <c r="L1323" s="162">
        <v>231.46</v>
      </c>
      <c r="M1323" s="162">
        <v>1.88</v>
      </c>
      <c r="N1323" s="5" t="s">
        <v>315</v>
      </c>
    </row>
    <row r="1324" spans="8:14">
      <c r="H1324" s="2">
        <v>250</v>
      </c>
      <c r="I1324" s="27" t="s">
        <v>174</v>
      </c>
      <c r="J1324" s="27" t="s">
        <v>150</v>
      </c>
      <c r="K1324" s="162">
        <v>112</v>
      </c>
      <c r="L1324" s="162">
        <v>27.2</v>
      </c>
      <c r="M1324" s="162">
        <v>0.12</v>
      </c>
      <c r="N1324" s="5" t="s">
        <v>315</v>
      </c>
    </row>
    <row r="1325" spans="8:14">
      <c r="H1325" s="2">
        <v>250</v>
      </c>
      <c r="I1325" s="27" t="s">
        <v>174</v>
      </c>
      <c r="J1325" s="27" t="s">
        <v>150</v>
      </c>
      <c r="K1325" s="162">
        <v>663</v>
      </c>
      <c r="L1325" s="162">
        <v>329.3</v>
      </c>
      <c r="M1325" s="162">
        <v>0.92</v>
      </c>
      <c r="N1325" s="5" t="s">
        <v>315</v>
      </c>
    </row>
    <row r="1326" spans="8:14">
      <c r="H1326" s="2">
        <v>250</v>
      </c>
      <c r="I1326" s="27" t="s">
        <v>174</v>
      </c>
      <c r="J1326" s="27" t="s">
        <v>150</v>
      </c>
      <c r="K1326" s="162">
        <v>59</v>
      </c>
      <c r="L1326" s="162">
        <v>43.6</v>
      </c>
      <c r="M1326" s="162">
        <v>0.26</v>
      </c>
      <c r="N1326" s="5" t="s">
        <v>315</v>
      </c>
    </row>
    <row r="1327" spans="8:14">
      <c r="H1327" s="2">
        <v>250</v>
      </c>
      <c r="I1327" s="27" t="s">
        <v>174</v>
      </c>
      <c r="J1327" s="27" t="s">
        <v>150</v>
      </c>
      <c r="K1327" s="162">
        <v>740</v>
      </c>
      <c r="L1327" s="162">
        <v>361.58</v>
      </c>
      <c r="M1327" s="162">
        <v>0.59</v>
      </c>
      <c r="N1327" s="5" t="s">
        <v>315</v>
      </c>
    </row>
    <row r="1328" spans="8:14">
      <c r="H1328" s="2">
        <v>250</v>
      </c>
      <c r="I1328" s="27" t="s">
        <v>174</v>
      </c>
      <c r="J1328" s="27" t="s">
        <v>150</v>
      </c>
      <c r="K1328" s="162">
        <v>829</v>
      </c>
      <c r="L1328" s="162">
        <v>428.83</v>
      </c>
      <c r="M1328" s="162">
        <v>2.0299999999999998</v>
      </c>
      <c r="N1328" s="5" t="s">
        <v>315</v>
      </c>
    </row>
    <row r="1329" spans="8:14">
      <c r="H1329" s="2">
        <v>250</v>
      </c>
      <c r="I1329" s="27" t="s">
        <v>174</v>
      </c>
      <c r="J1329" s="27" t="s">
        <v>150</v>
      </c>
      <c r="K1329" s="162">
        <v>789</v>
      </c>
      <c r="L1329" s="162">
        <v>402.46</v>
      </c>
      <c r="M1329" s="162">
        <v>1.1100000000000001</v>
      </c>
      <c r="N1329" s="5" t="s">
        <v>315</v>
      </c>
    </row>
    <row r="1330" spans="8:14">
      <c r="H1330" s="2">
        <v>250</v>
      </c>
      <c r="I1330" s="27" t="s">
        <v>175</v>
      </c>
      <c r="J1330" s="27" t="s">
        <v>150</v>
      </c>
      <c r="K1330" s="162">
        <v>61</v>
      </c>
      <c r="L1330" s="162">
        <v>33.56</v>
      </c>
      <c r="M1330" s="162">
        <v>0.13</v>
      </c>
      <c r="N1330" s="5" t="s">
        <v>315</v>
      </c>
    </row>
    <row r="1331" spans="8:14">
      <c r="H1331" s="2">
        <v>250</v>
      </c>
      <c r="I1331" s="27" t="s">
        <v>174</v>
      </c>
      <c r="J1331" s="27" t="s">
        <v>150</v>
      </c>
      <c r="K1331" s="162">
        <v>681</v>
      </c>
      <c r="L1331" s="162">
        <v>303.02</v>
      </c>
      <c r="M1331" s="162">
        <v>0.86</v>
      </c>
      <c r="N1331" s="5" t="s">
        <v>315</v>
      </c>
    </row>
    <row r="1332" spans="8:14">
      <c r="H1332" s="2">
        <v>250</v>
      </c>
      <c r="I1332" s="27" t="s">
        <v>174</v>
      </c>
      <c r="J1332" s="27" t="s">
        <v>150</v>
      </c>
      <c r="K1332" s="162">
        <v>83</v>
      </c>
      <c r="L1332" s="162">
        <v>42.53</v>
      </c>
      <c r="M1332" s="162">
        <v>0.22</v>
      </c>
      <c r="N1332" s="5" t="s">
        <v>315</v>
      </c>
    </row>
    <row r="1333" spans="8:14">
      <c r="H1333" s="2">
        <v>250</v>
      </c>
      <c r="I1333" s="27" t="s">
        <v>175</v>
      </c>
      <c r="J1333" s="27" t="s">
        <v>164</v>
      </c>
      <c r="K1333" s="162">
        <v>654</v>
      </c>
      <c r="L1333" s="162">
        <v>305.06</v>
      </c>
      <c r="M1333" s="162">
        <v>0.87</v>
      </c>
      <c r="N1333" s="5" t="s">
        <v>315</v>
      </c>
    </row>
    <row r="1334" spans="8:14">
      <c r="H1334" s="2">
        <v>250</v>
      </c>
      <c r="I1334" s="27" t="s">
        <v>174</v>
      </c>
      <c r="J1334" s="27" t="s">
        <v>150</v>
      </c>
      <c r="K1334" s="162">
        <v>566</v>
      </c>
      <c r="L1334" s="162">
        <v>226.18</v>
      </c>
      <c r="M1334" s="162">
        <v>1.69</v>
      </c>
      <c r="N1334" s="5" t="s">
        <v>315</v>
      </c>
    </row>
    <row r="1335" spans="8:14">
      <c r="H1335" s="2">
        <v>250</v>
      </c>
      <c r="I1335" s="27" t="s">
        <v>174</v>
      </c>
      <c r="J1335" s="27" t="s">
        <v>150</v>
      </c>
      <c r="K1335" s="162">
        <v>118</v>
      </c>
      <c r="L1335" s="162">
        <v>75.45</v>
      </c>
      <c r="M1335" s="162">
        <v>0.1</v>
      </c>
      <c r="N1335" s="5" t="s">
        <v>315</v>
      </c>
    </row>
    <row r="1336" spans="8:14">
      <c r="H1336" s="2">
        <v>250</v>
      </c>
      <c r="I1336" s="27" t="s">
        <v>174</v>
      </c>
      <c r="J1336" s="27" t="s">
        <v>150</v>
      </c>
      <c r="K1336" s="162">
        <v>235</v>
      </c>
      <c r="L1336" s="162">
        <v>195.33</v>
      </c>
      <c r="M1336" s="162">
        <v>0.35</v>
      </c>
      <c r="N1336" s="5" t="s">
        <v>315</v>
      </c>
    </row>
    <row r="1337" spans="8:14">
      <c r="H1337" s="2">
        <v>250</v>
      </c>
      <c r="I1337" s="27" t="s">
        <v>174</v>
      </c>
      <c r="J1337" s="27" t="s">
        <v>150</v>
      </c>
      <c r="K1337" s="162">
        <v>170</v>
      </c>
      <c r="L1337" s="162">
        <v>0.1</v>
      </c>
      <c r="M1337" s="162">
        <v>0.12</v>
      </c>
      <c r="N1337" s="5" t="s">
        <v>315</v>
      </c>
    </row>
    <row r="1338" spans="8:14">
      <c r="H1338" s="2">
        <v>250</v>
      </c>
      <c r="I1338" s="27" t="s">
        <v>174</v>
      </c>
      <c r="J1338" s="27" t="s">
        <v>164</v>
      </c>
      <c r="K1338" s="162">
        <v>672</v>
      </c>
      <c r="L1338" s="162">
        <v>353.57</v>
      </c>
      <c r="M1338" s="162">
        <v>0.88</v>
      </c>
      <c r="N1338" s="5" t="s">
        <v>315</v>
      </c>
    </row>
    <row r="1339" spans="8:14">
      <c r="H1339" s="2">
        <v>250</v>
      </c>
      <c r="I1339" s="27" t="s">
        <v>174</v>
      </c>
      <c r="J1339" s="27" t="s">
        <v>151</v>
      </c>
      <c r="K1339" s="162">
        <v>136</v>
      </c>
      <c r="L1339" s="162">
        <v>119.56</v>
      </c>
      <c r="M1339" s="162">
        <v>0.15</v>
      </c>
      <c r="N1339" s="5" t="s">
        <v>315</v>
      </c>
    </row>
    <row r="1340" spans="8:14">
      <c r="H1340" s="2">
        <v>250</v>
      </c>
      <c r="I1340" s="27" t="s">
        <v>174</v>
      </c>
      <c r="J1340" s="27" t="s">
        <v>151</v>
      </c>
      <c r="K1340" s="162">
        <v>143</v>
      </c>
      <c r="L1340" s="162">
        <v>0.1</v>
      </c>
      <c r="M1340" s="162">
        <v>0.14000000000000001</v>
      </c>
      <c r="N1340" s="5" t="s">
        <v>315</v>
      </c>
    </row>
    <row r="1341" spans="8:14">
      <c r="H1341" s="2">
        <v>250</v>
      </c>
      <c r="I1341" s="27" t="s">
        <v>174</v>
      </c>
      <c r="J1341" s="27" t="s">
        <v>151</v>
      </c>
      <c r="K1341" s="162">
        <v>981</v>
      </c>
      <c r="L1341" s="162">
        <v>522.74</v>
      </c>
      <c r="M1341" s="162">
        <v>0.3</v>
      </c>
      <c r="N1341" s="5" t="s">
        <v>315</v>
      </c>
    </row>
    <row r="1342" spans="8:14">
      <c r="H1342" s="2">
        <v>250</v>
      </c>
      <c r="I1342" s="27" t="s">
        <v>174</v>
      </c>
      <c r="J1342" s="27" t="s">
        <v>151</v>
      </c>
      <c r="K1342" s="162">
        <v>411</v>
      </c>
      <c r="L1342" s="162">
        <v>407.87</v>
      </c>
      <c r="M1342" s="162">
        <v>0.15</v>
      </c>
      <c r="N1342" s="5" t="s">
        <v>315</v>
      </c>
    </row>
    <row r="1343" spans="8:14">
      <c r="H1343" s="2">
        <v>250</v>
      </c>
      <c r="I1343" s="27" t="s">
        <v>174</v>
      </c>
      <c r="J1343" s="27" t="s">
        <v>151</v>
      </c>
      <c r="K1343" s="162">
        <v>60</v>
      </c>
      <c r="L1343" s="162">
        <v>0.1</v>
      </c>
      <c r="M1343" s="162">
        <v>0.13</v>
      </c>
      <c r="N1343" s="5" t="s">
        <v>315</v>
      </c>
    </row>
    <row r="1344" spans="8:14">
      <c r="H1344" s="2">
        <v>250</v>
      </c>
      <c r="I1344" s="27" t="s">
        <v>174</v>
      </c>
      <c r="J1344" s="27" t="s">
        <v>151</v>
      </c>
      <c r="K1344" s="162">
        <v>35</v>
      </c>
      <c r="L1344" s="162">
        <v>21.89</v>
      </c>
      <c r="M1344" s="162">
        <v>0.23</v>
      </c>
      <c r="N1344" s="5" t="s">
        <v>315</v>
      </c>
    </row>
    <row r="1345" spans="8:14">
      <c r="H1345" s="2">
        <v>250</v>
      </c>
      <c r="I1345" s="27" t="s">
        <v>174</v>
      </c>
      <c r="J1345" s="27" t="s">
        <v>151</v>
      </c>
      <c r="K1345" s="162">
        <v>52</v>
      </c>
      <c r="L1345" s="162">
        <v>36.03</v>
      </c>
      <c r="M1345" s="162">
        <v>0.13</v>
      </c>
      <c r="N1345" s="5" t="s">
        <v>315</v>
      </c>
    </row>
    <row r="1346" spans="8:14">
      <c r="H1346" s="2">
        <v>250</v>
      </c>
      <c r="I1346" s="27" t="s">
        <v>174</v>
      </c>
      <c r="J1346" s="27" t="s">
        <v>176</v>
      </c>
      <c r="K1346" s="162">
        <v>243</v>
      </c>
      <c r="L1346" s="162">
        <v>0.1</v>
      </c>
      <c r="M1346" s="162">
        <v>0.5</v>
      </c>
      <c r="N1346" s="5" t="s">
        <v>315</v>
      </c>
    </row>
    <row r="1347" spans="8:14">
      <c r="H1347" s="2">
        <v>250</v>
      </c>
      <c r="I1347" s="27" t="s">
        <v>174</v>
      </c>
      <c r="J1347" s="27" t="s">
        <v>176</v>
      </c>
      <c r="K1347" s="162">
        <v>144</v>
      </c>
      <c r="L1347" s="162">
        <v>56.07</v>
      </c>
      <c r="M1347" s="162">
        <v>0.12</v>
      </c>
      <c r="N1347" s="5" t="s">
        <v>315</v>
      </c>
    </row>
    <row r="1348" spans="8:14">
      <c r="H1348" s="2">
        <v>250</v>
      </c>
      <c r="I1348" s="27" t="s">
        <v>174</v>
      </c>
      <c r="J1348" s="27" t="s">
        <v>176</v>
      </c>
      <c r="K1348" s="162">
        <v>826</v>
      </c>
      <c r="L1348" s="162">
        <v>392.42</v>
      </c>
      <c r="M1348" s="162">
        <v>0.49</v>
      </c>
      <c r="N1348" s="5" t="s">
        <v>315</v>
      </c>
    </row>
    <row r="1349" spans="8:14">
      <c r="H1349" s="2">
        <v>250</v>
      </c>
      <c r="I1349" s="27" t="s">
        <v>174</v>
      </c>
      <c r="J1349" s="27" t="s">
        <v>176</v>
      </c>
      <c r="K1349" s="162">
        <v>610</v>
      </c>
      <c r="L1349" s="162">
        <v>201.57</v>
      </c>
      <c r="M1349" s="162">
        <v>0.42</v>
      </c>
      <c r="N1349" s="5" t="s">
        <v>315</v>
      </c>
    </row>
    <row r="1350" spans="8:14">
      <c r="H1350" s="2">
        <v>250</v>
      </c>
      <c r="I1350" s="27" t="s">
        <v>174</v>
      </c>
      <c r="J1350" s="27" t="s">
        <v>176</v>
      </c>
      <c r="K1350" s="162">
        <v>597</v>
      </c>
      <c r="L1350" s="162">
        <v>147.63</v>
      </c>
      <c r="M1350" s="162">
        <v>0.49</v>
      </c>
      <c r="N1350" s="5" t="s">
        <v>315</v>
      </c>
    </row>
    <row r="1351" spans="8:14">
      <c r="H1351" s="2">
        <v>250</v>
      </c>
      <c r="I1351" s="27" t="s">
        <v>174</v>
      </c>
      <c r="J1351" s="27" t="s">
        <v>176</v>
      </c>
      <c r="K1351" s="162">
        <v>475</v>
      </c>
      <c r="L1351" s="162">
        <v>157.58000000000001</v>
      </c>
      <c r="M1351" s="162">
        <v>0.66</v>
      </c>
      <c r="N1351" s="5" t="s">
        <v>315</v>
      </c>
    </row>
    <row r="1352" spans="8:14">
      <c r="H1352" s="2">
        <v>250</v>
      </c>
      <c r="I1352" s="27" t="s">
        <v>174</v>
      </c>
      <c r="J1352" s="27" t="s">
        <v>176</v>
      </c>
      <c r="K1352" s="162">
        <v>752</v>
      </c>
      <c r="L1352" s="162">
        <v>319.44</v>
      </c>
      <c r="M1352" s="162">
        <v>0.37</v>
      </c>
      <c r="N1352" s="5" t="s">
        <v>315</v>
      </c>
    </row>
    <row r="1353" spans="8:14">
      <c r="H1353" s="2">
        <v>250</v>
      </c>
      <c r="I1353" s="27" t="s">
        <v>174</v>
      </c>
      <c r="J1353" s="27" t="s">
        <v>176</v>
      </c>
      <c r="K1353" s="162">
        <v>577</v>
      </c>
      <c r="L1353" s="162">
        <v>138.34</v>
      </c>
      <c r="M1353" s="162">
        <v>0.96</v>
      </c>
      <c r="N1353" s="5" t="s">
        <v>315</v>
      </c>
    </row>
    <row r="1354" spans="8:14">
      <c r="H1354" s="2">
        <v>250</v>
      </c>
      <c r="I1354" s="27" t="s">
        <v>174</v>
      </c>
      <c r="J1354" s="27" t="s">
        <v>176</v>
      </c>
      <c r="K1354" s="162">
        <v>642</v>
      </c>
      <c r="L1354" s="162">
        <v>237.11</v>
      </c>
      <c r="M1354" s="162">
        <v>1.37</v>
      </c>
      <c r="N1354" s="5" t="s">
        <v>315</v>
      </c>
    </row>
    <row r="1355" spans="8:14">
      <c r="H1355" s="2">
        <v>250</v>
      </c>
      <c r="I1355" s="27" t="s">
        <v>174</v>
      </c>
      <c r="J1355" s="27" t="s">
        <v>176</v>
      </c>
      <c r="K1355" s="162">
        <v>460</v>
      </c>
      <c r="L1355" s="162">
        <v>45.18</v>
      </c>
      <c r="M1355" s="162">
        <v>1.71</v>
      </c>
      <c r="N1355" s="5" t="s">
        <v>315</v>
      </c>
    </row>
    <row r="1356" spans="8:14">
      <c r="H1356" s="2">
        <v>250</v>
      </c>
      <c r="I1356" s="27" t="s">
        <v>174</v>
      </c>
      <c r="J1356" s="27" t="s">
        <v>177</v>
      </c>
      <c r="K1356" s="162">
        <v>680</v>
      </c>
      <c r="L1356" s="162">
        <v>265.33</v>
      </c>
      <c r="M1356" s="162">
        <v>1.31</v>
      </c>
      <c r="N1356" s="5" t="s">
        <v>315</v>
      </c>
    </row>
    <row r="1357" spans="8:14">
      <c r="H1357" s="2">
        <v>250</v>
      </c>
      <c r="I1357" s="27" t="s">
        <v>175</v>
      </c>
      <c r="J1357" s="27" t="s">
        <v>176</v>
      </c>
      <c r="K1357" s="162">
        <v>595</v>
      </c>
      <c r="L1357" s="162">
        <v>199.12</v>
      </c>
      <c r="M1357" s="162">
        <v>0.74</v>
      </c>
      <c r="N1357" s="5" t="s">
        <v>315</v>
      </c>
    </row>
    <row r="1358" spans="8:14">
      <c r="H1358" s="2">
        <v>250</v>
      </c>
      <c r="I1358" s="27" t="s">
        <v>174</v>
      </c>
      <c r="J1358" s="27" t="s">
        <v>176</v>
      </c>
      <c r="K1358" s="162">
        <v>639</v>
      </c>
      <c r="L1358" s="162">
        <v>239.48</v>
      </c>
      <c r="M1358" s="162">
        <v>0.56000000000000005</v>
      </c>
      <c r="N1358" s="5" t="s">
        <v>315</v>
      </c>
    </row>
    <row r="1359" spans="8:14">
      <c r="H1359" s="2">
        <v>250</v>
      </c>
      <c r="I1359" s="27" t="s">
        <v>175</v>
      </c>
      <c r="J1359" s="27" t="s">
        <v>176</v>
      </c>
      <c r="K1359" s="162">
        <v>580</v>
      </c>
      <c r="L1359" s="162">
        <v>193.63</v>
      </c>
      <c r="M1359" s="162">
        <v>1.92</v>
      </c>
      <c r="N1359" s="5" t="s">
        <v>315</v>
      </c>
    </row>
    <row r="1360" spans="8:14">
      <c r="H1360" s="2">
        <v>250</v>
      </c>
      <c r="I1360" s="27" t="s">
        <v>174</v>
      </c>
      <c r="J1360" s="27" t="s">
        <v>176</v>
      </c>
      <c r="K1360" s="162">
        <v>575</v>
      </c>
      <c r="L1360" s="162">
        <v>205.27</v>
      </c>
      <c r="M1360" s="162">
        <v>1.65</v>
      </c>
      <c r="N1360" s="5" t="s">
        <v>315</v>
      </c>
    </row>
    <row r="1361" spans="1:14">
      <c r="H1361" s="2">
        <v>250</v>
      </c>
      <c r="I1361" s="27" t="s">
        <v>174</v>
      </c>
      <c r="J1361" s="27" t="s">
        <v>176</v>
      </c>
      <c r="K1361" s="162">
        <v>594</v>
      </c>
      <c r="L1361" s="162">
        <v>199.16</v>
      </c>
      <c r="M1361" s="162">
        <v>1.98</v>
      </c>
      <c r="N1361" s="5" t="s">
        <v>315</v>
      </c>
    </row>
    <row r="1362" spans="1:14">
      <c r="H1362" s="2">
        <v>250</v>
      </c>
      <c r="I1362" s="27" t="s">
        <v>174</v>
      </c>
      <c r="J1362" s="27" t="s">
        <v>176</v>
      </c>
      <c r="K1362" s="162">
        <v>614</v>
      </c>
      <c r="L1362" s="162">
        <v>232.36</v>
      </c>
      <c r="M1362" s="162">
        <v>1.49</v>
      </c>
      <c r="N1362" s="5" t="s">
        <v>315</v>
      </c>
    </row>
    <row r="1363" spans="1:14">
      <c r="H1363" s="2">
        <v>250</v>
      </c>
      <c r="I1363" s="27" t="s">
        <v>174</v>
      </c>
      <c r="J1363" s="27" t="s">
        <v>176</v>
      </c>
      <c r="K1363" s="162">
        <v>642</v>
      </c>
      <c r="L1363" s="162">
        <v>384.95</v>
      </c>
      <c r="M1363" s="162">
        <v>0.86</v>
      </c>
      <c r="N1363" s="5" t="s">
        <v>315</v>
      </c>
    </row>
    <row r="1364" spans="1:14">
      <c r="H1364" s="2">
        <v>250</v>
      </c>
      <c r="I1364" s="27" t="s">
        <v>174</v>
      </c>
      <c r="J1364" s="27" t="s">
        <v>176</v>
      </c>
      <c r="K1364" s="162">
        <v>497</v>
      </c>
      <c r="L1364" s="162">
        <v>119.63</v>
      </c>
      <c r="M1364" s="162">
        <v>0.51</v>
      </c>
      <c r="N1364" s="5" t="s">
        <v>315</v>
      </c>
    </row>
    <row r="1365" spans="1:14">
      <c r="H1365" s="2">
        <v>250</v>
      </c>
      <c r="I1365" s="27" t="s">
        <v>174</v>
      </c>
      <c r="J1365" s="27" t="s">
        <v>176</v>
      </c>
      <c r="K1365" s="162">
        <v>545</v>
      </c>
      <c r="L1365" s="162">
        <v>127.82</v>
      </c>
      <c r="M1365" s="162">
        <v>2.13</v>
      </c>
      <c r="N1365" s="5" t="s">
        <v>315</v>
      </c>
    </row>
    <row r="1366" spans="1:14">
      <c r="H1366" s="2">
        <v>250</v>
      </c>
      <c r="I1366" s="27" t="s">
        <v>174</v>
      </c>
      <c r="J1366" s="27" t="s">
        <v>176</v>
      </c>
      <c r="K1366" s="162">
        <v>628</v>
      </c>
      <c r="L1366" s="162">
        <v>233</v>
      </c>
      <c r="M1366" s="162">
        <v>1.9</v>
      </c>
      <c r="N1366" s="5" t="s">
        <v>315</v>
      </c>
    </row>
    <row r="1369" spans="1:14">
      <c r="A1369" s="5" t="s">
        <v>398</v>
      </c>
    </row>
    <row r="1370" spans="1:14">
      <c r="A1370" s="5" t="s">
        <v>399</v>
      </c>
    </row>
  </sheetData>
  <phoneticPr fontId="1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6"/>
  <sheetViews>
    <sheetView workbookViewId="0">
      <pane ySplit="1" topLeftCell="A282" activePane="bottomLeft" state="frozen"/>
      <selection pane="bottomLeft" activeCell="B308" sqref="B308"/>
    </sheetView>
  </sheetViews>
  <sheetFormatPr defaultColWidth="8.85546875" defaultRowHeight="15"/>
  <cols>
    <col min="1" max="1" width="12.140625" style="17" customWidth="1"/>
    <col min="2" max="2" width="35.42578125" style="17" customWidth="1"/>
    <col min="3" max="5" width="8.85546875" style="6"/>
    <col min="6" max="6" width="8.85546875" style="4"/>
    <col min="7" max="7" width="11.42578125" style="188" customWidth="1"/>
    <col min="9" max="9" width="8.85546875" style="5"/>
  </cols>
  <sheetData>
    <row r="1" spans="1:14" ht="17.25">
      <c r="A1" s="30" t="s">
        <v>86</v>
      </c>
      <c r="B1" s="14" t="s">
        <v>0</v>
      </c>
      <c r="C1" s="2" t="s">
        <v>91</v>
      </c>
      <c r="D1" s="2" t="s">
        <v>219</v>
      </c>
      <c r="E1" s="2" t="s">
        <v>8</v>
      </c>
      <c r="F1" s="28" t="s">
        <v>400</v>
      </c>
      <c r="G1" s="31" t="s">
        <v>15</v>
      </c>
      <c r="K1" s="23"/>
      <c r="L1" s="23"/>
      <c r="M1" s="23"/>
      <c r="N1" s="23"/>
    </row>
    <row r="2" spans="1:14">
      <c r="A2" s="30"/>
      <c r="B2" s="14"/>
      <c r="C2" s="6" t="s">
        <v>7</v>
      </c>
      <c r="D2" s="6" t="s">
        <v>7</v>
      </c>
      <c r="E2" s="6" t="s">
        <v>9</v>
      </c>
      <c r="F2" s="4" t="s">
        <v>9</v>
      </c>
      <c r="G2" s="187"/>
      <c r="K2" s="24"/>
      <c r="L2" s="25"/>
      <c r="M2" s="26"/>
      <c r="N2" s="26"/>
    </row>
    <row r="3" spans="1:14">
      <c r="A3" s="17">
        <v>444</v>
      </c>
      <c r="B3" s="17" t="s">
        <v>401</v>
      </c>
      <c r="C3" s="6">
        <v>1.1100000000000001</v>
      </c>
      <c r="D3" s="6">
        <v>9.3335294117647063</v>
      </c>
      <c r="E3" s="6">
        <v>2266.0411281984443</v>
      </c>
      <c r="F3" s="4">
        <v>1551.6826866400027</v>
      </c>
      <c r="G3" s="188" t="s">
        <v>94</v>
      </c>
    </row>
    <row r="4" spans="1:14">
      <c r="A4" s="17">
        <v>444</v>
      </c>
      <c r="B4" s="17" t="s">
        <v>401</v>
      </c>
      <c r="C4" s="6">
        <v>0.60984042549999995</v>
      </c>
      <c r="D4" s="6">
        <v>2.3929411764705879</v>
      </c>
      <c r="E4" s="6">
        <v>1647.2606647908444</v>
      </c>
      <c r="F4" s="4">
        <v>1464.1126128427925</v>
      </c>
      <c r="G4" s="188" t="s">
        <v>94</v>
      </c>
    </row>
    <row r="5" spans="1:14">
      <c r="A5" s="17">
        <v>444</v>
      </c>
      <c r="B5" s="17" t="s">
        <v>401</v>
      </c>
      <c r="C5" s="6">
        <v>0.84920212770000003</v>
      </c>
      <c r="D5" s="6">
        <v>9.8205882352941174</v>
      </c>
      <c r="E5" s="6">
        <v>865.47117407505129</v>
      </c>
      <c r="F5" s="4">
        <v>113.83481043868767</v>
      </c>
      <c r="G5" s="188" t="s">
        <v>93</v>
      </c>
    </row>
    <row r="6" spans="1:14">
      <c r="A6" s="17">
        <v>444</v>
      </c>
      <c r="B6" s="17" t="s">
        <v>401</v>
      </c>
      <c r="C6" s="6">
        <v>0.93539682540000002</v>
      </c>
      <c r="D6" s="6">
        <v>10.191176470588236</v>
      </c>
      <c r="E6" s="6">
        <v>2880.3143264484806</v>
      </c>
      <c r="F6" s="4">
        <v>2100.3143264484806</v>
      </c>
      <c r="G6" s="188" t="s">
        <v>93</v>
      </c>
    </row>
    <row r="7" spans="1:14">
      <c r="A7" s="17">
        <v>444</v>
      </c>
      <c r="B7" s="17" t="s">
        <v>401</v>
      </c>
      <c r="C7" s="6">
        <v>0.77053767360000003</v>
      </c>
      <c r="D7" s="6">
        <v>9.8470588235294123</v>
      </c>
      <c r="E7" s="6">
        <v>2501.2949725457929</v>
      </c>
      <c r="F7" s="4">
        <v>1747.6326348834552</v>
      </c>
      <c r="G7" s="188" t="s">
        <v>93</v>
      </c>
    </row>
    <row r="8" spans="1:14">
      <c r="A8" s="17">
        <v>444</v>
      </c>
      <c r="B8" s="17" t="s">
        <v>401</v>
      </c>
      <c r="C8" s="6">
        <v>0.68046284580000005</v>
      </c>
      <c r="D8" s="6">
        <v>9.9105882352941173</v>
      </c>
      <c r="E8" s="6">
        <v>2783.8047204117593</v>
      </c>
      <c r="F8" s="4">
        <v>2025.2800450870841</v>
      </c>
      <c r="G8" s="188" t="s">
        <v>93</v>
      </c>
    </row>
    <row r="9" spans="1:14">
      <c r="A9" s="17">
        <v>444</v>
      </c>
      <c r="B9" s="17" t="s">
        <v>401</v>
      </c>
      <c r="C9" s="6">
        <v>0.6936521739</v>
      </c>
      <c r="D9" s="6">
        <v>9.9635294117647053</v>
      </c>
      <c r="E9" s="6">
        <v>2787.5916012421721</v>
      </c>
      <c r="F9" s="4">
        <v>2025.0149778655486</v>
      </c>
      <c r="G9" s="188" t="s">
        <v>93</v>
      </c>
    </row>
    <row r="10" spans="1:14">
      <c r="A10" s="17">
        <v>444</v>
      </c>
      <c r="B10" s="17" t="s">
        <v>401</v>
      </c>
      <c r="C10" s="6">
        <v>0.85238376810000005</v>
      </c>
      <c r="D10" s="6">
        <v>9.9052941176470597</v>
      </c>
      <c r="E10" s="6">
        <v>2757.0013664602466</v>
      </c>
      <c r="F10" s="4">
        <v>1998.8818859407659</v>
      </c>
      <c r="G10" s="188" t="s">
        <v>93</v>
      </c>
    </row>
    <row r="11" spans="1:14">
      <c r="A11" s="17">
        <v>444</v>
      </c>
      <c r="B11" s="17" t="s">
        <v>401</v>
      </c>
      <c r="C11" s="6">
        <v>1.3312655170000001</v>
      </c>
      <c r="D11" s="6">
        <v>8.82</v>
      </c>
      <c r="E11" s="6">
        <v>2685.7675414053442</v>
      </c>
      <c r="F11" s="4">
        <v>2010.7129959507986</v>
      </c>
      <c r="G11" s="188" t="s">
        <v>93</v>
      </c>
    </row>
    <row r="12" spans="1:14">
      <c r="A12" s="17">
        <v>444</v>
      </c>
      <c r="B12" s="17" t="s">
        <v>401</v>
      </c>
      <c r="C12" s="6">
        <v>1.365238095</v>
      </c>
      <c r="D12" s="6">
        <v>9.9105882352941173</v>
      </c>
      <c r="E12" s="6">
        <v>2774.6854860825365</v>
      </c>
      <c r="F12" s="4">
        <v>2016.1608107578613</v>
      </c>
      <c r="G12" s="188" t="s">
        <v>93</v>
      </c>
    </row>
    <row r="13" spans="1:14">
      <c r="A13" s="17">
        <v>444</v>
      </c>
      <c r="B13" s="17" t="s">
        <v>401</v>
      </c>
      <c r="C13" s="6">
        <v>1.560441934</v>
      </c>
      <c r="D13" s="6">
        <v>9.9952941176470578</v>
      </c>
      <c r="E13" s="6">
        <v>2915.3245808365446</v>
      </c>
      <c r="F13" s="4">
        <v>2150.3167886287524</v>
      </c>
      <c r="G13" s="188" t="s">
        <v>93</v>
      </c>
    </row>
    <row r="14" spans="1:14">
      <c r="A14" s="17">
        <v>444</v>
      </c>
      <c r="B14" s="17" t="s">
        <v>401</v>
      </c>
      <c r="C14" s="6">
        <v>1.898119165</v>
      </c>
      <c r="D14" s="6">
        <v>9.6511764705882364</v>
      </c>
      <c r="E14" s="6">
        <v>2558.7009534254844</v>
      </c>
      <c r="F14" s="4">
        <v>1820.0308235553543</v>
      </c>
      <c r="G14" s="188" t="s">
        <v>93</v>
      </c>
    </row>
    <row r="15" spans="1:14">
      <c r="A15" s="17">
        <v>444</v>
      </c>
      <c r="B15" s="17" t="s">
        <v>401</v>
      </c>
      <c r="C15" s="6">
        <v>1.4826765150000001</v>
      </c>
      <c r="D15" s="6">
        <v>9.5347058823529416</v>
      </c>
      <c r="E15" s="6">
        <v>2682.8021316563431</v>
      </c>
      <c r="F15" s="4">
        <v>1953.0462875004989</v>
      </c>
      <c r="G15" s="188" t="s">
        <v>93</v>
      </c>
    </row>
    <row r="16" spans="1:14">
      <c r="A16" s="17">
        <v>444</v>
      </c>
      <c r="B16" s="17" t="s">
        <v>401</v>
      </c>
      <c r="C16" s="6">
        <v>1.938999505</v>
      </c>
      <c r="D16" s="6">
        <v>9.5982352941176465</v>
      </c>
      <c r="E16" s="6">
        <v>2636.1102722122123</v>
      </c>
      <c r="F16" s="4">
        <v>1901.4920903940306</v>
      </c>
      <c r="G16" s="188" t="s">
        <v>93</v>
      </c>
    </row>
    <row r="17" spans="1:7">
      <c r="A17" s="17">
        <v>444</v>
      </c>
      <c r="B17" s="17" t="s">
        <v>401</v>
      </c>
      <c r="C17" s="6">
        <v>2.8741906460000002</v>
      </c>
      <c r="D17" s="6">
        <v>9.6194117647058839</v>
      </c>
      <c r="E17" s="6">
        <v>2847.1806642673309</v>
      </c>
      <c r="F17" s="4">
        <v>2110.94170322837</v>
      </c>
      <c r="G17" s="188" t="s">
        <v>93</v>
      </c>
    </row>
    <row r="18" spans="1:7">
      <c r="A18" s="17">
        <v>444</v>
      </c>
      <c r="B18" s="17" t="s">
        <v>401</v>
      </c>
      <c r="C18" s="6">
        <v>1.8559159089999999</v>
      </c>
      <c r="D18" s="6">
        <v>9.6511764705882364</v>
      </c>
      <c r="E18" s="6">
        <v>2623.0142245505021</v>
      </c>
      <c r="F18" s="4">
        <v>1884.3440946803721</v>
      </c>
      <c r="G18" s="188" t="s">
        <v>93</v>
      </c>
    </row>
    <row r="19" spans="1:7">
      <c r="A19" s="17">
        <v>444</v>
      </c>
      <c r="B19" s="17" t="s">
        <v>401</v>
      </c>
      <c r="C19" s="6">
        <v>1.196167424</v>
      </c>
      <c r="D19" s="6">
        <v>9.3970588235294112</v>
      </c>
      <c r="E19" s="6">
        <v>2835.8651827095437</v>
      </c>
      <c r="F19" s="4">
        <v>2116.6444034887645</v>
      </c>
      <c r="G19" s="188" t="s">
        <v>93</v>
      </c>
    </row>
    <row r="20" spans="1:7">
      <c r="A20" s="17">
        <v>444</v>
      </c>
      <c r="B20" s="17" t="s">
        <v>401</v>
      </c>
      <c r="C20" s="6">
        <v>1.608311842</v>
      </c>
      <c r="D20" s="6">
        <v>8.7299999999999986</v>
      </c>
      <c r="E20" s="6">
        <v>2459.2536098717451</v>
      </c>
      <c r="F20" s="4">
        <v>1791.0873761055113</v>
      </c>
      <c r="G20" s="188" t="s">
        <v>93</v>
      </c>
    </row>
    <row r="21" spans="1:7">
      <c r="A21" s="17">
        <v>444</v>
      </c>
      <c r="B21" s="17" t="s">
        <v>401</v>
      </c>
      <c r="C21" s="6">
        <v>1.918517875</v>
      </c>
      <c r="D21" s="6">
        <v>8.5288235294117651</v>
      </c>
      <c r="E21" s="6">
        <v>2604.6162059135354</v>
      </c>
      <c r="F21" s="4">
        <v>1951.8473747447042</v>
      </c>
      <c r="G21" s="188" t="s">
        <v>93</v>
      </c>
    </row>
    <row r="22" spans="1:7">
      <c r="A22" s="17">
        <v>444</v>
      </c>
      <c r="B22" s="17" t="s">
        <v>401</v>
      </c>
      <c r="C22" s="6">
        <v>2.408837283</v>
      </c>
      <c r="D22" s="6">
        <v>8.1900000000000013</v>
      </c>
      <c r="E22" s="6">
        <v>2507.5072967777801</v>
      </c>
      <c r="F22" s="4">
        <v>1880.6709331414163</v>
      </c>
      <c r="G22" s="188" t="s">
        <v>93</v>
      </c>
    </row>
    <row r="23" spans="1:7">
      <c r="A23" s="17">
        <v>444</v>
      </c>
      <c r="B23" s="17" t="s">
        <v>401</v>
      </c>
      <c r="C23" s="6">
        <v>2.6384589799999998</v>
      </c>
      <c r="D23" s="6">
        <v>7.0464705882352945</v>
      </c>
      <c r="E23" s="6">
        <v>2215.566541208208</v>
      </c>
      <c r="F23" s="4">
        <v>1676.2522554939223</v>
      </c>
      <c r="G23" s="188" t="s">
        <v>93</v>
      </c>
    </row>
    <row r="24" spans="1:7">
      <c r="A24" s="17">
        <v>444</v>
      </c>
      <c r="B24" s="17" t="s">
        <v>401</v>
      </c>
      <c r="C24" s="6">
        <v>2.701446078</v>
      </c>
      <c r="D24" s="6">
        <v>5.1035294117647059</v>
      </c>
      <c r="E24" s="6">
        <v>2040.4158899170002</v>
      </c>
      <c r="F24" s="4">
        <v>1649.8080977092079</v>
      </c>
      <c r="G24" s="188" t="s">
        <v>93</v>
      </c>
    </row>
    <row r="25" spans="1:7">
      <c r="A25" s="17">
        <v>444</v>
      </c>
      <c r="B25" s="17" t="s">
        <v>401</v>
      </c>
      <c r="C25" s="6">
        <v>2.6604932639999999</v>
      </c>
      <c r="D25" s="6">
        <v>2.1705882352941175</v>
      </c>
      <c r="E25" s="6">
        <v>6379.2348583641979</v>
      </c>
      <c r="F25" s="4">
        <v>6213.1049882343277</v>
      </c>
      <c r="G25" s="188" t="s">
        <v>93</v>
      </c>
    </row>
    <row r="26" spans="1:7">
      <c r="A26" s="17">
        <v>444</v>
      </c>
      <c r="B26" s="17" t="s">
        <v>401</v>
      </c>
      <c r="C26" s="6">
        <v>2.2518039079999999</v>
      </c>
      <c r="D26" s="6">
        <v>7.946470588235294</v>
      </c>
      <c r="E26" s="6">
        <v>2598.4825093773979</v>
      </c>
      <c r="F26" s="4">
        <v>1990.2851067799952</v>
      </c>
      <c r="G26" s="188" t="s">
        <v>93</v>
      </c>
    </row>
    <row r="27" spans="1:7">
      <c r="A27" s="17">
        <v>444</v>
      </c>
      <c r="B27" s="17" t="s">
        <v>401</v>
      </c>
      <c r="C27" s="6">
        <v>1.983328304</v>
      </c>
      <c r="D27" s="6">
        <v>7.9411764705882355</v>
      </c>
      <c r="E27" s="6">
        <v>2402.9867536847219</v>
      </c>
      <c r="F27" s="4">
        <v>1795.194545892514</v>
      </c>
      <c r="G27" s="188" t="s">
        <v>93</v>
      </c>
    </row>
    <row r="28" spans="1:7">
      <c r="A28" s="17">
        <v>444</v>
      </c>
      <c r="B28" s="17" t="s">
        <v>401</v>
      </c>
      <c r="C28" s="6">
        <v>2.1151774649999999</v>
      </c>
      <c r="D28" s="6">
        <v>8.7458823529411767</v>
      </c>
      <c r="E28" s="6">
        <v>2579.0313602928459</v>
      </c>
      <c r="F28" s="4">
        <v>1909.6495421110276</v>
      </c>
      <c r="G28" s="188" t="s">
        <v>93</v>
      </c>
    </row>
    <row r="29" spans="1:7">
      <c r="A29" s="17">
        <v>444</v>
      </c>
      <c r="B29" s="17" t="s">
        <v>401</v>
      </c>
      <c r="C29" s="6">
        <v>2.087117949</v>
      </c>
      <c r="D29" s="6">
        <v>8.1</v>
      </c>
      <c r="E29" s="6">
        <v>4087.4857777669463</v>
      </c>
      <c r="F29" s="4">
        <v>3467.5377258188942</v>
      </c>
      <c r="G29" s="188" t="s">
        <v>93</v>
      </c>
    </row>
    <row r="30" spans="1:7">
      <c r="A30" s="17">
        <v>444</v>
      </c>
      <c r="B30" s="17" t="s">
        <v>401</v>
      </c>
      <c r="C30" s="6">
        <v>2.2158918870000002</v>
      </c>
      <c r="D30" s="6">
        <v>8.5235294117647076</v>
      </c>
      <c r="E30" s="6">
        <v>2453.2595258700198</v>
      </c>
      <c r="F30" s="4">
        <v>1800.8958895063834</v>
      </c>
      <c r="G30" s="188" t="s">
        <v>93</v>
      </c>
    </row>
    <row r="31" spans="1:7">
      <c r="A31" s="17">
        <v>444</v>
      </c>
      <c r="B31" s="17" t="s">
        <v>401</v>
      </c>
      <c r="C31" s="6">
        <v>2.4254576960000001</v>
      </c>
      <c r="D31" s="6">
        <v>8.3223529411764705</v>
      </c>
      <c r="E31" s="6">
        <v>2419.4577754406378</v>
      </c>
      <c r="F31" s="4">
        <v>1782.4915416744038</v>
      </c>
      <c r="G31" s="188" t="s">
        <v>93</v>
      </c>
    </row>
    <row r="32" spans="1:7">
      <c r="A32" s="17">
        <v>444</v>
      </c>
      <c r="B32" s="17" t="s">
        <v>401</v>
      </c>
      <c r="C32" s="6">
        <v>2.2655844159999998</v>
      </c>
      <c r="D32" s="6">
        <v>8.4335294117647059</v>
      </c>
      <c r="E32" s="6">
        <v>2938.6107861664104</v>
      </c>
      <c r="F32" s="4">
        <v>2293.1354614910856</v>
      </c>
      <c r="G32" s="188" t="s">
        <v>93</v>
      </c>
    </row>
    <row r="33" spans="1:7">
      <c r="A33" s="17">
        <v>444</v>
      </c>
      <c r="B33" s="17" t="s">
        <v>401</v>
      </c>
      <c r="C33" s="6">
        <v>1.9253855520000001</v>
      </c>
      <c r="D33" s="6">
        <v>3.3935294117647059</v>
      </c>
      <c r="E33" s="6">
        <v>1833.8191337459646</v>
      </c>
      <c r="F33" s="4">
        <v>1574.0892636160943</v>
      </c>
      <c r="G33" s="188" t="s">
        <v>93</v>
      </c>
    </row>
    <row r="34" spans="1:7">
      <c r="A34" s="17">
        <v>444</v>
      </c>
      <c r="B34" s="17" t="s">
        <v>401</v>
      </c>
      <c r="C34" s="6">
        <v>2.0375000000000001</v>
      </c>
      <c r="D34" s="6">
        <v>7.2476470588235289</v>
      </c>
      <c r="E34" s="6">
        <v>3919.2149298982476</v>
      </c>
      <c r="F34" s="4">
        <v>3364.5032415865594</v>
      </c>
      <c r="G34" s="188" t="s">
        <v>93</v>
      </c>
    </row>
    <row r="35" spans="1:7">
      <c r="A35" s="17">
        <v>444</v>
      </c>
      <c r="B35" s="17" t="s">
        <v>401</v>
      </c>
      <c r="C35" s="6">
        <v>2.3272624999999998</v>
      </c>
      <c r="D35" s="6">
        <v>8.370000000000001</v>
      </c>
      <c r="E35" s="6">
        <v>2597.9572190707377</v>
      </c>
      <c r="F35" s="4">
        <v>1957.3442320577506</v>
      </c>
      <c r="G35" s="188" t="s">
        <v>93</v>
      </c>
    </row>
    <row r="36" spans="1:7">
      <c r="A36" s="17">
        <v>444</v>
      </c>
      <c r="B36" s="17" t="s">
        <v>401</v>
      </c>
      <c r="C36" s="6">
        <v>2.5675500000000002</v>
      </c>
      <c r="D36" s="6">
        <v>9.2170588235294115</v>
      </c>
      <c r="E36" s="6">
        <v>2816.3876626857423</v>
      </c>
      <c r="F36" s="4">
        <v>2110.9435068415864</v>
      </c>
      <c r="G36" s="188" t="s">
        <v>93</v>
      </c>
    </row>
    <row r="37" spans="1:7">
      <c r="A37" s="17">
        <v>444</v>
      </c>
      <c r="B37" s="17" t="s">
        <v>401</v>
      </c>
      <c r="C37" s="6">
        <v>2.3134999999999999</v>
      </c>
      <c r="D37" s="6">
        <v>9.015882352941178</v>
      </c>
      <c r="E37" s="6">
        <v>2914.2788424794867</v>
      </c>
      <c r="F37" s="4">
        <v>2224.2320892327334</v>
      </c>
      <c r="G37" s="188" t="s">
        <v>93</v>
      </c>
    </row>
    <row r="38" spans="1:7">
      <c r="A38" s="17">
        <v>444</v>
      </c>
      <c r="B38" s="17" t="s">
        <v>401</v>
      </c>
      <c r="C38" s="6">
        <v>1.499125</v>
      </c>
      <c r="D38" s="6">
        <v>9.36</v>
      </c>
      <c r="E38" s="6">
        <v>2775.9093255624962</v>
      </c>
      <c r="F38" s="4">
        <v>2059.5249099780804</v>
      </c>
      <c r="G38" s="188" t="s">
        <v>93</v>
      </c>
    </row>
    <row r="39" spans="1:7">
      <c r="A39" s="17">
        <v>444</v>
      </c>
      <c r="B39" s="17" t="s">
        <v>401</v>
      </c>
      <c r="C39" s="6">
        <v>1.2876666670000001</v>
      </c>
      <c r="D39" s="6">
        <v>9.2276470588235302</v>
      </c>
      <c r="E39" s="6">
        <v>3030.6537605235662</v>
      </c>
      <c r="F39" s="4">
        <v>2324.3992150690206</v>
      </c>
      <c r="G39" s="188" t="s">
        <v>93</v>
      </c>
    </row>
    <row r="40" spans="1:7">
      <c r="A40" s="17">
        <v>444</v>
      </c>
      <c r="B40" s="17" t="s">
        <v>401</v>
      </c>
      <c r="C40" s="6">
        <v>1.415</v>
      </c>
      <c r="D40" s="6">
        <v>9.2964705882352927</v>
      </c>
      <c r="E40" s="6">
        <v>3125.9681672538604</v>
      </c>
      <c r="F40" s="4">
        <v>2414.4460893317828</v>
      </c>
      <c r="G40" s="188" t="s">
        <v>93</v>
      </c>
    </row>
    <row r="41" spans="1:7">
      <c r="A41" s="17">
        <v>444</v>
      </c>
      <c r="B41" s="17" t="s">
        <v>401</v>
      </c>
      <c r="C41" s="6">
        <v>1.5833583330000001</v>
      </c>
      <c r="D41" s="6">
        <v>9.3864705882352943</v>
      </c>
      <c r="E41" s="6">
        <v>3488.4701106987704</v>
      </c>
      <c r="F41" s="4">
        <v>2770.0597210883807</v>
      </c>
      <c r="G41" s="188" t="s">
        <v>93</v>
      </c>
    </row>
    <row r="42" spans="1:7">
      <c r="A42" s="17">
        <v>444</v>
      </c>
      <c r="B42" s="17" t="s">
        <v>401</v>
      </c>
      <c r="C42" s="6">
        <v>1.556</v>
      </c>
      <c r="D42" s="6">
        <v>8.422941176470589</v>
      </c>
      <c r="E42" s="6">
        <v>5340.1900680457748</v>
      </c>
      <c r="F42" s="4">
        <v>4695.5251329808398</v>
      </c>
      <c r="G42" s="188" t="s">
        <v>93</v>
      </c>
    </row>
    <row r="43" spans="1:7">
      <c r="A43" s="17">
        <v>444</v>
      </c>
      <c r="B43" s="17" t="s">
        <v>401</v>
      </c>
      <c r="C43" s="6">
        <v>1.4815285709999999</v>
      </c>
      <c r="D43" s="6">
        <v>8.5552941176470583</v>
      </c>
      <c r="E43" s="6">
        <v>9313.0762917486027</v>
      </c>
      <c r="F43" s="4">
        <v>8658.2814865537985</v>
      </c>
      <c r="G43" s="188" t="s">
        <v>93</v>
      </c>
    </row>
    <row r="44" spans="1:7">
      <c r="A44" s="17">
        <v>444</v>
      </c>
      <c r="B44" s="17" t="s">
        <v>401</v>
      </c>
      <c r="C44" s="6">
        <v>1.4942857140000001</v>
      </c>
      <c r="D44" s="6">
        <v>9.116470588235293</v>
      </c>
      <c r="E44" s="6">
        <v>3688.7517548126411</v>
      </c>
      <c r="F44" s="4">
        <v>2991.0063002671868</v>
      </c>
      <c r="G44" s="188" t="s">
        <v>93</v>
      </c>
    </row>
    <row r="45" spans="1:7">
      <c r="A45" s="17">
        <v>444</v>
      </c>
      <c r="B45" s="17" t="s">
        <v>401</v>
      </c>
      <c r="C45" s="6">
        <v>1.6183357140000001</v>
      </c>
      <c r="D45" s="6">
        <v>10.03235294117647</v>
      </c>
      <c r="E45" s="6">
        <v>4486.6382829453232</v>
      </c>
      <c r="F45" s="4">
        <v>3718.7941271011673</v>
      </c>
      <c r="G45" s="188" t="s">
        <v>93</v>
      </c>
    </row>
    <row r="46" spans="1:7">
      <c r="A46" s="17">
        <v>444</v>
      </c>
      <c r="B46" s="17" t="s">
        <v>401</v>
      </c>
      <c r="C46" s="6">
        <v>1.5362</v>
      </c>
      <c r="D46" s="6">
        <v>7.2476470588235289</v>
      </c>
      <c r="E46" s="6">
        <v>2198.8759041077396</v>
      </c>
      <c r="F46" s="4">
        <v>1644.1642157960514</v>
      </c>
      <c r="G46" s="188" t="s">
        <v>93</v>
      </c>
    </row>
    <row r="47" spans="1:7">
      <c r="A47" s="17">
        <v>444</v>
      </c>
      <c r="B47" s="17" t="s">
        <v>401</v>
      </c>
      <c r="C47" s="6">
        <v>1.5787500000000001</v>
      </c>
      <c r="D47" s="6">
        <v>8.3805882352941179</v>
      </c>
      <c r="E47" s="6">
        <v>2750.2284694202049</v>
      </c>
      <c r="F47" s="4">
        <v>2108.8050927968279</v>
      </c>
      <c r="G47" s="188" t="s">
        <v>93</v>
      </c>
    </row>
    <row r="48" spans="1:7">
      <c r="A48" s="17">
        <v>444</v>
      </c>
      <c r="B48" s="17" t="s">
        <v>401</v>
      </c>
      <c r="C48" s="6">
        <v>1.558839286</v>
      </c>
      <c r="D48" s="6">
        <v>7.4964705882352947</v>
      </c>
      <c r="E48" s="6">
        <v>2195.8353943381517</v>
      </c>
      <c r="F48" s="4">
        <v>1622.0795501823075</v>
      </c>
      <c r="G48" s="188" t="s">
        <v>93</v>
      </c>
    </row>
    <row r="49" spans="1:7">
      <c r="A49" s="17">
        <v>444</v>
      </c>
      <c r="B49" s="17" t="s">
        <v>401</v>
      </c>
      <c r="C49" s="6">
        <v>1.7024999999999999</v>
      </c>
      <c r="D49" s="6">
        <v>7.1947058823529408</v>
      </c>
      <c r="E49" s="6">
        <v>2062.4880141779454</v>
      </c>
      <c r="F49" s="4">
        <v>1511.828273918205</v>
      </c>
      <c r="G49" s="188" t="s">
        <v>93</v>
      </c>
    </row>
    <row r="50" spans="1:7">
      <c r="A50" s="17">
        <v>444</v>
      </c>
      <c r="B50" s="17" t="s">
        <v>401</v>
      </c>
      <c r="C50" s="6">
        <v>1.623666667</v>
      </c>
      <c r="D50" s="6">
        <v>7.0729411764705876</v>
      </c>
      <c r="E50" s="6">
        <v>1995.5742371634756</v>
      </c>
      <c r="F50" s="4">
        <v>1454.2339774232159</v>
      </c>
      <c r="G50" s="188" t="s">
        <v>93</v>
      </c>
    </row>
    <row r="51" spans="1:7">
      <c r="A51" s="17">
        <v>444</v>
      </c>
      <c r="B51" s="17" t="s">
        <v>401</v>
      </c>
      <c r="C51" s="6">
        <v>1.5667708330000001</v>
      </c>
      <c r="D51" s="6">
        <v>7.157647058823529</v>
      </c>
      <c r="E51" s="6">
        <v>2065.3246920085685</v>
      </c>
      <c r="F51" s="4">
        <v>1517.5013153851919</v>
      </c>
      <c r="G51" s="188" t="s">
        <v>93</v>
      </c>
    </row>
    <row r="52" spans="1:7">
      <c r="A52" s="17">
        <v>444</v>
      </c>
      <c r="B52" s="17" t="s">
        <v>401</v>
      </c>
      <c r="C52" s="6">
        <v>1.7721625000000001</v>
      </c>
      <c r="D52" s="6">
        <v>7.2794117647058822</v>
      </c>
      <c r="E52" s="6">
        <v>2212.6373975381189</v>
      </c>
      <c r="F52" s="4">
        <v>1655.4945403952615</v>
      </c>
      <c r="G52" s="188" t="s">
        <v>93</v>
      </c>
    </row>
    <row r="53" spans="1:7">
      <c r="A53" s="17">
        <v>444</v>
      </c>
      <c r="B53" s="17" t="s">
        <v>401</v>
      </c>
      <c r="C53" s="6">
        <v>1.7253499999999999</v>
      </c>
      <c r="D53" s="6">
        <v>7.1417647058823528</v>
      </c>
      <c r="E53" s="6">
        <v>2007.4036031119692</v>
      </c>
      <c r="F53" s="4">
        <v>1460.795810904177</v>
      </c>
      <c r="G53" s="188" t="s">
        <v>93</v>
      </c>
    </row>
    <row r="54" spans="1:7">
      <c r="A54" s="17">
        <v>444</v>
      </c>
      <c r="B54" s="17" t="s">
        <v>401</v>
      </c>
      <c r="C54" s="6">
        <v>1.5710500000000001</v>
      </c>
      <c r="D54" s="6">
        <v>5.9611764705882351</v>
      </c>
      <c r="E54" s="6">
        <v>2005.6569483735607</v>
      </c>
      <c r="F54" s="4">
        <v>1549.4075977242101</v>
      </c>
      <c r="G54" s="188" t="s">
        <v>93</v>
      </c>
    </row>
    <row r="55" spans="1:7">
      <c r="A55" s="17">
        <v>444</v>
      </c>
      <c r="B55" s="17" t="s">
        <v>401</v>
      </c>
      <c r="C55" s="6">
        <v>1.875</v>
      </c>
      <c r="D55" s="6">
        <v>7.2</v>
      </c>
      <c r="E55" s="6">
        <v>2227.9155740611559</v>
      </c>
      <c r="F55" s="4">
        <v>1676.8506389962208</v>
      </c>
      <c r="G55" s="188" t="s">
        <v>93</v>
      </c>
    </row>
    <row r="56" spans="1:7">
      <c r="A56" s="17">
        <v>444</v>
      </c>
      <c r="B56" s="17" t="s">
        <v>401</v>
      </c>
      <c r="C56" s="6">
        <v>2.0558333329999998</v>
      </c>
      <c r="D56" s="6">
        <v>6.8188235294117652</v>
      </c>
      <c r="E56" s="6">
        <v>2078.6742570634196</v>
      </c>
      <c r="F56" s="4">
        <v>1556.7833479725105</v>
      </c>
      <c r="G56" s="188" t="s">
        <v>93</v>
      </c>
    </row>
    <row r="57" spans="1:7">
      <c r="A57" s="17">
        <v>444</v>
      </c>
      <c r="B57" s="17" t="s">
        <v>401</v>
      </c>
      <c r="C57" s="6">
        <v>1.8376041670000001</v>
      </c>
      <c r="D57" s="6">
        <v>7.041176470588236</v>
      </c>
      <c r="E57" s="6">
        <v>2052.0975184338927</v>
      </c>
      <c r="F57" s="4">
        <v>1513.1884275248017</v>
      </c>
      <c r="G57" s="188" t="s">
        <v>93</v>
      </c>
    </row>
    <row r="58" spans="1:7">
      <c r="A58" s="17">
        <v>444</v>
      </c>
      <c r="B58" s="17" t="s">
        <v>401</v>
      </c>
      <c r="C58" s="6">
        <v>1.656383929</v>
      </c>
      <c r="D58" s="6">
        <v>7.3588235294117652</v>
      </c>
      <c r="E58" s="6">
        <v>2183.2969286367302</v>
      </c>
      <c r="F58" s="4">
        <v>1620.076149415951</v>
      </c>
      <c r="G58" s="188" t="s">
        <v>93</v>
      </c>
    </row>
    <row r="59" spans="1:7">
      <c r="A59" s="17">
        <v>444</v>
      </c>
      <c r="B59" s="17" t="s">
        <v>401</v>
      </c>
      <c r="C59" s="6">
        <v>1.996178571</v>
      </c>
      <c r="D59" s="6">
        <v>7.38</v>
      </c>
      <c r="E59" s="6">
        <v>2330.2473881289025</v>
      </c>
      <c r="F59" s="4">
        <v>1765.4058296873441</v>
      </c>
      <c r="G59" s="188" t="s">
        <v>93</v>
      </c>
    </row>
    <row r="60" spans="1:7">
      <c r="A60" s="17">
        <v>444</v>
      </c>
      <c r="B60" s="17" t="s">
        <v>401</v>
      </c>
      <c r="C60" s="6">
        <v>2.1400035210000001</v>
      </c>
      <c r="D60" s="6">
        <v>7.1629411764705884</v>
      </c>
      <c r="E60" s="6">
        <v>2054.1096338181278</v>
      </c>
      <c r="F60" s="4">
        <v>1505.8810623895563</v>
      </c>
      <c r="G60" s="188" t="s">
        <v>93</v>
      </c>
    </row>
    <row r="61" spans="1:7">
      <c r="A61" s="17">
        <v>444</v>
      </c>
      <c r="B61" s="17" t="s">
        <v>401</v>
      </c>
      <c r="C61" s="6">
        <v>2.0904225350000001</v>
      </c>
      <c r="D61" s="6">
        <v>7.0358823529411758</v>
      </c>
      <c r="E61" s="6">
        <v>2264.728868408587</v>
      </c>
      <c r="F61" s="4">
        <v>1726.2249723046909</v>
      </c>
      <c r="G61" s="188" t="s">
        <v>93</v>
      </c>
    </row>
    <row r="62" spans="1:7">
      <c r="A62" s="17">
        <v>444</v>
      </c>
      <c r="B62" s="17" t="s">
        <v>401</v>
      </c>
      <c r="C62" s="6">
        <v>1.9713579859999999</v>
      </c>
      <c r="D62" s="6">
        <v>7.1788235294117655</v>
      </c>
      <c r="E62" s="6">
        <v>2188.0217547053844</v>
      </c>
      <c r="F62" s="4">
        <v>1638.5775988612286</v>
      </c>
      <c r="G62" s="188" t="s">
        <v>93</v>
      </c>
    </row>
    <row r="63" spans="1:7">
      <c r="A63" s="17">
        <v>444</v>
      </c>
      <c r="B63" s="17" t="s">
        <v>401</v>
      </c>
      <c r="C63" s="6">
        <v>1.514436546</v>
      </c>
      <c r="D63" s="6">
        <v>7.02</v>
      </c>
      <c r="E63" s="6">
        <v>2123.8400507032206</v>
      </c>
      <c r="F63" s="4">
        <v>1586.5517390149089</v>
      </c>
      <c r="G63" s="188" t="s">
        <v>93</v>
      </c>
    </row>
    <row r="64" spans="1:7">
      <c r="A64" s="17">
        <v>444</v>
      </c>
      <c r="B64" s="17" t="s">
        <v>401</v>
      </c>
      <c r="C64" s="6">
        <v>1.1508457750000001</v>
      </c>
      <c r="D64" s="6">
        <v>5.5747058823529407</v>
      </c>
      <c r="E64" s="6">
        <v>1968.1370469877129</v>
      </c>
      <c r="F64" s="4">
        <v>1541.4669171175831</v>
      </c>
      <c r="G64" s="188" t="s">
        <v>93</v>
      </c>
    </row>
    <row r="65" spans="1:7">
      <c r="A65" s="17">
        <v>444</v>
      </c>
      <c r="B65" s="17" t="s">
        <v>401</v>
      </c>
      <c r="C65" s="6">
        <v>1.707948636</v>
      </c>
      <c r="D65" s="6">
        <v>6.9247058823529413</v>
      </c>
      <c r="E65" s="6">
        <v>2236.1222553347257</v>
      </c>
      <c r="F65" s="4">
        <v>1706.1274501399203</v>
      </c>
      <c r="G65" s="188" t="s">
        <v>93</v>
      </c>
    </row>
    <row r="66" spans="1:7">
      <c r="A66" s="17">
        <v>444</v>
      </c>
      <c r="B66" s="17" t="s">
        <v>401</v>
      </c>
      <c r="C66" s="6">
        <v>1.6363350000000001</v>
      </c>
      <c r="D66" s="6">
        <v>7.1417647058823528</v>
      </c>
      <c r="E66" s="6">
        <v>2241.4968851749427</v>
      </c>
      <c r="F66" s="4">
        <v>1694.8890929671506</v>
      </c>
      <c r="G66" s="188" t="s">
        <v>93</v>
      </c>
    </row>
    <row r="67" spans="1:7">
      <c r="A67" s="17">
        <v>444</v>
      </c>
      <c r="B67" s="17" t="s">
        <v>401</v>
      </c>
      <c r="C67" s="6">
        <v>1.626661538</v>
      </c>
      <c r="D67" s="6">
        <v>7.157647058823529</v>
      </c>
      <c r="E67" s="6">
        <v>2173.5592773000089</v>
      </c>
      <c r="F67" s="4">
        <v>1625.7359006766324</v>
      </c>
      <c r="G67" s="188" t="s">
        <v>93</v>
      </c>
    </row>
    <row r="68" spans="1:7">
      <c r="A68" s="17">
        <v>444</v>
      </c>
      <c r="B68" s="17" t="s">
        <v>401</v>
      </c>
      <c r="C68" s="6">
        <v>1.7782314850000001</v>
      </c>
      <c r="D68" s="6">
        <v>6.84</v>
      </c>
      <c r="E68" s="6">
        <v>2264.6745909381702</v>
      </c>
      <c r="F68" s="4">
        <v>1741.1629026264818</v>
      </c>
      <c r="G68" s="188" t="s">
        <v>93</v>
      </c>
    </row>
    <row r="69" spans="1:7">
      <c r="A69" s="17">
        <v>444</v>
      </c>
      <c r="B69" s="17" t="s">
        <v>401</v>
      </c>
      <c r="C69" s="6">
        <v>1.571808616</v>
      </c>
      <c r="D69" s="6">
        <v>6.5382352941176469</v>
      </c>
      <c r="E69" s="6">
        <v>1897.2060560311149</v>
      </c>
      <c r="F69" s="4">
        <v>1396.7904716155306</v>
      </c>
      <c r="G69" s="188" t="s">
        <v>93</v>
      </c>
    </row>
    <row r="70" spans="1:7">
      <c r="A70" s="17">
        <v>444</v>
      </c>
      <c r="B70" s="17" t="s">
        <v>401</v>
      </c>
      <c r="C70" s="6">
        <v>1.4624516940000001</v>
      </c>
      <c r="D70" s="6">
        <v>6.7817647058823534</v>
      </c>
      <c r="E70" s="6">
        <v>2086.7735862527784</v>
      </c>
      <c r="F70" s="4">
        <v>1567.719040798233</v>
      </c>
      <c r="G70" s="188" t="s">
        <v>93</v>
      </c>
    </row>
    <row r="71" spans="1:7">
      <c r="A71" s="17">
        <v>444</v>
      </c>
      <c r="B71" s="17" t="s">
        <v>401</v>
      </c>
      <c r="C71" s="6">
        <v>1.562888772</v>
      </c>
      <c r="D71" s="6">
        <v>6.6070588235294121</v>
      </c>
      <c r="E71" s="6">
        <v>2131.291954380149</v>
      </c>
      <c r="F71" s="4">
        <v>1625.6088374970323</v>
      </c>
      <c r="G71" s="188" t="s">
        <v>93</v>
      </c>
    </row>
    <row r="72" spans="1:7">
      <c r="A72" s="17">
        <v>444</v>
      </c>
      <c r="B72" s="17" t="s">
        <v>401</v>
      </c>
      <c r="C72" s="6">
        <v>1.6276758950000001</v>
      </c>
      <c r="D72" s="6">
        <v>6.7764705882352949</v>
      </c>
      <c r="E72" s="6">
        <v>1930.0292920598747</v>
      </c>
      <c r="F72" s="4">
        <v>1411.379941410524</v>
      </c>
      <c r="G72" s="188" t="s">
        <v>93</v>
      </c>
    </row>
    <row r="73" spans="1:7">
      <c r="A73" s="17">
        <v>444</v>
      </c>
      <c r="B73" s="17" t="s">
        <v>401</v>
      </c>
      <c r="C73" s="6">
        <v>1.4548138180000001</v>
      </c>
      <c r="D73" s="6">
        <v>5.828823529411765</v>
      </c>
      <c r="E73" s="6">
        <v>2116.5715217518846</v>
      </c>
      <c r="F73" s="4">
        <v>1670.4520412324041</v>
      </c>
      <c r="G73" s="188" t="s">
        <v>93</v>
      </c>
    </row>
    <row r="74" spans="1:7">
      <c r="A74" s="17">
        <v>444</v>
      </c>
      <c r="B74" s="17" t="s">
        <v>401</v>
      </c>
      <c r="C74" s="6">
        <v>1.40823915</v>
      </c>
      <c r="D74" s="6">
        <v>7.5441176470588234</v>
      </c>
      <c r="E74" s="6">
        <v>2710.1080973764883</v>
      </c>
      <c r="F74" s="4">
        <v>2132.7054999738912</v>
      </c>
      <c r="G74" s="188" t="s">
        <v>93</v>
      </c>
    </row>
    <row r="75" spans="1:7">
      <c r="A75" s="17">
        <v>444</v>
      </c>
      <c r="B75" s="17" t="s">
        <v>401</v>
      </c>
      <c r="C75" s="6">
        <v>1.6372490319999999</v>
      </c>
      <c r="D75" s="6">
        <v>7.38</v>
      </c>
      <c r="E75" s="6">
        <v>2234.6970197961159</v>
      </c>
      <c r="F75" s="4">
        <v>1669.8554613545575</v>
      </c>
      <c r="G75" s="188" t="s">
        <v>93</v>
      </c>
    </row>
    <row r="76" spans="1:7">
      <c r="A76" s="17">
        <v>444</v>
      </c>
      <c r="B76" s="17" t="s">
        <v>401</v>
      </c>
      <c r="C76" s="6">
        <v>1.398710769</v>
      </c>
      <c r="D76" s="6">
        <v>8.3011764705882349</v>
      </c>
      <c r="E76" s="6">
        <v>2715.7100806855055</v>
      </c>
      <c r="F76" s="4">
        <v>2080.3646261400509</v>
      </c>
      <c r="G76" s="188" t="s">
        <v>93</v>
      </c>
    </row>
    <row r="77" spans="1:7">
      <c r="A77" s="17">
        <v>444</v>
      </c>
      <c r="B77" s="17" t="s">
        <v>401</v>
      </c>
      <c r="C77" s="6">
        <v>1.433846154</v>
      </c>
      <c r="D77" s="6">
        <v>6.6494117647058824</v>
      </c>
      <c r="E77" s="6">
        <v>2127.4318607662476</v>
      </c>
      <c r="F77" s="4">
        <v>1618.5071854415723</v>
      </c>
      <c r="G77" s="188" t="s">
        <v>93</v>
      </c>
    </row>
    <row r="78" spans="1:7">
      <c r="A78" s="17">
        <v>444</v>
      </c>
      <c r="B78" s="17" t="s">
        <v>401</v>
      </c>
      <c r="C78" s="6">
        <v>1.6466230770000001</v>
      </c>
      <c r="D78" s="6">
        <v>7.5282352941176471</v>
      </c>
      <c r="E78" s="6">
        <v>2122.5461207699186</v>
      </c>
      <c r="F78" s="4">
        <v>1546.3591077829055</v>
      </c>
      <c r="G78" s="188" t="s">
        <v>93</v>
      </c>
    </row>
    <row r="79" spans="1:7">
      <c r="A79" s="17">
        <v>444</v>
      </c>
      <c r="B79" s="17" t="s">
        <v>401</v>
      </c>
      <c r="C79" s="6">
        <v>1.7948684210000001</v>
      </c>
      <c r="D79" s="6">
        <v>7.459411764705882</v>
      </c>
      <c r="E79" s="6">
        <v>2057.6267606387732</v>
      </c>
      <c r="F79" s="4">
        <v>1486.7072801192926</v>
      </c>
      <c r="G79" s="188" t="s">
        <v>93</v>
      </c>
    </row>
    <row r="80" spans="1:7">
      <c r="A80" s="17">
        <v>444</v>
      </c>
      <c r="B80" s="17" t="s">
        <v>401</v>
      </c>
      <c r="C80" s="6">
        <v>1.644544622</v>
      </c>
      <c r="D80" s="6">
        <v>7.6764705882352944</v>
      </c>
      <c r="E80" s="6">
        <v>2269.2555723912733</v>
      </c>
      <c r="F80" s="4">
        <v>1681.7231048588055</v>
      </c>
      <c r="G80" s="188" t="s">
        <v>93</v>
      </c>
    </row>
    <row r="81" spans="1:7">
      <c r="A81" s="17">
        <v>444</v>
      </c>
      <c r="B81" s="17" t="s">
        <v>401</v>
      </c>
      <c r="C81" s="6">
        <v>1.595939588</v>
      </c>
      <c r="D81" s="6">
        <v>7.6764705882352944</v>
      </c>
      <c r="E81" s="6">
        <v>2275.1468536148518</v>
      </c>
      <c r="F81" s="4">
        <v>1687.614386082384</v>
      </c>
      <c r="G81" s="188" t="s">
        <v>93</v>
      </c>
    </row>
    <row r="82" spans="1:7">
      <c r="A82" s="17">
        <v>444</v>
      </c>
      <c r="B82" s="17" t="s">
        <v>401</v>
      </c>
      <c r="C82" s="6">
        <v>2.0019473680000002</v>
      </c>
      <c r="D82" s="6">
        <v>7.5547058823529412</v>
      </c>
      <c r="E82" s="6">
        <v>2252.9613732463199</v>
      </c>
      <c r="F82" s="4">
        <v>1674.7483862333329</v>
      </c>
      <c r="G82" s="188" t="s">
        <v>93</v>
      </c>
    </row>
    <row r="83" spans="1:7">
      <c r="A83" s="17">
        <v>444</v>
      </c>
      <c r="B83" s="17" t="s">
        <v>401</v>
      </c>
      <c r="C83" s="6">
        <v>2.1810363640000001</v>
      </c>
      <c r="D83" s="6">
        <v>6.0511764705882349</v>
      </c>
      <c r="E83" s="6">
        <v>1935.5163660589824</v>
      </c>
      <c r="F83" s="4">
        <v>1472.3787037213201</v>
      </c>
      <c r="G83" s="188" t="s">
        <v>93</v>
      </c>
    </row>
    <row r="84" spans="1:7">
      <c r="A84" s="17">
        <v>444</v>
      </c>
      <c r="B84" s="17" t="s">
        <v>401</v>
      </c>
      <c r="C84" s="6">
        <v>2.4876659619999999</v>
      </c>
      <c r="D84" s="6">
        <v>8.0629411764705878</v>
      </c>
      <c r="E84" s="6">
        <v>2600.8944580781158</v>
      </c>
      <c r="F84" s="4">
        <v>1983.7827697664275</v>
      </c>
      <c r="G84" s="188" t="s">
        <v>93</v>
      </c>
    </row>
    <row r="85" spans="1:7">
      <c r="A85" s="17">
        <v>444</v>
      </c>
      <c r="B85" s="17" t="s">
        <v>401</v>
      </c>
      <c r="C85" s="6">
        <v>2.647550217</v>
      </c>
      <c r="D85" s="6">
        <v>7.6394117647058826</v>
      </c>
      <c r="E85" s="6">
        <v>2191.4681074590435</v>
      </c>
      <c r="F85" s="4">
        <v>1606.7720035629395</v>
      </c>
      <c r="G85" s="188" t="s">
        <v>93</v>
      </c>
    </row>
    <row r="86" spans="1:7">
      <c r="A86" s="17">
        <v>444</v>
      </c>
      <c r="B86" s="17" t="s">
        <v>401</v>
      </c>
      <c r="C86" s="6">
        <v>2.8381355930000001</v>
      </c>
      <c r="D86" s="6">
        <v>11.65764705882353</v>
      </c>
      <c r="E86" s="6">
        <v>4143.180912316825</v>
      </c>
      <c r="F86" s="4">
        <v>3250.9419512778641</v>
      </c>
      <c r="G86" s="188" t="s">
        <v>93</v>
      </c>
    </row>
    <row r="87" spans="1:7">
      <c r="A87" s="17">
        <v>444</v>
      </c>
      <c r="B87" s="17" t="s">
        <v>401</v>
      </c>
      <c r="C87" s="6">
        <v>3.1169318640000001</v>
      </c>
      <c r="D87" s="6">
        <v>9.0317647058823525</v>
      </c>
      <c r="E87" s="6">
        <v>2903.9026354549469</v>
      </c>
      <c r="F87" s="4">
        <v>2212.6402977926091</v>
      </c>
      <c r="G87" s="188" t="s">
        <v>93</v>
      </c>
    </row>
    <row r="88" spans="1:7">
      <c r="A88" s="17">
        <v>444</v>
      </c>
      <c r="B88" s="17" t="s">
        <v>401</v>
      </c>
      <c r="C88" s="6">
        <v>3.0350799999999998</v>
      </c>
      <c r="D88" s="6">
        <v>7.83</v>
      </c>
      <c r="E88" s="6">
        <v>2215.9248280299676</v>
      </c>
      <c r="F88" s="4">
        <v>1616.6417111468506</v>
      </c>
      <c r="G88" s="188" t="s">
        <v>93</v>
      </c>
    </row>
    <row r="89" spans="1:7">
      <c r="A89" s="17">
        <v>444</v>
      </c>
      <c r="B89" s="17" t="s">
        <v>401</v>
      </c>
      <c r="C89" s="6">
        <v>2.7547999999999999</v>
      </c>
      <c r="D89" s="6">
        <v>7.591764705882353</v>
      </c>
      <c r="E89" s="6">
        <v>2070.4614623966199</v>
      </c>
      <c r="F89" s="4">
        <v>1489.4121117472691</v>
      </c>
      <c r="G89" s="188" t="s">
        <v>93</v>
      </c>
    </row>
    <row r="90" spans="1:7">
      <c r="A90" s="17">
        <v>444</v>
      </c>
      <c r="B90" s="17" t="s">
        <v>401</v>
      </c>
      <c r="C90" s="6">
        <v>2.316373333</v>
      </c>
      <c r="D90" s="6">
        <v>7.6129411764705885</v>
      </c>
      <c r="E90" s="6">
        <v>2228.9343382847992</v>
      </c>
      <c r="F90" s="4">
        <v>1646.2642084146692</v>
      </c>
      <c r="G90" s="188" t="s">
        <v>93</v>
      </c>
    </row>
    <row r="91" spans="1:7">
      <c r="A91" s="17">
        <v>444</v>
      </c>
      <c r="B91" s="17" t="s">
        <v>401</v>
      </c>
      <c r="C91" s="6">
        <v>2.9838792980000002</v>
      </c>
      <c r="D91" s="6">
        <v>5.9929411764705884</v>
      </c>
      <c r="E91" s="6">
        <v>2043.7392079704821</v>
      </c>
      <c r="F91" s="4">
        <v>1585.0586884899626</v>
      </c>
      <c r="G91" s="188" t="s">
        <v>93</v>
      </c>
    </row>
    <row r="92" spans="1:7">
      <c r="A92" s="17">
        <v>444</v>
      </c>
      <c r="B92" s="17" t="s">
        <v>401</v>
      </c>
      <c r="C92" s="6">
        <v>3.152736558</v>
      </c>
      <c r="D92" s="6">
        <v>9.0105882352941169</v>
      </c>
      <c r="E92" s="6">
        <v>3141.7583276177324</v>
      </c>
      <c r="F92" s="4">
        <v>2452.1167691761739</v>
      </c>
      <c r="G92" s="188" t="s">
        <v>93</v>
      </c>
    </row>
    <row r="93" spans="1:7">
      <c r="A93" s="17">
        <v>444</v>
      </c>
      <c r="B93" s="17" t="s">
        <v>401</v>
      </c>
      <c r="C93" s="6">
        <v>3.3225675680000002</v>
      </c>
      <c r="D93" s="6">
        <v>7.4964705882352947</v>
      </c>
      <c r="E93" s="6">
        <v>2298.7129835215965</v>
      </c>
      <c r="F93" s="4">
        <v>1724.9571393657523</v>
      </c>
      <c r="G93" s="188" t="s">
        <v>93</v>
      </c>
    </row>
    <row r="94" spans="1:7">
      <c r="A94" s="17">
        <v>444</v>
      </c>
      <c r="B94" s="17" t="s">
        <v>401</v>
      </c>
      <c r="C94" s="6">
        <v>3.3962503860000002</v>
      </c>
      <c r="D94" s="6">
        <v>7.263529411764706</v>
      </c>
      <c r="E94" s="6">
        <v>2332.4775686186267</v>
      </c>
      <c r="F94" s="4">
        <v>1776.5502958913539</v>
      </c>
      <c r="G94" s="188" t="s">
        <v>93</v>
      </c>
    </row>
    <row r="95" spans="1:7">
      <c r="A95" s="17">
        <v>444</v>
      </c>
      <c r="B95" s="17" t="s">
        <v>401</v>
      </c>
      <c r="C95" s="6">
        <v>3.393063127</v>
      </c>
      <c r="D95" s="6">
        <v>7.2105882352941171</v>
      </c>
      <c r="E95" s="6">
        <v>2241.6962163890216</v>
      </c>
      <c r="F95" s="4">
        <v>1689.8208917136969</v>
      </c>
      <c r="G95" s="188" t="s">
        <v>93</v>
      </c>
    </row>
    <row r="96" spans="1:7">
      <c r="A96" s="17">
        <v>444</v>
      </c>
      <c r="B96" s="17" t="s">
        <v>401</v>
      </c>
      <c r="C96" s="6">
        <v>3.5321860680000001</v>
      </c>
      <c r="D96" s="6">
        <v>7.0835294117647063</v>
      </c>
      <c r="E96" s="6">
        <v>2267.8447395545732</v>
      </c>
      <c r="F96" s="4">
        <v>1725.6940902039237</v>
      </c>
      <c r="G96" s="188" t="s">
        <v>93</v>
      </c>
    </row>
    <row r="97" spans="1:7">
      <c r="A97" s="17">
        <v>444</v>
      </c>
      <c r="B97" s="17" t="s">
        <v>401</v>
      </c>
      <c r="C97" s="6">
        <v>3.5578336620000002</v>
      </c>
      <c r="D97" s="6">
        <v>7.2741176470588238</v>
      </c>
      <c r="E97" s="6">
        <v>2362.4508807897982</v>
      </c>
      <c r="F97" s="4">
        <v>1805.7132184521358</v>
      </c>
      <c r="G97" s="188" t="s">
        <v>93</v>
      </c>
    </row>
    <row r="98" spans="1:7">
      <c r="A98" s="17">
        <v>444</v>
      </c>
      <c r="B98" s="17" t="s">
        <v>401</v>
      </c>
      <c r="C98" s="6">
        <v>3.6133266669999999</v>
      </c>
      <c r="D98" s="6">
        <v>7.2741176470588238</v>
      </c>
      <c r="E98" s="6">
        <v>2240.7064958151991</v>
      </c>
      <c r="F98" s="4">
        <v>1683.9688334775367</v>
      </c>
      <c r="G98" s="188" t="s">
        <v>93</v>
      </c>
    </row>
    <row r="99" spans="1:7">
      <c r="A99" s="17">
        <v>444</v>
      </c>
      <c r="B99" s="17" t="s">
        <v>401</v>
      </c>
      <c r="C99" s="6">
        <v>3.688358333</v>
      </c>
      <c r="D99" s="6">
        <v>6.908823529411765</v>
      </c>
      <c r="E99" s="6">
        <v>2239.9803207562541</v>
      </c>
      <c r="F99" s="4">
        <v>1711.2010999770332</v>
      </c>
      <c r="G99" s="188" t="s">
        <v>93</v>
      </c>
    </row>
    <row r="100" spans="1:7">
      <c r="A100" s="17">
        <v>444</v>
      </c>
      <c r="B100" s="17" t="s">
        <v>401</v>
      </c>
      <c r="C100" s="6">
        <v>3.7379449999999999</v>
      </c>
      <c r="D100" s="6">
        <v>6.9617647058823531</v>
      </c>
      <c r="E100" s="6">
        <v>2201.9314610347842</v>
      </c>
      <c r="F100" s="4">
        <v>1669.1002922036155</v>
      </c>
      <c r="G100" s="188" t="s">
        <v>93</v>
      </c>
    </row>
    <row r="101" spans="1:7">
      <c r="A101" s="17">
        <v>444</v>
      </c>
      <c r="B101" s="17" t="s">
        <v>401</v>
      </c>
      <c r="C101" s="6">
        <v>3.9641942860000001</v>
      </c>
      <c r="D101" s="6">
        <v>6.9670588235294115</v>
      </c>
      <c r="E101" s="6">
        <v>2259.97070151972</v>
      </c>
      <c r="F101" s="4">
        <v>1726.7343378833564</v>
      </c>
      <c r="G101" s="188" t="s">
        <v>93</v>
      </c>
    </row>
    <row r="102" spans="1:7">
      <c r="A102" s="17">
        <v>444</v>
      </c>
      <c r="B102" s="17" t="s">
        <v>401</v>
      </c>
      <c r="C102" s="6">
        <v>3.968328267</v>
      </c>
      <c r="D102" s="6">
        <v>6.9141176470588235</v>
      </c>
      <c r="E102" s="6">
        <v>2252.3250790037509</v>
      </c>
      <c r="F102" s="4">
        <v>1723.1406634193354</v>
      </c>
      <c r="G102" s="188" t="s">
        <v>93</v>
      </c>
    </row>
    <row r="103" spans="1:7">
      <c r="A103" s="17">
        <v>444</v>
      </c>
      <c r="B103" s="17" t="s">
        <v>401</v>
      </c>
      <c r="C103" s="6">
        <v>3.4673299470000001</v>
      </c>
      <c r="D103" s="6">
        <v>5.9505882352941182</v>
      </c>
      <c r="E103" s="6">
        <v>2050.259203527346</v>
      </c>
      <c r="F103" s="4">
        <v>1594.8202424883848</v>
      </c>
      <c r="G103" s="188" t="s">
        <v>93</v>
      </c>
    </row>
    <row r="104" spans="1:7">
      <c r="A104" s="17">
        <v>444</v>
      </c>
      <c r="B104" s="17" t="s">
        <v>401</v>
      </c>
      <c r="C104" s="6">
        <v>3.4105519439999998</v>
      </c>
      <c r="D104" s="6">
        <v>5.7652941176470591</v>
      </c>
      <c r="E104" s="6">
        <v>2044.1042710176314</v>
      </c>
      <c r="F104" s="4">
        <v>1602.8471281604884</v>
      </c>
      <c r="G104" s="188" t="s">
        <v>93</v>
      </c>
    </row>
    <row r="105" spans="1:7">
      <c r="A105" s="17">
        <v>444</v>
      </c>
      <c r="B105" s="17" t="s">
        <v>401</v>
      </c>
      <c r="C105" s="6">
        <v>3.4087932030000001</v>
      </c>
      <c r="D105" s="6">
        <v>4.9817647058823527</v>
      </c>
      <c r="E105" s="6">
        <v>1790.0716438212432</v>
      </c>
      <c r="F105" s="4">
        <v>1408.7833321329315</v>
      </c>
      <c r="G105" s="188" t="s">
        <v>93</v>
      </c>
    </row>
    <row r="106" spans="1:7">
      <c r="A106" s="17">
        <v>444</v>
      </c>
      <c r="B106" s="17" t="s">
        <v>401</v>
      </c>
      <c r="C106" s="6">
        <v>3.2928779079999999</v>
      </c>
      <c r="D106" s="6">
        <v>5.9770588235294113</v>
      </c>
      <c r="E106" s="6">
        <v>2280.7086668636643</v>
      </c>
      <c r="F106" s="4">
        <v>1823.2437317987292</v>
      </c>
      <c r="G106" s="188" t="s">
        <v>93</v>
      </c>
    </row>
    <row r="107" spans="1:7">
      <c r="A107" s="17">
        <v>444</v>
      </c>
      <c r="B107" s="17" t="s">
        <v>401</v>
      </c>
      <c r="C107" s="6">
        <v>3.0405287689999998</v>
      </c>
      <c r="D107" s="6">
        <v>6.1941176470588228</v>
      </c>
      <c r="E107" s="6">
        <v>2144.3320543896575</v>
      </c>
      <c r="F107" s="4">
        <v>1670.2541323117355</v>
      </c>
      <c r="G107" s="188" t="s">
        <v>93</v>
      </c>
    </row>
    <row r="108" spans="1:7">
      <c r="A108" s="17">
        <v>444</v>
      </c>
      <c r="B108" s="17" t="s">
        <v>401</v>
      </c>
      <c r="C108" s="6">
        <v>1.903175676</v>
      </c>
      <c r="D108" s="6">
        <v>5.7705882352941176</v>
      </c>
      <c r="E108" s="6">
        <v>2048.9872381623236</v>
      </c>
      <c r="F108" s="4">
        <v>1607.3249004999859</v>
      </c>
      <c r="G108" s="188" t="s">
        <v>93</v>
      </c>
    </row>
    <row r="109" spans="1:7">
      <c r="A109" s="17">
        <v>444</v>
      </c>
      <c r="B109" s="17" t="s">
        <v>401</v>
      </c>
      <c r="C109" s="6">
        <v>3.3030333330000001</v>
      </c>
      <c r="D109" s="6">
        <v>4.2035294117647064</v>
      </c>
      <c r="E109" s="6">
        <v>1574.1494407503556</v>
      </c>
      <c r="F109" s="4">
        <v>1252.4247654256801</v>
      </c>
      <c r="G109" s="188" t="s">
        <v>93</v>
      </c>
    </row>
    <row r="110" spans="1:7">
      <c r="A110" s="17">
        <v>444</v>
      </c>
      <c r="B110" s="17" t="s">
        <v>401</v>
      </c>
      <c r="C110" s="6">
        <v>3.4382121209999998</v>
      </c>
      <c r="D110" s="6">
        <v>5.2888235294117649</v>
      </c>
      <c r="E110" s="6">
        <v>1939.9433225858374</v>
      </c>
      <c r="F110" s="4">
        <v>1535.1537121962269</v>
      </c>
      <c r="G110" s="188" t="s">
        <v>93</v>
      </c>
    </row>
    <row r="111" spans="1:7">
      <c r="A111" s="17">
        <v>444</v>
      </c>
      <c r="B111" s="17" t="s">
        <v>401</v>
      </c>
      <c r="C111" s="6">
        <v>3.0786191020000002</v>
      </c>
      <c r="D111" s="6">
        <v>4.9711764705882358</v>
      </c>
      <c r="E111" s="6">
        <v>1707.4068545522032</v>
      </c>
      <c r="F111" s="4">
        <v>1326.9289324742811</v>
      </c>
      <c r="G111" s="188" t="s">
        <v>93</v>
      </c>
    </row>
    <row r="112" spans="1:7">
      <c r="A112" s="17">
        <v>444</v>
      </c>
      <c r="B112" s="17" t="s">
        <v>401</v>
      </c>
      <c r="C112" s="6">
        <v>2.4984468070000001</v>
      </c>
      <c r="D112" s="6">
        <v>5.2835294117647065</v>
      </c>
      <c r="E112" s="6">
        <v>2130.1305539230802</v>
      </c>
      <c r="F112" s="4">
        <v>1725.7461383386644</v>
      </c>
      <c r="G112" s="188" t="s">
        <v>93</v>
      </c>
    </row>
    <row r="113" spans="1:7">
      <c r="A113" s="17">
        <v>444</v>
      </c>
      <c r="B113" s="17" t="s">
        <v>401</v>
      </c>
      <c r="C113" s="6">
        <v>2.5218719699999999</v>
      </c>
      <c r="D113" s="6">
        <v>6.6176470588235299</v>
      </c>
      <c r="E113" s="6">
        <v>2104.5413583020577</v>
      </c>
      <c r="F113" s="4">
        <v>1598.0478518085511</v>
      </c>
      <c r="G113" s="188" t="s">
        <v>93</v>
      </c>
    </row>
    <row r="114" spans="1:7">
      <c r="A114" s="17">
        <v>444</v>
      </c>
      <c r="B114" s="17" t="s">
        <v>401</v>
      </c>
      <c r="C114" s="6">
        <v>2.5965416669999999</v>
      </c>
      <c r="D114" s="6">
        <v>7.1311764705882359</v>
      </c>
      <c r="E114" s="6">
        <v>2815.5319220575379</v>
      </c>
      <c r="F114" s="4">
        <v>2269.7345194601353</v>
      </c>
      <c r="G114" s="188" t="s">
        <v>93</v>
      </c>
    </row>
    <row r="115" spans="1:7">
      <c r="A115" s="17">
        <v>444</v>
      </c>
      <c r="B115" s="17" t="s">
        <v>401</v>
      </c>
      <c r="C115" s="6">
        <v>2.5568749999999998</v>
      </c>
      <c r="D115" s="6">
        <v>4.8600000000000003</v>
      </c>
      <c r="E115" s="6">
        <v>1874.5416031741554</v>
      </c>
      <c r="F115" s="4">
        <v>1502.5727720053242</v>
      </c>
      <c r="G115" s="188" t="s">
        <v>93</v>
      </c>
    </row>
    <row r="116" spans="1:7">
      <c r="A116" s="17">
        <v>444</v>
      </c>
      <c r="B116" s="17" t="s">
        <v>401</v>
      </c>
      <c r="C116" s="6">
        <v>2.6450499999999999</v>
      </c>
      <c r="D116" s="6">
        <v>6.2205882352941178</v>
      </c>
      <c r="E116" s="6">
        <v>2049.8481119615076</v>
      </c>
      <c r="F116" s="4">
        <v>1573.7442158576114</v>
      </c>
      <c r="G116" s="188" t="s">
        <v>93</v>
      </c>
    </row>
    <row r="117" spans="1:7">
      <c r="A117" s="17">
        <v>444</v>
      </c>
      <c r="B117" s="17" t="s">
        <v>401</v>
      </c>
      <c r="C117" s="6">
        <v>2.7648999999999999</v>
      </c>
      <c r="D117" s="6">
        <v>7.104705882352941</v>
      </c>
      <c r="E117" s="6">
        <v>2284.1841639101744</v>
      </c>
      <c r="F117" s="4">
        <v>1740.4127353387457</v>
      </c>
      <c r="G117" s="188" t="s">
        <v>93</v>
      </c>
    </row>
    <row r="118" spans="1:7">
      <c r="A118" s="17">
        <v>444</v>
      </c>
      <c r="B118" s="17" t="s">
        <v>401</v>
      </c>
      <c r="C118" s="6">
        <v>2.7504875000000002</v>
      </c>
      <c r="D118" s="6">
        <v>6.7764705882352949</v>
      </c>
      <c r="E118" s="6">
        <v>2253.9032801283465</v>
      </c>
      <c r="F118" s="4">
        <v>1735.2539294789958</v>
      </c>
      <c r="G118" s="188" t="s">
        <v>93</v>
      </c>
    </row>
    <row r="119" spans="1:7">
      <c r="A119" s="17">
        <v>444</v>
      </c>
      <c r="B119" s="17" t="s">
        <v>401</v>
      </c>
      <c r="C119" s="6">
        <v>2.4310267859999999</v>
      </c>
      <c r="D119" s="6">
        <v>6.262941176470588</v>
      </c>
      <c r="E119" s="6">
        <v>478.76265675112859</v>
      </c>
      <c r="F119" s="4">
        <v>0</v>
      </c>
      <c r="G119" s="188" t="s">
        <v>93</v>
      </c>
    </row>
    <row r="120" spans="1:7">
      <c r="A120" s="17">
        <v>444</v>
      </c>
      <c r="B120" s="17" t="s">
        <v>401</v>
      </c>
      <c r="C120" s="6">
        <v>2.7369732139999998</v>
      </c>
      <c r="D120" s="6">
        <v>5.9823529411764707</v>
      </c>
      <c r="E120" s="6">
        <v>2045.2045192702376</v>
      </c>
      <c r="F120" s="4">
        <v>1587.3343894001077</v>
      </c>
      <c r="G120" s="188" t="s">
        <v>93</v>
      </c>
    </row>
    <row r="121" spans="1:7">
      <c r="A121" s="17">
        <v>444</v>
      </c>
      <c r="B121" s="17" t="s">
        <v>401</v>
      </c>
      <c r="C121" s="6">
        <v>3.2794124999999998</v>
      </c>
      <c r="D121" s="6">
        <v>8.2852941176470587</v>
      </c>
      <c r="E121" s="6">
        <v>3185.979750912943</v>
      </c>
      <c r="F121" s="4">
        <v>2551.8498807830729</v>
      </c>
      <c r="G121" s="188" t="s">
        <v>93</v>
      </c>
    </row>
    <row r="122" spans="1:7">
      <c r="A122" s="17">
        <v>444</v>
      </c>
      <c r="B122" s="17" t="s">
        <v>401</v>
      </c>
      <c r="C122" s="6">
        <v>3.2989000000000002</v>
      </c>
      <c r="D122" s="6">
        <v>5.828823529411765</v>
      </c>
      <c r="E122" s="6">
        <v>2399.7934055130663</v>
      </c>
      <c r="F122" s="4">
        <v>1953.6739249935858</v>
      </c>
      <c r="G122" s="188" t="s">
        <v>93</v>
      </c>
    </row>
    <row r="123" spans="1:7">
      <c r="A123" s="17">
        <v>444</v>
      </c>
      <c r="B123" s="17" t="s">
        <v>401</v>
      </c>
      <c r="C123" s="6">
        <v>3.8296874999999999</v>
      </c>
      <c r="D123" s="6">
        <v>6.5488235294117647</v>
      </c>
      <c r="E123" s="6">
        <v>2275.424153032789</v>
      </c>
      <c r="F123" s="4">
        <v>1774.1981790068148</v>
      </c>
      <c r="G123" s="188" t="s">
        <v>93</v>
      </c>
    </row>
    <row r="124" spans="1:7">
      <c r="A124" s="17">
        <v>444</v>
      </c>
      <c r="B124" s="17" t="s">
        <v>401</v>
      </c>
      <c r="C124" s="6">
        <v>3.9854791669999998</v>
      </c>
      <c r="D124" s="6">
        <v>6.2841176470588236</v>
      </c>
      <c r="E124" s="6">
        <v>3765.9189521032317</v>
      </c>
      <c r="F124" s="4">
        <v>3284.9527183369978</v>
      </c>
      <c r="G124" s="188" t="s">
        <v>93</v>
      </c>
    </row>
    <row r="125" spans="1:7">
      <c r="A125" s="17">
        <v>444</v>
      </c>
      <c r="B125" s="17" t="s">
        <v>401</v>
      </c>
      <c r="C125" s="6">
        <v>4.1370833329999996</v>
      </c>
      <c r="D125" s="6">
        <v>6.2311764705882355</v>
      </c>
      <c r="E125" s="6">
        <v>2097.555061558628</v>
      </c>
      <c r="F125" s="4">
        <v>1620.6407758443422</v>
      </c>
      <c r="G125" s="188" t="s">
        <v>93</v>
      </c>
    </row>
    <row r="126" spans="1:7">
      <c r="A126" s="17">
        <v>444</v>
      </c>
      <c r="B126" s="17" t="s">
        <v>401</v>
      </c>
      <c r="C126" s="6">
        <v>4.3590625000000003</v>
      </c>
      <c r="D126" s="6">
        <v>6.5594117647058825</v>
      </c>
      <c r="E126" s="6">
        <v>2102.3052430799721</v>
      </c>
      <c r="F126" s="4">
        <v>1600.2688794436085</v>
      </c>
      <c r="G126" s="188" t="s">
        <v>93</v>
      </c>
    </row>
    <row r="127" spans="1:7">
      <c r="A127" s="17">
        <v>444</v>
      </c>
      <c r="B127" s="17" t="s">
        <v>401</v>
      </c>
      <c r="C127" s="6">
        <v>4.4701250000000003</v>
      </c>
      <c r="D127" s="6">
        <v>5.5111764705882358</v>
      </c>
      <c r="G127" s="188" t="s">
        <v>93</v>
      </c>
    </row>
    <row r="128" spans="1:7">
      <c r="A128" s="17">
        <v>444</v>
      </c>
      <c r="B128" s="17" t="s">
        <v>401</v>
      </c>
      <c r="C128" s="6">
        <v>5.0740625000000001</v>
      </c>
      <c r="D128" s="6">
        <v>6.0088235294117647</v>
      </c>
      <c r="E128" s="6">
        <v>2323.6009800593874</v>
      </c>
      <c r="F128" s="4">
        <v>1863.7048761632836</v>
      </c>
      <c r="G128" s="188" t="s">
        <v>93</v>
      </c>
    </row>
    <row r="129" spans="1:7">
      <c r="A129" s="17">
        <v>444</v>
      </c>
      <c r="B129" s="17" t="s">
        <v>401</v>
      </c>
      <c r="C129" s="6">
        <v>4.26715</v>
      </c>
      <c r="D129" s="6">
        <v>5.6858823529411771</v>
      </c>
      <c r="E129" s="6">
        <v>1430.0451897888749</v>
      </c>
      <c r="F129" s="4">
        <v>994.86596900965412</v>
      </c>
      <c r="G129" s="188" t="s">
        <v>93</v>
      </c>
    </row>
    <row r="130" spans="1:7">
      <c r="A130" s="17">
        <v>444</v>
      </c>
      <c r="B130" s="17" t="s">
        <v>401</v>
      </c>
      <c r="C130" s="6">
        <v>4.3508500000000003</v>
      </c>
      <c r="D130" s="6">
        <v>4.0447058823529414</v>
      </c>
      <c r="E130" s="6">
        <v>2121.0940693984753</v>
      </c>
      <c r="F130" s="4">
        <v>1811.5252382296442</v>
      </c>
      <c r="G130" s="188" t="s">
        <v>93</v>
      </c>
    </row>
    <row r="131" spans="1:7">
      <c r="A131" s="17">
        <v>444</v>
      </c>
      <c r="B131" s="17" t="s">
        <v>401</v>
      </c>
      <c r="C131" s="6">
        <v>4.0743499999999999</v>
      </c>
      <c r="D131" s="6">
        <v>5.2676470588235293</v>
      </c>
      <c r="E131" s="6">
        <v>2206.1407418377848</v>
      </c>
      <c r="F131" s="4">
        <v>1802.9719106689536</v>
      </c>
      <c r="G131" s="188" t="s">
        <v>93</v>
      </c>
    </row>
    <row r="132" spans="1:7">
      <c r="A132" s="17">
        <v>444</v>
      </c>
      <c r="B132" s="17" t="s">
        <v>401</v>
      </c>
      <c r="C132" s="6">
        <v>3.262025</v>
      </c>
      <c r="D132" s="6">
        <v>5.5164705882352942</v>
      </c>
      <c r="E132" s="6">
        <v>2102.0759069695314</v>
      </c>
      <c r="F132" s="4">
        <v>1679.8629199565444</v>
      </c>
      <c r="G132" s="188" t="s">
        <v>93</v>
      </c>
    </row>
    <row r="133" spans="1:7">
      <c r="A133" s="17">
        <v>444</v>
      </c>
      <c r="B133" s="17" t="s">
        <v>401</v>
      </c>
      <c r="C133" s="6">
        <v>3.7737500000000002</v>
      </c>
      <c r="D133" s="6">
        <v>5.0982352941176474</v>
      </c>
      <c r="G133" s="188" t="s">
        <v>93</v>
      </c>
    </row>
    <row r="134" spans="1:7">
      <c r="A134" s="17">
        <v>444</v>
      </c>
      <c r="B134" s="17" t="s">
        <v>401</v>
      </c>
      <c r="C134" s="6">
        <v>3.437875</v>
      </c>
      <c r="D134" s="6">
        <v>4.9129411764705884</v>
      </c>
      <c r="E134" s="6">
        <v>2077.465184938429</v>
      </c>
      <c r="F134" s="4">
        <v>1701.4444057176497</v>
      </c>
      <c r="G134" s="188" t="s">
        <v>93</v>
      </c>
    </row>
    <row r="135" spans="1:7">
      <c r="A135" s="17">
        <v>444</v>
      </c>
      <c r="B135" s="17" t="s">
        <v>401</v>
      </c>
      <c r="C135" s="6">
        <v>4.1349999999999998</v>
      </c>
      <c r="D135" s="6">
        <v>4.9129411764705884</v>
      </c>
      <c r="E135" s="6">
        <v>2040.5101022660756</v>
      </c>
      <c r="F135" s="4">
        <v>1664.4893230452963</v>
      </c>
      <c r="G135" s="188" t="s">
        <v>93</v>
      </c>
    </row>
    <row r="136" spans="1:7">
      <c r="A136" s="17">
        <v>444</v>
      </c>
      <c r="B136" s="17" t="s">
        <v>401</v>
      </c>
      <c r="C136" s="6">
        <v>4.4896874999999996</v>
      </c>
      <c r="D136" s="6">
        <v>4.7964705882352945</v>
      </c>
      <c r="E136" s="6">
        <v>1811.2953274885399</v>
      </c>
      <c r="F136" s="4">
        <v>1444.1888339820464</v>
      </c>
      <c r="G136" s="188" t="s">
        <v>93</v>
      </c>
    </row>
    <row r="137" spans="1:7">
      <c r="A137" s="17">
        <v>444</v>
      </c>
      <c r="B137" s="17" t="s">
        <v>401</v>
      </c>
      <c r="C137" s="6">
        <v>4.376125</v>
      </c>
      <c r="D137" s="6">
        <v>4.6164705882352948</v>
      </c>
      <c r="E137" s="6">
        <v>2085.1477209504405</v>
      </c>
      <c r="F137" s="4">
        <v>1731.8178508205704</v>
      </c>
      <c r="G137" s="188" t="s">
        <v>93</v>
      </c>
    </row>
    <row r="138" spans="1:7">
      <c r="A138" s="17">
        <v>444</v>
      </c>
      <c r="B138" s="17" t="s">
        <v>401</v>
      </c>
      <c r="C138" s="6">
        <v>4.6125875000000001</v>
      </c>
      <c r="D138" s="6">
        <v>4.6164705882352948</v>
      </c>
      <c r="E138" s="6">
        <v>2074.3148791921876</v>
      </c>
      <c r="F138" s="4">
        <v>1720.9850090623174</v>
      </c>
      <c r="G138" s="188" t="s">
        <v>93</v>
      </c>
    </row>
    <row r="139" spans="1:7">
      <c r="A139" s="17">
        <v>444</v>
      </c>
      <c r="B139" s="17" t="s">
        <v>401</v>
      </c>
      <c r="C139" s="6">
        <v>4.7853000000000003</v>
      </c>
      <c r="D139" s="6">
        <v>5.1141176470588237</v>
      </c>
      <c r="E139" s="6">
        <v>2126.750273859865</v>
      </c>
      <c r="F139" s="4">
        <v>1735.3320920416832</v>
      </c>
      <c r="G139" s="188" t="s">
        <v>93</v>
      </c>
    </row>
    <row r="140" spans="1:7">
      <c r="A140" s="17">
        <v>444</v>
      </c>
      <c r="B140" s="17" t="s">
        <v>401</v>
      </c>
      <c r="C140" s="6">
        <v>4.4051928570000003</v>
      </c>
      <c r="D140" s="6">
        <v>4.7435294117647064</v>
      </c>
      <c r="E140" s="6">
        <v>2153.9727688451217</v>
      </c>
      <c r="F140" s="4">
        <v>1790.9182233905763</v>
      </c>
      <c r="G140" s="188" t="s">
        <v>93</v>
      </c>
    </row>
    <row r="141" spans="1:7">
      <c r="A141" s="17">
        <v>444</v>
      </c>
      <c r="B141" s="17" t="s">
        <v>401</v>
      </c>
      <c r="C141" s="6">
        <v>3.937142857</v>
      </c>
      <c r="D141" s="6">
        <v>3.7376470588235291</v>
      </c>
      <c r="E141" s="6">
        <v>1730.4836541642755</v>
      </c>
      <c r="F141" s="4">
        <v>1444.4161216967432</v>
      </c>
      <c r="G141" s="188" t="s">
        <v>93</v>
      </c>
    </row>
    <row r="142" spans="1:7">
      <c r="A142" s="17">
        <v>444</v>
      </c>
      <c r="B142" s="17" t="s">
        <v>401</v>
      </c>
      <c r="C142" s="6">
        <v>2.9370267860000001</v>
      </c>
      <c r="D142" s="6">
        <v>5.0029411764705882</v>
      </c>
      <c r="E142" s="6">
        <v>1950.8568652881813</v>
      </c>
      <c r="F142" s="4">
        <v>1567.9477743790903</v>
      </c>
      <c r="G142" s="188" t="s">
        <v>93</v>
      </c>
    </row>
    <row r="143" spans="1:7">
      <c r="A143" s="17">
        <v>444</v>
      </c>
      <c r="B143" s="17" t="s">
        <v>401</v>
      </c>
      <c r="C143" s="6">
        <v>3.2239374999999999</v>
      </c>
      <c r="D143" s="6">
        <v>5.0347058823529407</v>
      </c>
      <c r="E143" s="6">
        <v>2078.9624443454595</v>
      </c>
      <c r="F143" s="4">
        <v>1693.6221846051999</v>
      </c>
      <c r="G143" s="188" t="s">
        <v>93</v>
      </c>
    </row>
    <row r="144" spans="1:7">
      <c r="A144" s="17">
        <v>444</v>
      </c>
      <c r="B144" s="17" t="s">
        <v>401</v>
      </c>
      <c r="C144" s="6">
        <v>3.12</v>
      </c>
      <c r="D144" s="6">
        <v>5.04</v>
      </c>
      <c r="E144" s="6">
        <v>2251.0842616924597</v>
      </c>
      <c r="F144" s="4">
        <v>1865.3388071470051</v>
      </c>
      <c r="G144" s="188" t="s">
        <v>93</v>
      </c>
    </row>
    <row r="145" spans="1:7">
      <c r="A145" s="17">
        <v>444</v>
      </c>
      <c r="B145" s="17" t="s">
        <v>401</v>
      </c>
      <c r="C145" s="6">
        <v>2.2243750000000002</v>
      </c>
      <c r="D145" s="6">
        <v>3.9864705882352944</v>
      </c>
      <c r="E145" s="6">
        <v>2020.7306683829293</v>
      </c>
      <c r="F145" s="4">
        <v>1715.6189800712409</v>
      </c>
      <c r="G145" s="188" t="s">
        <v>93</v>
      </c>
    </row>
    <row r="146" spans="1:7">
      <c r="A146" s="17">
        <v>444</v>
      </c>
      <c r="B146" s="17" t="s">
        <v>401</v>
      </c>
      <c r="C146" s="6">
        <v>2.6150000000000002</v>
      </c>
      <c r="D146" s="6">
        <v>4.4047058823529417</v>
      </c>
      <c r="E146" s="6">
        <v>2114.5518364533714</v>
      </c>
      <c r="F146" s="4">
        <v>1777.4297585312934</v>
      </c>
      <c r="G146" s="188" t="s">
        <v>93</v>
      </c>
    </row>
    <row r="147" spans="1:7">
      <c r="A147" s="17">
        <v>444</v>
      </c>
      <c r="B147" s="17" t="s">
        <v>401</v>
      </c>
      <c r="C147" s="6">
        <v>3.189261364</v>
      </c>
      <c r="D147" s="6">
        <v>3.9388235294117648</v>
      </c>
      <c r="E147" s="6">
        <v>1980.1965455568757</v>
      </c>
      <c r="F147" s="4">
        <v>1678.7316104919405</v>
      </c>
      <c r="G147" s="188" t="s">
        <v>93</v>
      </c>
    </row>
    <row r="148" spans="1:7">
      <c r="A148" s="17">
        <v>444</v>
      </c>
      <c r="B148" s="17" t="s">
        <v>401</v>
      </c>
      <c r="C148" s="6">
        <v>3.579090909</v>
      </c>
      <c r="D148" s="6">
        <v>3.7429411764705884</v>
      </c>
      <c r="E148" s="6">
        <v>1813.056213315316</v>
      </c>
      <c r="F148" s="4">
        <v>1526.5834860425887</v>
      </c>
      <c r="G148" s="188" t="s">
        <v>93</v>
      </c>
    </row>
    <row r="149" spans="1:7">
      <c r="A149" s="17">
        <v>444</v>
      </c>
      <c r="B149" s="17" t="s">
        <v>401</v>
      </c>
      <c r="C149" s="6">
        <v>3.925772727</v>
      </c>
      <c r="D149" s="6">
        <v>5.5429411764705883</v>
      </c>
      <c r="E149" s="6">
        <v>2221.201339365693</v>
      </c>
      <c r="F149" s="4">
        <v>1796.9623783267321</v>
      </c>
      <c r="G149" s="188" t="s">
        <v>93</v>
      </c>
    </row>
    <row r="150" spans="1:7">
      <c r="A150" s="17">
        <v>444</v>
      </c>
      <c r="B150" s="17" t="s">
        <v>401</v>
      </c>
      <c r="C150" s="6">
        <v>4.2792000000000003</v>
      </c>
      <c r="D150" s="6">
        <v>4.2247058823529411</v>
      </c>
      <c r="E150" s="6">
        <v>2074.720309111904</v>
      </c>
      <c r="F150" s="4">
        <v>1751.3748545664494</v>
      </c>
      <c r="G150" s="188" t="s">
        <v>93</v>
      </c>
    </row>
    <row r="151" spans="1:7">
      <c r="A151" s="17">
        <v>444</v>
      </c>
      <c r="B151" s="17" t="s">
        <v>401</v>
      </c>
      <c r="C151" s="6">
        <v>4.8677999999999999</v>
      </c>
      <c r="D151" s="6">
        <v>3.3564705882352941</v>
      </c>
      <c r="E151" s="6">
        <v>1509.2780569877355</v>
      </c>
      <c r="F151" s="4">
        <v>1252.384550494229</v>
      </c>
      <c r="G151" s="188" t="s">
        <v>93</v>
      </c>
    </row>
    <row r="152" spans="1:7">
      <c r="A152" s="17">
        <v>444</v>
      </c>
      <c r="B152" s="17" t="s">
        <v>401</v>
      </c>
      <c r="C152" s="6">
        <v>4.79345</v>
      </c>
      <c r="D152" s="6">
        <v>5.4741176470588231</v>
      </c>
      <c r="E152" s="6">
        <v>2796.9292552889524</v>
      </c>
      <c r="F152" s="4">
        <v>2377.9578267175239</v>
      </c>
      <c r="G152" s="188" t="s">
        <v>93</v>
      </c>
    </row>
    <row r="153" spans="1:7">
      <c r="A153" s="17">
        <v>444</v>
      </c>
      <c r="B153" s="17" t="s">
        <v>401</v>
      </c>
      <c r="C153" s="6">
        <v>4.2740499999999999</v>
      </c>
      <c r="D153" s="6">
        <v>3.446470588235294</v>
      </c>
      <c r="E153" s="6">
        <v>1402.2663165146234</v>
      </c>
      <c r="F153" s="4">
        <v>1138.4844983328053</v>
      </c>
      <c r="G153" s="188" t="s">
        <v>93</v>
      </c>
    </row>
    <row r="154" spans="1:7">
      <c r="A154" s="17">
        <v>444</v>
      </c>
      <c r="B154" s="17" t="s">
        <v>401</v>
      </c>
      <c r="C154" s="6">
        <v>4.581428571</v>
      </c>
      <c r="D154" s="6">
        <v>2.7052941176470591</v>
      </c>
      <c r="E154" s="6">
        <v>1243.3287326489581</v>
      </c>
      <c r="F154" s="4">
        <v>1036.2741871944127</v>
      </c>
      <c r="G154" s="188" t="s">
        <v>93</v>
      </c>
    </row>
    <row r="155" spans="1:7">
      <c r="A155" s="17">
        <v>444</v>
      </c>
      <c r="B155" s="17" t="s">
        <v>401</v>
      </c>
      <c r="C155" s="6">
        <v>4.5310714289999998</v>
      </c>
      <c r="D155" s="6">
        <v>6.5752941176470587</v>
      </c>
      <c r="E155" s="6">
        <v>2528.1932064473672</v>
      </c>
      <c r="F155" s="4">
        <v>2024.941258395419</v>
      </c>
      <c r="G155" s="188" t="s">
        <v>93</v>
      </c>
    </row>
    <row r="156" spans="1:7">
      <c r="A156" s="17">
        <v>444</v>
      </c>
      <c r="B156" s="17" t="s">
        <v>401</v>
      </c>
      <c r="C156" s="6">
        <v>4.3631250000000001</v>
      </c>
      <c r="D156" s="6">
        <v>6.4323529411764708</v>
      </c>
      <c r="E156" s="6">
        <v>2000.0760788236992</v>
      </c>
      <c r="F156" s="4">
        <v>1507.7643905120108</v>
      </c>
      <c r="G156" s="188" t="s">
        <v>93</v>
      </c>
    </row>
    <row r="157" spans="1:7">
      <c r="A157" s="17">
        <v>444</v>
      </c>
      <c r="B157" s="17" t="s">
        <v>401</v>
      </c>
      <c r="C157" s="6">
        <v>5.1621249999999996</v>
      </c>
      <c r="D157" s="6">
        <v>7.6976470588235291</v>
      </c>
      <c r="E157" s="6">
        <v>2319.5714917575028</v>
      </c>
      <c r="F157" s="4">
        <v>1730.4182450042561</v>
      </c>
      <c r="G157" s="188" t="s">
        <v>93</v>
      </c>
    </row>
    <row r="158" spans="1:7">
      <c r="A158" s="17">
        <v>444</v>
      </c>
      <c r="B158" s="17" t="s">
        <v>405</v>
      </c>
      <c r="C158" s="6">
        <v>2.4</v>
      </c>
      <c r="D158" s="6">
        <v>6.69</v>
      </c>
      <c r="E158" s="6">
        <v>894</v>
      </c>
      <c r="F158" s="4">
        <v>381.96883116883112</v>
      </c>
      <c r="G158" s="188" t="s">
        <v>96</v>
      </c>
    </row>
    <row r="159" spans="1:7">
      <c r="A159" s="17">
        <v>444</v>
      </c>
      <c r="B159" s="17" t="s">
        <v>405</v>
      </c>
      <c r="C159" s="6">
        <v>2.58</v>
      </c>
      <c r="D159" s="6">
        <v>6.8</v>
      </c>
      <c r="E159" s="6">
        <v>1580</v>
      </c>
      <c r="F159" s="4">
        <v>1059.5497835497836</v>
      </c>
      <c r="G159" s="188" t="s">
        <v>96</v>
      </c>
    </row>
    <row r="160" spans="1:7">
      <c r="A160" s="17">
        <v>444</v>
      </c>
      <c r="B160" s="17" t="s">
        <v>405</v>
      </c>
      <c r="C160" s="6">
        <v>4.2</v>
      </c>
      <c r="D160" s="6">
        <v>4.4800000000000004</v>
      </c>
      <c r="E160" s="6">
        <v>1010</v>
      </c>
      <c r="F160" s="4">
        <v>667.11515151515141</v>
      </c>
      <c r="G160" s="188" t="s">
        <v>95</v>
      </c>
    </row>
    <row r="161" spans="1:7">
      <c r="A161" s="17">
        <v>444</v>
      </c>
      <c r="B161" s="17" t="s">
        <v>405</v>
      </c>
      <c r="C161" s="6">
        <v>4.2</v>
      </c>
      <c r="D161" s="6">
        <v>4.47</v>
      </c>
      <c r="E161" s="6">
        <v>916</v>
      </c>
      <c r="F161" s="4">
        <v>573.88051948051952</v>
      </c>
      <c r="G161" s="188" t="s">
        <v>95</v>
      </c>
    </row>
    <row r="162" spans="1:7">
      <c r="A162" s="17">
        <v>444</v>
      </c>
      <c r="B162" s="17" t="s">
        <v>405</v>
      </c>
      <c r="C162" s="6">
        <v>3.64</v>
      </c>
      <c r="D162" s="6">
        <v>3.93</v>
      </c>
      <c r="E162" s="6">
        <v>928</v>
      </c>
      <c r="F162" s="4">
        <v>627.2103896103896</v>
      </c>
      <c r="G162" s="188" t="s">
        <v>95</v>
      </c>
    </row>
    <row r="163" spans="1:7">
      <c r="A163" s="17">
        <v>444</v>
      </c>
      <c r="B163" s="17" t="s">
        <v>405</v>
      </c>
      <c r="C163" s="6">
        <v>5.31</v>
      </c>
      <c r="D163" s="6">
        <v>6.15</v>
      </c>
      <c r="E163" s="6">
        <v>887</v>
      </c>
      <c r="F163" s="4">
        <v>416.29870129870125</v>
      </c>
      <c r="G163" s="188" t="s">
        <v>95</v>
      </c>
    </row>
    <row r="164" spans="1:7">
      <c r="A164" s="17">
        <v>444</v>
      </c>
      <c r="B164" s="17" t="s">
        <v>405</v>
      </c>
      <c r="C164" s="6">
        <v>7.18</v>
      </c>
      <c r="D164" s="6">
        <v>4.1100000000000003</v>
      </c>
      <c r="E164" s="6">
        <v>1057</v>
      </c>
      <c r="F164" s="4">
        <v>742.43376623376616</v>
      </c>
      <c r="G164" s="188" t="s">
        <v>95</v>
      </c>
    </row>
    <row r="165" spans="1:7">
      <c r="A165" s="17">
        <v>444</v>
      </c>
      <c r="B165" s="17" t="s">
        <v>405</v>
      </c>
      <c r="C165" s="6">
        <v>7.2</v>
      </c>
      <c r="D165" s="6">
        <v>2.77</v>
      </c>
      <c r="E165" s="6">
        <v>1421</v>
      </c>
      <c r="F165" s="4">
        <v>1208.9930735930736</v>
      </c>
      <c r="G165" s="188" t="s">
        <v>95</v>
      </c>
    </row>
    <row r="166" spans="1:7">
      <c r="A166" s="17">
        <v>444</v>
      </c>
      <c r="B166" s="17" t="s">
        <v>405</v>
      </c>
      <c r="C166" s="6">
        <v>4.1500000000000004</v>
      </c>
      <c r="D166" s="6">
        <v>3.89</v>
      </c>
      <c r="E166" s="6">
        <v>1276</v>
      </c>
      <c r="F166" s="4">
        <v>978.27186147186148</v>
      </c>
      <c r="G166" s="188" t="s">
        <v>95</v>
      </c>
    </row>
    <row r="167" spans="1:7">
      <c r="A167" s="17">
        <v>444</v>
      </c>
      <c r="B167" s="17" t="s">
        <v>405</v>
      </c>
      <c r="C167" s="6">
        <v>2.93</v>
      </c>
      <c r="D167" s="6">
        <v>6.28</v>
      </c>
      <c r="E167" s="6">
        <v>1234</v>
      </c>
      <c r="F167" s="4">
        <v>753.34891774891776</v>
      </c>
      <c r="G167" s="188" t="s">
        <v>95</v>
      </c>
    </row>
    <row r="168" spans="1:7">
      <c r="A168" s="17">
        <v>444</v>
      </c>
      <c r="B168" s="17" t="s">
        <v>405</v>
      </c>
      <c r="C168" s="6">
        <v>1.74</v>
      </c>
      <c r="D168" s="6">
        <v>3.89</v>
      </c>
      <c r="E168" s="6">
        <v>1540</v>
      </c>
      <c r="F168" s="4">
        <v>1242.2718614718615</v>
      </c>
      <c r="G168" s="188" t="s">
        <v>95</v>
      </c>
    </row>
    <row r="169" spans="1:7">
      <c r="A169" s="17">
        <v>444</v>
      </c>
      <c r="B169" s="17" t="s">
        <v>405</v>
      </c>
      <c r="C169" s="6">
        <v>0.35</v>
      </c>
      <c r="D169" s="6">
        <v>1.99</v>
      </c>
      <c r="E169" s="6">
        <v>1699</v>
      </c>
      <c r="F169" s="4">
        <v>1546.6917748917749</v>
      </c>
      <c r="G169" s="188" t="s">
        <v>95</v>
      </c>
    </row>
    <row r="170" spans="1:7">
      <c r="A170" s="17">
        <v>444</v>
      </c>
      <c r="B170" s="17" t="s">
        <v>406</v>
      </c>
      <c r="C170" s="6">
        <v>0.6</v>
      </c>
      <c r="D170" s="6">
        <v>14.54</v>
      </c>
      <c r="E170" s="6">
        <v>6032</v>
      </c>
      <c r="F170" s="4">
        <v>4919.1549783549781</v>
      </c>
      <c r="G170" s="188" t="s">
        <v>95</v>
      </c>
    </row>
    <row r="171" spans="1:7">
      <c r="A171" s="17">
        <v>444</v>
      </c>
      <c r="B171" s="17" t="s">
        <v>406</v>
      </c>
      <c r="C171" s="6">
        <v>0.62</v>
      </c>
      <c r="D171" s="6">
        <v>6.23</v>
      </c>
      <c r="E171" s="6">
        <v>5943</v>
      </c>
      <c r="F171" s="4">
        <v>5466.1757575757574</v>
      </c>
      <c r="G171" s="188" t="s">
        <v>95</v>
      </c>
    </row>
    <row r="172" spans="1:7">
      <c r="A172" s="17">
        <v>444</v>
      </c>
      <c r="B172" s="17" t="s">
        <v>406</v>
      </c>
      <c r="C172" s="6">
        <v>0.55000000000000004</v>
      </c>
      <c r="D172" s="6">
        <v>3.5</v>
      </c>
      <c r="E172" s="6">
        <v>1131</v>
      </c>
      <c r="F172" s="4">
        <v>863.12121212121201</v>
      </c>
      <c r="G172" s="188" t="s">
        <v>95</v>
      </c>
    </row>
    <row r="173" spans="1:7">
      <c r="A173" s="17">
        <v>444</v>
      </c>
      <c r="B173" s="17" t="s">
        <v>406</v>
      </c>
      <c r="C173" s="6">
        <v>6.65</v>
      </c>
      <c r="D173" s="6">
        <v>4.0599999999999996</v>
      </c>
      <c r="E173" s="6">
        <v>1416</v>
      </c>
      <c r="F173" s="4">
        <v>1105.2606060606061</v>
      </c>
      <c r="G173" s="188" t="s">
        <v>95</v>
      </c>
    </row>
    <row r="174" spans="1:7">
      <c r="A174" s="17">
        <v>444</v>
      </c>
      <c r="B174" s="17" t="s">
        <v>406</v>
      </c>
      <c r="C174" s="6">
        <v>7.72</v>
      </c>
      <c r="D174" s="6">
        <v>3.46</v>
      </c>
      <c r="E174" s="6">
        <v>1350</v>
      </c>
      <c r="F174" s="4">
        <v>1085.182683982684</v>
      </c>
      <c r="G174" s="188" t="s">
        <v>95</v>
      </c>
    </row>
    <row r="175" spans="1:7">
      <c r="A175" s="17">
        <v>444</v>
      </c>
      <c r="B175" s="17" t="s">
        <v>406</v>
      </c>
      <c r="C175" s="6">
        <v>7.65</v>
      </c>
      <c r="D175" s="6">
        <v>4.17</v>
      </c>
      <c r="E175" s="6">
        <v>1064</v>
      </c>
      <c r="F175" s="4">
        <v>744.84155844155839</v>
      </c>
      <c r="G175" s="188" t="s">
        <v>95</v>
      </c>
    </row>
    <row r="176" spans="1:7">
      <c r="A176" s="17">
        <v>444</v>
      </c>
      <c r="B176" s="17" t="s">
        <v>406</v>
      </c>
      <c r="C176" s="6">
        <v>7.69</v>
      </c>
      <c r="D176" s="6">
        <v>3.65</v>
      </c>
      <c r="E176" s="6">
        <v>1059</v>
      </c>
      <c r="F176" s="4">
        <v>779.64069264069258</v>
      </c>
      <c r="G176" s="188" t="s">
        <v>95</v>
      </c>
    </row>
    <row r="177" spans="1:7">
      <c r="A177" s="17">
        <v>444</v>
      </c>
      <c r="B177" s="17" t="s">
        <v>406</v>
      </c>
      <c r="C177" s="6">
        <v>4.9800000000000004</v>
      </c>
      <c r="D177" s="6">
        <v>5.57</v>
      </c>
      <c r="E177" s="6">
        <v>970</v>
      </c>
      <c r="F177" s="4">
        <v>543.69004329004326</v>
      </c>
      <c r="G177" s="188" t="s">
        <v>95</v>
      </c>
    </row>
    <row r="178" spans="1:7">
      <c r="A178" s="17">
        <v>444</v>
      </c>
      <c r="B178" s="17" t="s">
        <v>406</v>
      </c>
      <c r="C178" s="6">
        <v>5.76</v>
      </c>
      <c r="D178" s="6">
        <v>1.33</v>
      </c>
      <c r="E178" s="6">
        <v>852</v>
      </c>
      <c r="F178" s="4">
        <v>750.20606060606065</v>
      </c>
      <c r="G178" s="188" t="s">
        <v>95</v>
      </c>
    </row>
    <row r="179" spans="1:7">
      <c r="A179" s="17">
        <v>444</v>
      </c>
      <c r="B179" s="17" t="s">
        <v>407</v>
      </c>
      <c r="C179" s="6">
        <v>4.71</v>
      </c>
      <c r="D179" s="6">
        <v>3.52</v>
      </c>
      <c r="E179" s="6">
        <v>895</v>
      </c>
      <c r="F179" s="4">
        <v>625.59047619047624</v>
      </c>
      <c r="G179" s="188" t="s">
        <v>95</v>
      </c>
    </row>
    <row r="180" spans="1:7">
      <c r="A180" s="17">
        <v>444</v>
      </c>
      <c r="B180" s="17" t="s">
        <v>407</v>
      </c>
      <c r="C180" s="6">
        <v>2.86</v>
      </c>
      <c r="D180" s="6">
        <v>2.87</v>
      </c>
      <c r="E180" s="6">
        <v>812</v>
      </c>
      <c r="F180" s="4">
        <v>592.33939393939386</v>
      </c>
      <c r="G180" s="188" t="s">
        <v>95</v>
      </c>
    </row>
    <row r="181" spans="1:7">
      <c r="A181" s="17">
        <v>444</v>
      </c>
      <c r="B181" s="17" t="s">
        <v>407</v>
      </c>
      <c r="C181" s="6">
        <v>2.68</v>
      </c>
      <c r="D181" s="6">
        <v>5.33</v>
      </c>
      <c r="E181" s="6">
        <v>1107</v>
      </c>
      <c r="F181" s="4">
        <v>699.05887445887447</v>
      </c>
      <c r="G181" s="188" t="s">
        <v>95</v>
      </c>
    </row>
    <row r="182" spans="1:7">
      <c r="A182" s="17">
        <v>444</v>
      </c>
      <c r="B182" s="17" t="s">
        <v>407</v>
      </c>
      <c r="C182" s="6">
        <v>3.45</v>
      </c>
      <c r="D182" s="6">
        <v>4.21</v>
      </c>
      <c r="E182" s="6">
        <v>948</v>
      </c>
      <c r="F182" s="4">
        <v>625.78008658008662</v>
      </c>
      <c r="G182" s="188" t="s">
        <v>95</v>
      </c>
    </row>
    <row r="183" spans="1:7">
      <c r="A183" s="17">
        <v>444</v>
      </c>
      <c r="B183" s="17" t="s">
        <v>407</v>
      </c>
      <c r="C183" s="6">
        <v>4.9800000000000004</v>
      </c>
      <c r="D183" s="6">
        <v>4.9400000000000004</v>
      </c>
      <c r="E183" s="6">
        <v>899</v>
      </c>
      <c r="F183" s="4">
        <v>520.908225108225</v>
      </c>
      <c r="G183" s="188" t="s">
        <v>95</v>
      </c>
    </row>
    <row r="184" spans="1:7">
      <c r="A184" s="17">
        <v>444</v>
      </c>
      <c r="B184" s="17" t="s">
        <v>407</v>
      </c>
      <c r="C184" s="6">
        <v>4.9800000000000004</v>
      </c>
      <c r="D184" s="6">
        <v>5.21</v>
      </c>
      <c r="E184" s="6">
        <v>813</v>
      </c>
      <c r="F184" s="4">
        <v>414.24329004329002</v>
      </c>
      <c r="G184" s="188" t="s">
        <v>95</v>
      </c>
    </row>
    <row r="185" spans="1:7">
      <c r="A185" s="17">
        <v>444</v>
      </c>
      <c r="B185" s="17" t="s">
        <v>402</v>
      </c>
      <c r="C185" s="6">
        <v>5.18</v>
      </c>
      <c r="D185" s="6">
        <v>7.03</v>
      </c>
      <c r="E185" s="6">
        <v>412</v>
      </c>
      <c r="F185" s="4">
        <v>0</v>
      </c>
      <c r="G185" s="188" t="s">
        <v>95</v>
      </c>
    </row>
    <row r="186" spans="1:7">
      <c r="A186" s="17">
        <v>444</v>
      </c>
      <c r="B186" s="17" t="s">
        <v>402</v>
      </c>
      <c r="C186" s="6">
        <v>5.72</v>
      </c>
      <c r="D186" s="6">
        <v>6.73</v>
      </c>
      <c r="E186" s="6">
        <v>412</v>
      </c>
      <c r="F186" s="4">
        <v>0</v>
      </c>
      <c r="G186" s="188" t="s">
        <v>95</v>
      </c>
    </row>
    <row r="187" spans="1:7">
      <c r="A187" s="17">
        <v>444</v>
      </c>
      <c r="B187" s="17" t="s">
        <v>402</v>
      </c>
      <c r="C187" s="6">
        <v>4.74</v>
      </c>
      <c r="D187" s="6">
        <v>5.25</v>
      </c>
      <c r="E187" s="6">
        <v>322</v>
      </c>
      <c r="F187" s="4">
        <v>0</v>
      </c>
      <c r="G187" s="188" t="s">
        <v>95</v>
      </c>
    </row>
    <row r="188" spans="1:7">
      <c r="A188" s="17">
        <v>444</v>
      </c>
      <c r="B188" s="17" t="s">
        <v>402</v>
      </c>
      <c r="C188" s="6">
        <v>5.0599999999999996</v>
      </c>
      <c r="D188" s="6">
        <v>7.65</v>
      </c>
      <c r="E188" s="6">
        <v>397</v>
      </c>
      <c r="F188" s="4">
        <v>0</v>
      </c>
      <c r="G188" s="188" t="s">
        <v>95</v>
      </c>
    </row>
    <row r="189" spans="1:7">
      <c r="A189" s="17">
        <v>444</v>
      </c>
      <c r="B189" s="17" t="s">
        <v>403</v>
      </c>
      <c r="C189" s="6">
        <v>4.95</v>
      </c>
      <c r="D189" s="6">
        <v>6.72</v>
      </c>
      <c r="E189" s="6">
        <v>391</v>
      </c>
      <c r="F189" s="4">
        <v>0</v>
      </c>
      <c r="G189" s="188" t="s">
        <v>95</v>
      </c>
    </row>
    <row r="190" spans="1:7">
      <c r="A190" s="17">
        <v>444</v>
      </c>
      <c r="B190" s="17" t="s">
        <v>403</v>
      </c>
      <c r="C190" s="6">
        <v>4.21</v>
      </c>
      <c r="D190" s="6">
        <v>0.3</v>
      </c>
      <c r="E190" s="6">
        <v>52</v>
      </c>
      <c r="F190" s="4">
        <v>29.038961038961038</v>
      </c>
      <c r="G190" s="188" t="s">
        <v>95</v>
      </c>
    </row>
    <row r="191" spans="1:7">
      <c r="A191" s="17">
        <v>444</v>
      </c>
      <c r="B191" s="17" t="s">
        <v>403</v>
      </c>
      <c r="C191" s="6">
        <v>4.74</v>
      </c>
      <c r="D191" s="6">
        <v>1.1100000000000001</v>
      </c>
      <c r="E191" s="6">
        <v>92</v>
      </c>
      <c r="F191" s="4">
        <v>7.0441558441558385</v>
      </c>
      <c r="G191" s="188" t="s">
        <v>95</v>
      </c>
    </row>
    <row r="192" spans="1:7">
      <c r="A192" s="17">
        <v>444</v>
      </c>
      <c r="B192" s="17" t="s">
        <v>403</v>
      </c>
      <c r="C192" s="6">
        <v>5.25</v>
      </c>
      <c r="D192" s="6">
        <v>5.73</v>
      </c>
      <c r="E192" s="6">
        <v>317</v>
      </c>
      <c r="F192" s="4">
        <v>0</v>
      </c>
      <c r="G192" s="188" t="s">
        <v>95</v>
      </c>
    </row>
    <row r="193" spans="1:7">
      <c r="A193" s="17">
        <v>444</v>
      </c>
      <c r="B193" s="17" t="s">
        <v>403</v>
      </c>
      <c r="C193" s="6">
        <v>10.42</v>
      </c>
      <c r="D193" s="6">
        <v>5.22</v>
      </c>
      <c r="E193" s="6">
        <v>298</v>
      </c>
      <c r="F193" s="4">
        <v>0</v>
      </c>
      <c r="G193" s="188" t="s">
        <v>95</v>
      </c>
    </row>
    <row r="194" spans="1:7">
      <c r="A194" s="17">
        <v>444</v>
      </c>
      <c r="B194" s="17" t="s">
        <v>403</v>
      </c>
      <c r="C194" s="6">
        <v>6.62</v>
      </c>
      <c r="D194" s="6">
        <v>6.17</v>
      </c>
      <c r="E194" s="6">
        <v>326</v>
      </c>
      <c r="F194" s="4">
        <v>0</v>
      </c>
      <c r="G194" s="188" t="s">
        <v>95</v>
      </c>
    </row>
    <row r="195" spans="1:7">
      <c r="A195" s="17">
        <v>444</v>
      </c>
      <c r="B195" s="17" t="s">
        <v>403</v>
      </c>
      <c r="C195" s="6">
        <v>1.98</v>
      </c>
      <c r="D195" s="6">
        <v>2.5099999999999998</v>
      </c>
      <c r="E195" s="6">
        <v>184</v>
      </c>
      <c r="F195" s="4">
        <v>0</v>
      </c>
      <c r="G195" s="188" t="s">
        <v>95</v>
      </c>
    </row>
    <row r="196" spans="1:7">
      <c r="A196" s="17">
        <v>444</v>
      </c>
      <c r="B196" s="17" t="s">
        <v>404</v>
      </c>
      <c r="C196" s="6">
        <v>1.23</v>
      </c>
      <c r="D196" s="6">
        <v>5.14</v>
      </c>
      <c r="E196" s="6">
        <v>306</v>
      </c>
      <c r="F196" s="4">
        <v>0</v>
      </c>
      <c r="G196" s="188" t="s">
        <v>95</v>
      </c>
    </row>
    <row r="197" spans="1:7">
      <c r="A197" s="17">
        <v>444</v>
      </c>
      <c r="B197" s="17" t="s">
        <v>404</v>
      </c>
      <c r="C197" s="6">
        <v>1.57</v>
      </c>
      <c r="D197" s="6">
        <v>5.19</v>
      </c>
      <c r="E197" s="6">
        <v>287</v>
      </c>
      <c r="F197" s="4">
        <v>0</v>
      </c>
      <c r="G197" s="188" t="s">
        <v>95</v>
      </c>
    </row>
    <row r="198" spans="1:7">
      <c r="A198" s="17">
        <v>444</v>
      </c>
      <c r="B198" s="17" t="s">
        <v>404</v>
      </c>
      <c r="C198" s="6">
        <v>0.38</v>
      </c>
      <c r="D198" s="6">
        <v>2.64</v>
      </c>
      <c r="E198" s="6">
        <v>212</v>
      </c>
      <c r="F198" s="4">
        <v>9.9428571428571217</v>
      </c>
      <c r="G198" s="188" t="s">
        <v>95</v>
      </c>
    </row>
    <row r="199" spans="1:7">
      <c r="A199" s="17">
        <v>444</v>
      </c>
      <c r="B199" s="17" t="s">
        <v>404</v>
      </c>
      <c r="C199" s="6">
        <v>1.76</v>
      </c>
      <c r="D199" s="6">
        <v>2.87</v>
      </c>
      <c r="E199" s="6">
        <v>225</v>
      </c>
      <c r="F199" s="4">
        <v>5.3393939393939149</v>
      </c>
      <c r="G199" s="188" t="s">
        <v>95</v>
      </c>
    </row>
    <row r="200" spans="1:7">
      <c r="A200" s="17">
        <v>444</v>
      </c>
      <c r="B200" s="17" t="s">
        <v>404</v>
      </c>
      <c r="C200" s="6">
        <v>0.56000000000000005</v>
      </c>
      <c r="D200" s="6">
        <v>1.8</v>
      </c>
      <c r="E200" s="6">
        <v>135</v>
      </c>
      <c r="F200" s="4">
        <v>0</v>
      </c>
      <c r="G200" s="188" t="s">
        <v>95</v>
      </c>
    </row>
    <row r="201" spans="1:7">
      <c r="A201" s="17">
        <v>444</v>
      </c>
      <c r="B201" s="17" t="s">
        <v>404</v>
      </c>
      <c r="C201" s="6">
        <v>0.14000000000000001</v>
      </c>
      <c r="D201" s="6">
        <v>3.67</v>
      </c>
      <c r="E201" s="6">
        <v>218</v>
      </c>
      <c r="F201" s="4">
        <v>0</v>
      </c>
      <c r="G201" s="188" t="s">
        <v>95</v>
      </c>
    </row>
    <row r="202" spans="1:7">
      <c r="A202" s="17">
        <v>444</v>
      </c>
      <c r="B202" s="17" t="s">
        <v>404</v>
      </c>
      <c r="C202" s="6">
        <v>0.09</v>
      </c>
      <c r="D202" s="6">
        <v>4.7699999999999996</v>
      </c>
      <c r="E202" s="6">
        <v>600</v>
      </c>
      <c r="F202" s="4">
        <v>234.91948051948054</v>
      </c>
      <c r="G202" s="188" t="s">
        <v>95</v>
      </c>
    </row>
    <row r="203" spans="1:7">
      <c r="A203" s="17">
        <v>444</v>
      </c>
      <c r="B203" s="17" t="s">
        <v>404</v>
      </c>
      <c r="C203" s="6">
        <v>2.14</v>
      </c>
      <c r="D203" s="6">
        <v>3.69</v>
      </c>
      <c r="E203" s="6">
        <v>276</v>
      </c>
      <c r="F203" s="4">
        <v>0</v>
      </c>
      <c r="G203" s="188" t="s">
        <v>95</v>
      </c>
    </row>
    <row r="204" spans="1:7">
      <c r="A204" s="17">
        <v>444</v>
      </c>
      <c r="B204" s="17" t="s">
        <v>404</v>
      </c>
      <c r="C204" s="6">
        <v>0.47</v>
      </c>
      <c r="D204" s="6">
        <v>3.3</v>
      </c>
      <c r="E204" s="6">
        <v>277</v>
      </c>
      <c r="F204" s="4">
        <v>24.428571428571416</v>
      </c>
      <c r="G204" s="188" t="s">
        <v>95</v>
      </c>
    </row>
    <row r="205" spans="1:7">
      <c r="A205" s="17">
        <v>444</v>
      </c>
      <c r="B205" s="17" t="s">
        <v>404</v>
      </c>
      <c r="C205" s="6">
        <v>0.51</v>
      </c>
      <c r="D205" s="6">
        <v>3.62</v>
      </c>
      <c r="E205" s="6">
        <v>299</v>
      </c>
      <c r="F205" s="4">
        <v>21.936796536796521</v>
      </c>
      <c r="G205" s="188" t="s">
        <v>95</v>
      </c>
    </row>
    <row r="206" spans="1:7">
      <c r="A206" s="17">
        <v>444</v>
      </c>
      <c r="B206" s="17" t="s">
        <v>404</v>
      </c>
      <c r="C206" s="6">
        <v>1.31</v>
      </c>
      <c r="D206" s="6">
        <v>4.9000000000000004</v>
      </c>
      <c r="E206" s="6">
        <v>350</v>
      </c>
      <c r="F206" s="4">
        <v>0</v>
      </c>
      <c r="G206" s="188" t="s">
        <v>95</v>
      </c>
    </row>
    <row r="207" spans="1:7">
      <c r="A207" s="17">
        <v>444</v>
      </c>
      <c r="B207" s="17" t="s">
        <v>408</v>
      </c>
      <c r="C207" s="6">
        <v>4.5</v>
      </c>
      <c r="D207" s="6">
        <v>5.38</v>
      </c>
      <c r="E207" s="6">
        <v>2353.58</v>
      </c>
      <c r="F207" s="4">
        <v>1941.8120346320345</v>
      </c>
      <c r="G207" s="188" t="s">
        <v>98</v>
      </c>
    </row>
    <row r="208" spans="1:7">
      <c r="A208" s="17">
        <v>444</v>
      </c>
      <c r="B208" s="17" t="s">
        <v>408</v>
      </c>
      <c r="C208" s="6">
        <v>4.2</v>
      </c>
      <c r="D208" s="6">
        <v>6.05</v>
      </c>
      <c r="E208" s="6">
        <v>2094.84</v>
      </c>
      <c r="F208" s="4">
        <v>1631.7923809523811</v>
      </c>
      <c r="G208" s="188" t="s">
        <v>98</v>
      </c>
    </row>
    <row r="209" spans="1:7">
      <c r="A209" s="17">
        <v>444</v>
      </c>
      <c r="B209" s="17" t="s">
        <v>408</v>
      </c>
      <c r="C209" s="6">
        <v>5.3</v>
      </c>
      <c r="D209" s="6">
        <v>6.75</v>
      </c>
      <c r="E209" s="6">
        <v>2221.79</v>
      </c>
      <c r="F209" s="4">
        <v>1705.1666233766232</v>
      </c>
      <c r="G209" s="188" t="s">
        <v>97</v>
      </c>
    </row>
    <row r="210" spans="1:7">
      <c r="A210" s="17">
        <v>444</v>
      </c>
      <c r="B210" s="17" t="s">
        <v>408</v>
      </c>
      <c r="C210" s="6">
        <v>8.4</v>
      </c>
      <c r="D210" s="6">
        <v>10.08</v>
      </c>
      <c r="E210" s="6">
        <v>3120.46</v>
      </c>
      <c r="F210" s="4">
        <v>2348.9690909090909</v>
      </c>
      <c r="G210" s="188" t="s">
        <v>97</v>
      </c>
    </row>
    <row r="211" spans="1:7">
      <c r="A211" s="17">
        <v>444</v>
      </c>
      <c r="B211" s="17" t="s">
        <v>408</v>
      </c>
      <c r="C211" s="6">
        <v>6.5</v>
      </c>
      <c r="D211" s="6">
        <v>6.74</v>
      </c>
      <c r="E211" s="6">
        <v>2542.11</v>
      </c>
      <c r="F211" s="4">
        <v>2026.2519913419915</v>
      </c>
      <c r="G211" s="188" t="s">
        <v>97</v>
      </c>
    </row>
    <row r="212" spans="1:7">
      <c r="A212" s="17">
        <v>444</v>
      </c>
      <c r="B212" s="17" t="s">
        <v>408</v>
      </c>
      <c r="C212" s="6">
        <v>6.1</v>
      </c>
      <c r="D212" s="6">
        <v>6.23</v>
      </c>
      <c r="E212" s="6">
        <v>1917.8</v>
      </c>
      <c r="F212" s="4">
        <v>1440.9757575757576</v>
      </c>
      <c r="G212" s="188" t="s">
        <v>97</v>
      </c>
    </row>
    <row r="213" spans="1:7">
      <c r="A213" s="17">
        <v>444</v>
      </c>
      <c r="B213" s="17" t="s">
        <v>408</v>
      </c>
      <c r="C213" s="6">
        <v>6.4</v>
      </c>
      <c r="D213" s="6">
        <v>5.22</v>
      </c>
      <c r="E213" s="6">
        <v>1946.54</v>
      </c>
      <c r="F213" s="4">
        <v>1547.0179220779221</v>
      </c>
      <c r="G213" s="188" t="s">
        <v>97</v>
      </c>
    </row>
    <row r="214" spans="1:7">
      <c r="A214" s="17">
        <v>444</v>
      </c>
      <c r="B214" s="17" t="s">
        <v>408</v>
      </c>
      <c r="C214" s="6">
        <v>5.7</v>
      </c>
      <c r="D214" s="6">
        <v>8.61</v>
      </c>
      <c r="E214" s="6">
        <v>2908.79</v>
      </c>
      <c r="F214" s="4">
        <v>2249.8081818181818</v>
      </c>
      <c r="G214" s="188" t="s">
        <v>97</v>
      </c>
    </row>
    <row r="215" spans="1:7">
      <c r="A215" s="17">
        <v>444</v>
      </c>
      <c r="B215" s="17" t="s">
        <v>408</v>
      </c>
      <c r="C215" s="6">
        <v>8</v>
      </c>
      <c r="D215" s="6">
        <v>8.9499999999999993</v>
      </c>
      <c r="E215" s="6">
        <v>2641.44</v>
      </c>
      <c r="F215" s="4">
        <v>1956.435670995671</v>
      </c>
      <c r="G215" s="188" t="s">
        <v>97</v>
      </c>
    </row>
    <row r="216" spans="1:7">
      <c r="A216" s="17">
        <v>444</v>
      </c>
      <c r="B216" s="17" t="s">
        <v>409</v>
      </c>
      <c r="C216" s="6">
        <v>1.8</v>
      </c>
      <c r="D216" s="6">
        <v>3.67</v>
      </c>
      <c r="E216" s="6">
        <v>1504.89</v>
      </c>
      <c r="F216" s="4">
        <v>1223.9999567099567</v>
      </c>
      <c r="G216" s="188" t="s">
        <v>97</v>
      </c>
    </row>
    <row r="217" spans="1:7">
      <c r="A217" s="17">
        <v>444</v>
      </c>
      <c r="B217" s="17" t="s">
        <v>409</v>
      </c>
      <c r="C217" s="6">
        <v>1.2</v>
      </c>
      <c r="D217" s="6">
        <v>2.87</v>
      </c>
      <c r="E217" s="6">
        <v>1380.72</v>
      </c>
      <c r="F217" s="4">
        <v>1161.0593939393939</v>
      </c>
      <c r="G217" s="188" t="s">
        <v>97</v>
      </c>
    </row>
    <row r="218" spans="1:7">
      <c r="A218" s="17">
        <v>444</v>
      </c>
      <c r="B218" s="17" t="s">
        <v>409</v>
      </c>
      <c r="C218" s="6">
        <v>0.6</v>
      </c>
      <c r="D218" s="6">
        <v>6.12</v>
      </c>
      <c r="E218" s="6">
        <v>1754.25</v>
      </c>
      <c r="F218" s="4">
        <v>1285.8448051948053</v>
      </c>
      <c r="G218" s="188" t="s">
        <v>97</v>
      </c>
    </row>
    <row r="219" spans="1:7">
      <c r="A219" s="17">
        <v>444</v>
      </c>
      <c r="B219" s="17" t="s">
        <v>410</v>
      </c>
      <c r="C219" s="6">
        <v>6.9</v>
      </c>
      <c r="D219" s="6">
        <v>4.9800000000000004</v>
      </c>
      <c r="E219" s="6">
        <v>2377.13</v>
      </c>
      <c r="F219" s="4">
        <v>1995.9767532467533</v>
      </c>
      <c r="G219" s="188" t="s">
        <v>97</v>
      </c>
    </row>
    <row r="220" spans="1:7">
      <c r="A220" s="17">
        <v>444</v>
      </c>
      <c r="B220" s="17" t="s">
        <v>410</v>
      </c>
      <c r="C220" s="6">
        <v>7.2</v>
      </c>
      <c r="D220" s="6">
        <v>6.5</v>
      </c>
      <c r="E220" s="6">
        <v>2869.24</v>
      </c>
      <c r="F220" s="4">
        <v>2371.7508225108222</v>
      </c>
      <c r="G220" s="188" t="s">
        <v>97</v>
      </c>
    </row>
    <row r="221" spans="1:7">
      <c r="A221" s="17">
        <v>444</v>
      </c>
      <c r="B221" s="17" t="s">
        <v>410</v>
      </c>
      <c r="C221" s="6">
        <v>5.9</v>
      </c>
      <c r="D221" s="6">
        <v>6.8</v>
      </c>
      <c r="E221" s="6">
        <v>2180.5</v>
      </c>
      <c r="F221" s="4">
        <v>1660.0497835497836</v>
      </c>
      <c r="G221" s="188" t="s">
        <v>97</v>
      </c>
    </row>
    <row r="222" spans="1:7">
      <c r="A222" s="17">
        <v>444</v>
      </c>
      <c r="B222" s="17" t="s">
        <v>410</v>
      </c>
      <c r="C222" s="6">
        <v>3.3</v>
      </c>
      <c r="D222" s="6">
        <v>3.56</v>
      </c>
      <c r="E222" s="6">
        <v>1527.8</v>
      </c>
      <c r="F222" s="4">
        <v>1255.3290043290042</v>
      </c>
      <c r="G222" s="188" t="s">
        <v>97</v>
      </c>
    </row>
    <row r="223" spans="1:7">
      <c r="A223" s="17">
        <v>444</v>
      </c>
      <c r="B223" s="17" t="s">
        <v>410</v>
      </c>
      <c r="C223" s="6">
        <v>4.5999999999999996</v>
      </c>
      <c r="D223" s="6">
        <v>7.39</v>
      </c>
      <c r="E223" s="6">
        <v>2879.28</v>
      </c>
      <c r="F223" s="4">
        <v>2313.6730735930737</v>
      </c>
      <c r="G223" s="188" t="s">
        <v>97</v>
      </c>
    </row>
    <row r="224" spans="1:7">
      <c r="A224" s="17">
        <v>444</v>
      </c>
      <c r="B224" s="17" t="s">
        <v>410</v>
      </c>
      <c r="C224" s="6">
        <v>1.4</v>
      </c>
      <c r="D224" s="6">
        <v>1.82</v>
      </c>
      <c r="E224" s="6">
        <v>1650.22</v>
      </c>
      <c r="F224" s="4">
        <v>1510.9230303030304</v>
      </c>
      <c r="G224" s="188" t="s">
        <v>97</v>
      </c>
    </row>
    <row r="225" spans="1:7">
      <c r="A225" s="17">
        <v>444</v>
      </c>
      <c r="B225" s="17" t="s">
        <v>410</v>
      </c>
      <c r="C225" s="6">
        <v>1.4</v>
      </c>
      <c r="D225" s="6">
        <v>1.69</v>
      </c>
      <c r="E225" s="6">
        <v>1679.17</v>
      </c>
      <c r="F225" s="4">
        <v>1549.8228138528139</v>
      </c>
      <c r="G225" s="188" t="s">
        <v>97</v>
      </c>
    </row>
    <row r="226" spans="1:7">
      <c r="A226" s="17">
        <v>444</v>
      </c>
      <c r="B226" s="17" t="s">
        <v>410</v>
      </c>
      <c r="C226" s="6">
        <v>1.6</v>
      </c>
      <c r="D226" s="6">
        <v>1.89</v>
      </c>
      <c r="E226" s="6">
        <v>908.4</v>
      </c>
      <c r="F226" s="4">
        <v>763.74545454545455</v>
      </c>
      <c r="G226" s="188" t="s">
        <v>97</v>
      </c>
    </row>
    <row r="227" spans="1:7">
      <c r="A227" s="17">
        <v>444</v>
      </c>
      <c r="B227" s="17" t="s">
        <v>410</v>
      </c>
      <c r="C227" s="6">
        <v>4.2</v>
      </c>
      <c r="D227" s="6">
        <v>6.54</v>
      </c>
      <c r="E227" s="6">
        <v>1798.56</v>
      </c>
      <c r="F227" s="4">
        <v>1298.0093506493506</v>
      </c>
      <c r="G227" s="188" t="s">
        <v>97</v>
      </c>
    </row>
    <row r="228" spans="1:7">
      <c r="A228" s="17">
        <v>444</v>
      </c>
      <c r="B228" s="17" t="s">
        <v>410</v>
      </c>
      <c r="C228" s="6">
        <v>1.6</v>
      </c>
      <c r="D228" s="6">
        <v>10.98</v>
      </c>
      <c r="E228" s="6">
        <v>3204.48</v>
      </c>
      <c r="F228" s="4">
        <v>2364.1059740259739</v>
      </c>
      <c r="G228" s="188" t="s">
        <v>97</v>
      </c>
    </row>
    <row r="229" spans="1:7">
      <c r="A229" s="17">
        <v>444</v>
      </c>
      <c r="B229" s="17" t="s">
        <v>410</v>
      </c>
      <c r="C229" s="6">
        <v>0.9</v>
      </c>
      <c r="D229" s="6">
        <v>1.5</v>
      </c>
      <c r="E229" s="6">
        <v>3204.71</v>
      </c>
      <c r="F229" s="4">
        <v>3089.9048051948052</v>
      </c>
      <c r="G229" s="188" t="s">
        <v>97</v>
      </c>
    </row>
    <row r="230" spans="1:7">
      <c r="A230" s="17">
        <v>444</v>
      </c>
      <c r="B230" s="17" t="s">
        <v>410</v>
      </c>
      <c r="C230" s="6">
        <v>1</v>
      </c>
      <c r="D230" s="6">
        <v>4.43</v>
      </c>
      <c r="E230" s="6">
        <v>1609.24</v>
      </c>
      <c r="F230" s="4">
        <v>1270.1819913419913</v>
      </c>
      <c r="G230" s="188" t="s">
        <v>97</v>
      </c>
    </row>
    <row r="231" spans="1:7">
      <c r="A231" s="17">
        <v>444</v>
      </c>
      <c r="B231" s="17" t="s">
        <v>410</v>
      </c>
      <c r="C231" s="6">
        <v>2.6</v>
      </c>
      <c r="D231" s="6">
        <v>6.98</v>
      </c>
      <c r="E231" s="6">
        <v>1715.1</v>
      </c>
      <c r="F231" s="4">
        <v>1180.8731601731602</v>
      </c>
      <c r="G231" s="188" t="s">
        <v>97</v>
      </c>
    </row>
    <row r="232" spans="1:7">
      <c r="A232" s="17">
        <v>444</v>
      </c>
      <c r="B232" s="17" t="s">
        <v>410</v>
      </c>
      <c r="C232" s="6">
        <v>1.7</v>
      </c>
      <c r="D232" s="6">
        <v>3.97</v>
      </c>
      <c r="E232" s="6">
        <v>1020.33</v>
      </c>
      <c r="F232" s="4">
        <v>716.47891774891775</v>
      </c>
      <c r="G232" s="188" t="s">
        <v>97</v>
      </c>
    </row>
    <row r="233" spans="1:7">
      <c r="A233" s="17">
        <v>444</v>
      </c>
      <c r="B233" s="17" t="s">
        <v>410</v>
      </c>
      <c r="C233" s="6">
        <v>4.4000000000000004</v>
      </c>
      <c r="D233" s="6">
        <v>12</v>
      </c>
      <c r="E233" s="6">
        <v>2200.3000000000002</v>
      </c>
      <c r="F233" s="4">
        <v>1281.8584415584417</v>
      </c>
      <c r="G233" s="188" t="s">
        <v>97</v>
      </c>
    </row>
    <row r="234" spans="1:7">
      <c r="A234" s="17">
        <v>444</v>
      </c>
      <c r="B234" s="17" t="s">
        <v>411</v>
      </c>
      <c r="C234" s="6">
        <v>8.66</v>
      </c>
      <c r="D234" s="6">
        <v>4.28</v>
      </c>
      <c r="E234" s="6">
        <v>1373.51</v>
      </c>
      <c r="F234" s="4">
        <v>1045.9325108225107</v>
      </c>
      <c r="G234" s="188" t="s">
        <v>100</v>
      </c>
    </row>
    <row r="235" spans="1:7">
      <c r="A235" s="17">
        <v>444</v>
      </c>
      <c r="B235" s="17" t="s">
        <v>411</v>
      </c>
      <c r="C235" s="6">
        <v>10.29</v>
      </c>
      <c r="D235" s="6">
        <v>4.84</v>
      </c>
      <c r="E235" s="6">
        <v>1404.59</v>
      </c>
      <c r="F235" s="4">
        <v>1034.1519047619047</v>
      </c>
      <c r="G235" s="188" t="s">
        <v>100</v>
      </c>
    </row>
    <row r="236" spans="1:7">
      <c r="A236" s="17">
        <v>444</v>
      </c>
      <c r="B236" s="17" t="s">
        <v>411</v>
      </c>
      <c r="C236" s="6">
        <v>10.85</v>
      </c>
      <c r="D236" s="6">
        <v>5.57</v>
      </c>
      <c r="E236" s="6">
        <v>2029.36</v>
      </c>
      <c r="F236" s="4">
        <v>1603.050043290043</v>
      </c>
      <c r="G236" s="188" t="s">
        <v>99</v>
      </c>
    </row>
    <row r="237" spans="1:7">
      <c r="A237" s="17">
        <v>444</v>
      </c>
      <c r="B237" s="17" t="s">
        <v>411</v>
      </c>
      <c r="C237" s="6">
        <v>8.0399999999999991</v>
      </c>
      <c r="D237" s="6">
        <v>7.77</v>
      </c>
      <c r="E237" s="6">
        <v>2445.9299999999998</v>
      </c>
      <c r="F237" s="4">
        <v>1851.2390909090909</v>
      </c>
      <c r="G237" s="188" t="s">
        <v>99</v>
      </c>
    </row>
    <row r="238" spans="1:7">
      <c r="A238" s="17">
        <v>444</v>
      </c>
      <c r="B238" s="17" t="s">
        <v>411</v>
      </c>
      <c r="C238" s="6">
        <v>5.08</v>
      </c>
      <c r="D238" s="6">
        <v>6.95</v>
      </c>
      <c r="E238" s="6">
        <v>2173.7600000000002</v>
      </c>
      <c r="F238" s="4">
        <v>1641.8292640692644</v>
      </c>
      <c r="G238" s="188" t="s">
        <v>99</v>
      </c>
    </row>
    <row r="239" spans="1:7">
      <c r="A239" s="17">
        <v>444</v>
      </c>
      <c r="B239" s="17" t="s">
        <v>411</v>
      </c>
      <c r="C239" s="6">
        <v>5.34</v>
      </c>
      <c r="D239" s="6">
        <v>7.11</v>
      </c>
      <c r="E239" s="6">
        <v>2542.4299999999998</v>
      </c>
      <c r="F239" s="4">
        <v>1998.2533766233764</v>
      </c>
      <c r="G239" s="188" t="s">
        <v>99</v>
      </c>
    </row>
    <row r="240" spans="1:7">
      <c r="A240" s="17">
        <v>444</v>
      </c>
      <c r="B240" s="17" t="s">
        <v>411</v>
      </c>
      <c r="C240" s="6">
        <v>6</v>
      </c>
      <c r="D240" s="6">
        <v>4.25</v>
      </c>
      <c r="E240" s="6">
        <v>1261.8499999999999</v>
      </c>
      <c r="F240" s="4">
        <v>936.56861471861453</v>
      </c>
      <c r="G240" s="188" t="s">
        <v>99</v>
      </c>
    </row>
    <row r="241" spans="1:7">
      <c r="A241" s="17">
        <v>444</v>
      </c>
      <c r="B241" s="17" t="s">
        <v>411</v>
      </c>
      <c r="C241" s="6">
        <v>6.92</v>
      </c>
      <c r="D241" s="6">
        <v>4.82</v>
      </c>
      <c r="E241" s="6">
        <v>1282.1400000000001</v>
      </c>
      <c r="F241" s="4">
        <v>913.23264069264076</v>
      </c>
      <c r="G241" s="188" t="s">
        <v>99</v>
      </c>
    </row>
    <row r="242" spans="1:7">
      <c r="A242" s="17">
        <v>444</v>
      </c>
      <c r="B242" s="17" t="s">
        <v>411</v>
      </c>
      <c r="C242" s="6">
        <v>6.06</v>
      </c>
      <c r="D242" s="6">
        <v>5.38</v>
      </c>
      <c r="E242" s="6">
        <v>1603.01</v>
      </c>
      <c r="F242" s="4">
        <v>1191.2420346320346</v>
      </c>
      <c r="G242" s="188" t="s">
        <v>99</v>
      </c>
    </row>
    <row r="243" spans="1:7">
      <c r="A243" s="17">
        <v>444</v>
      </c>
      <c r="B243" s="17" t="s">
        <v>411</v>
      </c>
      <c r="C243" s="6">
        <v>6.54</v>
      </c>
      <c r="D243" s="6">
        <v>6</v>
      </c>
      <c r="E243" s="6">
        <v>1765.34</v>
      </c>
      <c r="F243" s="4">
        <v>1306.1192207792205</v>
      </c>
      <c r="G243" s="188" t="s">
        <v>99</v>
      </c>
    </row>
    <row r="244" spans="1:7">
      <c r="A244" s="17">
        <v>444</v>
      </c>
      <c r="B244" s="17" t="s">
        <v>411</v>
      </c>
      <c r="C244" s="6">
        <v>6.42</v>
      </c>
      <c r="D244" s="6">
        <v>6.94</v>
      </c>
      <c r="E244" s="6">
        <v>2018.43</v>
      </c>
      <c r="F244" s="4">
        <v>1487.2646320346321</v>
      </c>
      <c r="G244" s="188" t="s">
        <v>99</v>
      </c>
    </row>
    <row r="245" spans="1:7">
      <c r="A245" s="17">
        <v>444</v>
      </c>
      <c r="B245" s="17" t="s">
        <v>411</v>
      </c>
      <c r="C245" s="6">
        <v>5.94</v>
      </c>
      <c r="D245" s="6">
        <v>5.86</v>
      </c>
      <c r="E245" s="6">
        <v>1464.43</v>
      </c>
      <c r="F245" s="4">
        <v>1015.9243722943723</v>
      </c>
      <c r="G245" s="188" t="s">
        <v>99</v>
      </c>
    </row>
    <row r="246" spans="1:7">
      <c r="A246" s="17">
        <v>444</v>
      </c>
      <c r="B246" s="17" t="s">
        <v>411</v>
      </c>
      <c r="C246" s="6">
        <v>5.0999999999999996</v>
      </c>
      <c r="D246" s="6">
        <v>7.32</v>
      </c>
      <c r="E246" s="6">
        <v>2274.2800000000002</v>
      </c>
      <c r="F246" s="4">
        <v>1714.0306493506496</v>
      </c>
      <c r="G246" s="188" t="s">
        <v>99</v>
      </c>
    </row>
    <row r="247" spans="1:7">
      <c r="A247" s="17">
        <v>444</v>
      </c>
      <c r="B247" s="17" t="s">
        <v>411</v>
      </c>
      <c r="C247" s="6">
        <v>4.96</v>
      </c>
      <c r="D247" s="6">
        <v>7.18</v>
      </c>
      <c r="E247" s="6">
        <v>2447.9499999999998</v>
      </c>
      <c r="F247" s="4">
        <v>1898.4158008658005</v>
      </c>
      <c r="G247" s="188" t="s">
        <v>99</v>
      </c>
    </row>
    <row r="248" spans="1:7">
      <c r="A248" s="17">
        <v>444</v>
      </c>
      <c r="B248" s="17" t="s">
        <v>411</v>
      </c>
      <c r="C248" s="6">
        <v>5.0599999999999996</v>
      </c>
      <c r="D248" s="6">
        <v>6.63</v>
      </c>
      <c r="E248" s="6">
        <v>1427.16</v>
      </c>
      <c r="F248" s="4">
        <v>919.72103896103908</v>
      </c>
      <c r="G248" s="188" t="s">
        <v>99</v>
      </c>
    </row>
    <row r="249" spans="1:7">
      <c r="A249" s="17">
        <v>444</v>
      </c>
      <c r="B249" s="17" t="s">
        <v>411</v>
      </c>
      <c r="C249" s="6">
        <v>4.82</v>
      </c>
      <c r="D249" s="6">
        <v>2.14</v>
      </c>
      <c r="E249" s="6">
        <v>2011.24</v>
      </c>
      <c r="F249" s="4">
        <v>1847.4512554112553</v>
      </c>
      <c r="G249" s="188" t="s">
        <v>99</v>
      </c>
    </row>
    <row r="250" spans="1:7">
      <c r="A250" s="17">
        <v>444</v>
      </c>
      <c r="B250" s="17" t="s">
        <v>411</v>
      </c>
      <c r="C250" s="6">
        <v>4.8099999999999996</v>
      </c>
      <c r="D250" s="6">
        <v>6.25</v>
      </c>
      <c r="E250" s="6">
        <v>1287.02</v>
      </c>
      <c r="F250" s="4">
        <v>808.66502164502162</v>
      </c>
      <c r="G250" s="188" t="s">
        <v>99</v>
      </c>
    </row>
    <row r="251" spans="1:7">
      <c r="A251" s="17">
        <v>444</v>
      </c>
      <c r="B251" s="17" t="s">
        <v>411</v>
      </c>
      <c r="C251" s="6">
        <v>3.4</v>
      </c>
      <c r="D251" s="6">
        <v>6.97</v>
      </c>
      <c r="E251" s="6">
        <v>966.05</v>
      </c>
      <c r="F251" s="4">
        <v>432.58852813852809</v>
      </c>
      <c r="G251" s="188" t="s">
        <v>99</v>
      </c>
    </row>
    <row r="252" spans="1:7">
      <c r="A252" s="17">
        <v>444</v>
      </c>
      <c r="B252" s="17" t="s">
        <v>411</v>
      </c>
      <c r="C252" s="6">
        <v>3.2</v>
      </c>
      <c r="D252" s="6">
        <v>2.97</v>
      </c>
      <c r="E252" s="6">
        <v>1465.88</v>
      </c>
      <c r="F252" s="4">
        <v>1238.5657142857144</v>
      </c>
      <c r="G252" s="188" t="s">
        <v>99</v>
      </c>
    </row>
    <row r="253" spans="1:7">
      <c r="A253" s="17">
        <v>444</v>
      </c>
      <c r="B253" s="17" t="s">
        <v>411</v>
      </c>
      <c r="C253" s="6">
        <v>3.46</v>
      </c>
      <c r="D253" s="6">
        <v>8.48</v>
      </c>
      <c r="E253" s="6">
        <v>1521.84</v>
      </c>
      <c r="F253" s="4">
        <v>872.80796536796527</v>
      </c>
      <c r="G253" s="188" t="s">
        <v>99</v>
      </c>
    </row>
    <row r="254" spans="1:7">
      <c r="A254" s="17">
        <v>444</v>
      </c>
      <c r="B254" s="17" t="s">
        <v>411</v>
      </c>
      <c r="C254" s="6">
        <v>4.5</v>
      </c>
      <c r="D254" s="6">
        <v>9.0299999999999994</v>
      </c>
      <c r="E254" s="6">
        <v>1697.62</v>
      </c>
      <c r="F254" s="4">
        <v>1006.4927272727272</v>
      </c>
      <c r="G254" s="188" t="s">
        <v>99</v>
      </c>
    </row>
    <row r="255" spans="1:7">
      <c r="A255" s="17">
        <v>444</v>
      </c>
      <c r="B255" s="17" t="s">
        <v>411</v>
      </c>
      <c r="C255" s="6">
        <v>3</v>
      </c>
      <c r="D255" s="6">
        <v>7.38</v>
      </c>
      <c r="E255" s="6">
        <v>1877.31</v>
      </c>
      <c r="F255" s="4">
        <v>1312.4684415584416</v>
      </c>
      <c r="G255" s="188" t="s">
        <v>99</v>
      </c>
    </row>
    <row r="256" spans="1:7">
      <c r="A256" s="17">
        <v>444</v>
      </c>
      <c r="B256" s="17" t="s">
        <v>411</v>
      </c>
      <c r="C256" s="6">
        <v>4.2</v>
      </c>
      <c r="D256" s="6">
        <v>0.86</v>
      </c>
      <c r="E256" s="6">
        <v>889.65</v>
      </c>
      <c r="F256" s="4">
        <v>823.82835497835492</v>
      </c>
      <c r="G256" s="188" t="s">
        <v>99</v>
      </c>
    </row>
    <row r="257" spans="1:7">
      <c r="A257" s="17">
        <v>444</v>
      </c>
      <c r="B257" s="17" t="s">
        <v>411</v>
      </c>
      <c r="C257" s="6">
        <v>4.3</v>
      </c>
      <c r="D257" s="6">
        <v>1.72</v>
      </c>
      <c r="E257" s="6">
        <v>576.65</v>
      </c>
      <c r="F257" s="4">
        <v>445.00670995670993</v>
      </c>
      <c r="G257" s="188" t="s">
        <v>99</v>
      </c>
    </row>
    <row r="258" spans="1:7">
      <c r="A258" s="17">
        <v>444</v>
      </c>
      <c r="B258" s="17" t="s">
        <v>411</v>
      </c>
      <c r="C258" s="6">
        <v>5.2</v>
      </c>
      <c r="D258" s="6">
        <v>4.12</v>
      </c>
      <c r="E258" s="6">
        <v>1125.6500000000001</v>
      </c>
      <c r="F258" s="4">
        <v>810.31839826839837</v>
      </c>
      <c r="G258" s="188" t="s">
        <v>99</v>
      </c>
    </row>
    <row r="259" spans="1:7">
      <c r="A259" s="17">
        <v>444</v>
      </c>
      <c r="B259" s="17" t="s">
        <v>411</v>
      </c>
      <c r="C259" s="6">
        <v>4.9000000000000004</v>
      </c>
      <c r="D259" s="6">
        <v>1.65</v>
      </c>
      <c r="E259" s="6">
        <v>696.96</v>
      </c>
      <c r="F259" s="4">
        <v>570.6742857142857</v>
      </c>
      <c r="G259" s="188" t="s">
        <v>99</v>
      </c>
    </row>
    <row r="260" spans="1:7">
      <c r="A260" s="17">
        <v>444</v>
      </c>
      <c r="B260" s="17" t="s">
        <v>411</v>
      </c>
      <c r="C260" s="6">
        <v>4.92</v>
      </c>
      <c r="D260" s="6">
        <v>2.59</v>
      </c>
      <c r="E260" s="6">
        <v>1358.56</v>
      </c>
      <c r="F260" s="4">
        <v>1160.3296969696969</v>
      </c>
      <c r="G260" s="188" t="s">
        <v>99</v>
      </c>
    </row>
    <row r="261" spans="1:7" ht="15.75">
      <c r="A261" s="17">
        <v>444</v>
      </c>
      <c r="B261" s="205" t="s">
        <v>498</v>
      </c>
      <c r="D261" s="6">
        <v>9.32</v>
      </c>
      <c r="E261" s="6">
        <v>1591.0249833132727</v>
      </c>
      <c r="F261" s="4">
        <f>E261-624/8.15*D261</f>
        <v>877.44461521511323</v>
      </c>
      <c r="G261" s="188" t="s">
        <v>500</v>
      </c>
    </row>
    <row r="262" spans="1:7" ht="15.75">
      <c r="A262" s="17">
        <v>444</v>
      </c>
      <c r="B262" s="205" t="s">
        <v>498</v>
      </c>
      <c r="D262" s="6">
        <v>7.4</v>
      </c>
      <c r="E262" s="6">
        <v>1433.9128535864804</v>
      </c>
      <c r="F262" s="4">
        <f t="shared" ref="F262:F299" si="0">E262-624/8.15*D262</f>
        <v>867.33616646991595</v>
      </c>
      <c r="G262" s="188" t="s">
        <v>500</v>
      </c>
    </row>
    <row r="263" spans="1:7" ht="15.75">
      <c r="A263" s="17">
        <v>444</v>
      </c>
      <c r="B263" s="205" t="s">
        <v>498</v>
      </c>
      <c r="D263" s="6">
        <v>8.3800000000000008</v>
      </c>
      <c r="E263" s="6">
        <v>1619.4716104220854</v>
      </c>
      <c r="F263" s="4">
        <f t="shared" si="0"/>
        <v>977.86179447116513</v>
      </c>
      <c r="G263" s="188" t="s">
        <v>499</v>
      </c>
    </row>
    <row r="264" spans="1:7" ht="15.75">
      <c r="A264" s="17">
        <v>444</v>
      </c>
      <c r="B264" s="205" t="s">
        <v>498</v>
      </c>
      <c r="D264" s="6">
        <v>10.81</v>
      </c>
      <c r="E264" s="6">
        <v>1793.5369430011804</v>
      </c>
      <c r="F264" s="4">
        <f t="shared" si="0"/>
        <v>965.87559330792885</v>
      </c>
      <c r="G264" s="188" t="s">
        <v>499</v>
      </c>
    </row>
    <row r="265" spans="1:7" ht="15.75">
      <c r="A265" s="17">
        <v>444</v>
      </c>
      <c r="B265" s="205" t="s">
        <v>498</v>
      </c>
      <c r="D265" s="6">
        <v>9.02</v>
      </c>
      <c r="E265" s="6">
        <v>2089.8489177821689</v>
      </c>
      <c r="F265" s="4">
        <f t="shared" si="0"/>
        <v>1399.2378748373835</v>
      </c>
      <c r="G265" s="188" t="s">
        <v>499</v>
      </c>
    </row>
    <row r="266" spans="1:7" ht="15.75">
      <c r="A266" s="17">
        <v>444</v>
      </c>
      <c r="B266" s="205" t="s">
        <v>498</v>
      </c>
      <c r="D266" s="6">
        <v>7.27</v>
      </c>
      <c r="E266" s="6">
        <v>1602.8706694532068</v>
      </c>
      <c r="F266" s="4">
        <f t="shared" si="0"/>
        <v>1046.2473565697712</v>
      </c>
      <c r="G266" s="188" t="s">
        <v>499</v>
      </c>
    </row>
    <row r="267" spans="1:7" ht="15.75">
      <c r="A267" s="17">
        <v>444</v>
      </c>
      <c r="B267" s="205" t="s">
        <v>498</v>
      </c>
      <c r="D267" s="6">
        <v>5.42</v>
      </c>
      <c r="E267" s="6">
        <v>1128.5610951915735</v>
      </c>
      <c r="F267" s="4">
        <f t="shared" si="0"/>
        <v>713.58195408727897</v>
      </c>
      <c r="G267" s="188" t="s">
        <v>499</v>
      </c>
    </row>
    <row r="268" spans="1:7" ht="15.75">
      <c r="A268" s="17">
        <v>444</v>
      </c>
      <c r="B268" s="205" t="s">
        <v>498</v>
      </c>
      <c r="D268" s="6">
        <v>8.1999999999999993</v>
      </c>
      <c r="E268" s="6">
        <v>1998.5131702268577</v>
      </c>
      <c r="F268" s="4">
        <f t="shared" si="0"/>
        <v>1370.684949367962</v>
      </c>
      <c r="G268" s="188" t="s">
        <v>499</v>
      </c>
    </row>
    <row r="269" spans="1:7" ht="15.75">
      <c r="A269" s="17">
        <v>444</v>
      </c>
      <c r="B269" s="205" t="s">
        <v>498</v>
      </c>
      <c r="D269" s="6">
        <v>6.57</v>
      </c>
      <c r="E269" s="6">
        <v>1785.0445130077728</v>
      </c>
      <c r="F269" s="4">
        <f t="shared" si="0"/>
        <v>1282.016292148877</v>
      </c>
      <c r="G269" s="188" t="s">
        <v>499</v>
      </c>
    </row>
    <row r="270" spans="1:7" ht="15.75">
      <c r="A270" s="17">
        <v>444</v>
      </c>
      <c r="B270" s="205" t="s">
        <v>498</v>
      </c>
      <c r="D270" s="6">
        <v>7.97</v>
      </c>
      <c r="E270" s="6">
        <v>2162.7233509581383</v>
      </c>
      <c r="F270" s="4">
        <f t="shared" si="0"/>
        <v>1552.5049460501627</v>
      </c>
      <c r="G270" s="188" t="s">
        <v>499</v>
      </c>
    </row>
    <row r="271" spans="1:7" ht="15.75">
      <c r="A271" s="17">
        <v>444</v>
      </c>
      <c r="B271" s="205" t="s">
        <v>498</v>
      </c>
      <c r="D271" s="6">
        <v>6.21</v>
      </c>
      <c r="E271" s="6">
        <v>1705.5520013558669</v>
      </c>
      <c r="F271" s="4">
        <f t="shared" si="0"/>
        <v>1230.0869706810204</v>
      </c>
      <c r="G271" s="188" t="s">
        <v>499</v>
      </c>
    </row>
    <row r="272" spans="1:7" ht="15.75">
      <c r="A272" s="17">
        <v>444</v>
      </c>
      <c r="B272" s="205" t="s">
        <v>498</v>
      </c>
      <c r="D272" s="6">
        <v>10.24</v>
      </c>
      <c r="E272" s="6">
        <v>3202.7401042789897</v>
      </c>
      <c r="F272" s="4">
        <f t="shared" si="0"/>
        <v>2418.7204723771492</v>
      </c>
      <c r="G272" s="188" t="s">
        <v>499</v>
      </c>
    </row>
    <row r="273" spans="1:7" ht="15.75">
      <c r="A273" s="17">
        <v>444</v>
      </c>
      <c r="B273" s="205" t="s">
        <v>498</v>
      </c>
      <c r="D273" s="6">
        <v>10.35</v>
      </c>
      <c r="E273" s="6">
        <v>2971.313516377124</v>
      </c>
      <c r="F273" s="4">
        <f t="shared" si="0"/>
        <v>2178.8717985857129</v>
      </c>
      <c r="G273" s="188" t="s">
        <v>499</v>
      </c>
    </row>
    <row r="274" spans="1:7" ht="15.75">
      <c r="A274" s="17">
        <v>444</v>
      </c>
      <c r="B274" s="205" t="s">
        <v>498</v>
      </c>
      <c r="D274" s="6">
        <v>13.95</v>
      </c>
      <c r="E274" s="6">
        <v>1997.9428476313915</v>
      </c>
      <c r="F274" s="4">
        <f t="shared" si="0"/>
        <v>929.86922799948979</v>
      </c>
      <c r="G274" s="188" t="s">
        <v>499</v>
      </c>
    </row>
    <row r="275" spans="1:7" ht="15.75">
      <c r="A275" s="17">
        <v>444</v>
      </c>
      <c r="B275" s="205" t="s">
        <v>498</v>
      </c>
      <c r="D275" s="6">
        <v>8.31</v>
      </c>
      <c r="E275" s="6">
        <v>3222.8173933219491</v>
      </c>
      <c r="F275" s="4">
        <f t="shared" si="0"/>
        <v>2586.5670865734828</v>
      </c>
      <c r="G275" s="188" t="s">
        <v>499</v>
      </c>
    </row>
    <row r="276" spans="1:7" ht="15.75">
      <c r="A276" s="17">
        <v>444</v>
      </c>
      <c r="B276" s="205" t="s">
        <v>498</v>
      </c>
      <c r="D276" s="6">
        <v>8.56</v>
      </c>
      <c r="E276" s="6">
        <v>2245.1550544405122</v>
      </c>
      <c r="F276" s="4">
        <f t="shared" si="0"/>
        <v>1589.7636433975674</v>
      </c>
      <c r="G276" s="188" t="s">
        <v>499</v>
      </c>
    </row>
    <row r="277" spans="1:7" ht="15.75">
      <c r="A277" s="17">
        <v>444</v>
      </c>
      <c r="B277" s="205" t="s">
        <v>498</v>
      </c>
      <c r="D277" s="6">
        <v>9.07</v>
      </c>
      <c r="E277" s="6">
        <v>2510.0093876478131</v>
      </c>
      <c r="F277" s="4">
        <f t="shared" si="0"/>
        <v>1815.570123844132</v>
      </c>
      <c r="G277" s="188" t="s">
        <v>499</v>
      </c>
    </row>
    <row r="278" spans="1:7" ht="15.75">
      <c r="A278" s="17">
        <v>444</v>
      </c>
      <c r="B278" s="205" t="s">
        <v>498</v>
      </c>
      <c r="D278" s="6">
        <v>17.95</v>
      </c>
      <c r="E278" s="6">
        <v>4933.0766429698133</v>
      </c>
      <c r="F278" s="4">
        <f t="shared" si="0"/>
        <v>3558.745354626255</v>
      </c>
      <c r="G278" s="188" t="s">
        <v>499</v>
      </c>
    </row>
    <row r="279" spans="1:7" ht="15.75">
      <c r="A279" s="17">
        <v>444</v>
      </c>
      <c r="B279" s="205" t="s">
        <v>498</v>
      </c>
      <c r="D279" s="6">
        <v>11.31</v>
      </c>
      <c r="E279" s="6">
        <v>2506.0757122633677</v>
      </c>
      <c r="F279" s="4">
        <f t="shared" si="0"/>
        <v>1640.132153981159</v>
      </c>
      <c r="G279" s="188" t="s">
        <v>499</v>
      </c>
    </row>
    <row r="280" spans="1:7" ht="15.75">
      <c r="A280" s="17">
        <v>444</v>
      </c>
      <c r="B280" s="205" t="s">
        <v>498</v>
      </c>
      <c r="D280" s="6">
        <v>14.76</v>
      </c>
      <c r="E280" s="6">
        <v>3445.064489369593</v>
      </c>
      <c r="F280" s="4">
        <f t="shared" si="0"/>
        <v>2314.9736918235808</v>
      </c>
      <c r="G280" s="188" t="s">
        <v>499</v>
      </c>
    </row>
    <row r="281" spans="1:7" ht="15.75">
      <c r="A281" s="17">
        <v>444</v>
      </c>
      <c r="B281" s="205" t="s">
        <v>498</v>
      </c>
      <c r="D281" s="6">
        <v>12.83</v>
      </c>
      <c r="E281" s="6">
        <v>2847.5108601468819</v>
      </c>
      <c r="F281" s="4">
        <f t="shared" si="0"/>
        <v>1865.1893877542439</v>
      </c>
      <c r="G281" s="188" t="s">
        <v>499</v>
      </c>
    </row>
    <row r="282" spans="1:7" ht="15.75">
      <c r="A282" s="17">
        <v>444</v>
      </c>
      <c r="B282" s="205" t="s">
        <v>498</v>
      </c>
      <c r="D282" s="6">
        <v>18.309999999999999</v>
      </c>
      <c r="E282" s="6">
        <v>2917.1883842544544</v>
      </c>
      <c r="F282" s="4">
        <f>E282-624/8.15*D282</f>
        <v>1515.2939057268472</v>
      </c>
      <c r="G282" s="188" t="s">
        <v>499</v>
      </c>
    </row>
    <row r="283" spans="1:7" ht="15.75">
      <c r="A283" s="17">
        <v>444</v>
      </c>
      <c r="B283" s="205" t="s">
        <v>498</v>
      </c>
      <c r="D283" s="6">
        <v>12.51</v>
      </c>
      <c r="E283" s="6">
        <v>2933.6723125978369</v>
      </c>
      <c r="F283" s="4">
        <f t="shared" si="0"/>
        <v>1975.8514537021315</v>
      </c>
      <c r="G283" s="188" t="s">
        <v>499</v>
      </c>
    </row>
    <row r="284" spans="1:7" ht="15.75">
      <c r="A284" s="17">
        <v>444</v>
      </c>
      <c r="B284" s="205" t="s">
        <v>498</v>
      </c>
      <c r="D284" s="6">
        <v>13.13</v>
      </c>
      <c r="E284" s="6">
        <v>3132.4615218565677</v>
      </c>
      <c r="F284" s="4">
        <f t="shared" si="0"/>
        <v>2127.1707243105557</v>
      </c>
      <c r="G284" s="188" t="s">
        <v>499</v>
      </c>
    </row>
    <row r="285" spans="1:7" ht="15.75">
      <c r="A285" s="17">
        <v>444</v>
      </c>
      <c r="B285" s="205" t="s">
        <v>498</v>
      </c>
      <c r="D285" s="6">
        <v>13.48</v>
      </c>
      <c r="E285" s="6">
        <v>3243.2987301630706</v>
      </c>
      <c r="F285" s="4">
        <f t="shared" si="0"/>
        <v>2211.2103866047883</v>
      </c>
      <c r="G285" s="188" t="s">
        <v>499</v>
      </c>
    </row>
    <row r="286" spans="1:7" ht="15.75">
      <c r="A286" s="17">
        <v>444</v>
      </c>
      <c r="B286" s="205" t="s">
        <v>498</v>
      </c>
      <c r="D286" s="6">
        <v>13.98</v>
      </c>
      <c r="E286" s="6">
        <v>3034.5316512923368</v>
      </c>
      <c r="F286" s="4">
        <f t="shared" si="0"/>
        <v>1964.1610991450975</v>
      </c>
      <c r="G286" s="188" t="s">
        <v>499</v>
      </c>
    </row>
    <row r="287" spans="1:7" ht="15.75">
      <c r="A287" s="17">
        <v>444</v>
      </c>
      <c r="B287" s="205" t="s">
        <v>498</v>
      </c>
      <c r="D287" s="6">
        <v>13.8</v>
      </c>
      <c r="E287" s="6">
        <v>3662.6269460848562</v>
      </c>
      <c r="F287" s="4">
        <f t="shared" si="0"/>
        <v>2606.0379890296417</v>
      </c>
      <c r="G287" s="188" t="s">
        <v>499</v>
      </c>
    </row>
    <row r="288" spans="1:7" ht="15.75">
      <c r="A288" s="17">
        <v>444</v>
      </c>
      <c r="B288" s="205" t="s">
        <v>498</v>
      </c>
      <c r="D288" s="6">
        <v>14.65</v>
      </c>
      <c r="E288" s="6">
        <v>3656.2974650223282</v>
      </c>
      <c r="F288" s="4">
        <f t="shared" si="0"/>
        <v>2534.6287533658865</v>
      </c>
      <c r="G288" s="188" t="s">
        <v>499</v>
      </c>
    </row>
    <row r="289" spans="1:7" ht="15.75">
      <c r="A289" s="17">
        <v>444</v>
      </c>
      <c r="B289" s="205" t="s">
        <v>498</v>
      </c>
      <c r="D289" s="6">
        <v>14.24</v>
      </c>
      <c r="E289" s="6">
        <v>3303.0259056477144</v>
      </c>
      <c r="F289" s="4">
        <f t="shared" si="0"/>
        <v>2212.7486050342177</v>
      </c>
      <c r="G289" s="188" t="s">
        <v>499</v>
      </c>
    </row>
    <row r="290" spans="1:7" ht="15.75">
      <c r="A290" s="17">
        <v>444</v>
      </c>
      <c r="B290" s="205" t="s">
        <v>498</v>
      </c>
      <c r="D290" s="6">
        <v>14.03</v>
      </c>
      <c r="E290" s="6">
        <v>3120.0739047308921</v>
      </c>
      <c r="F290" s="4">
        <f t="shared" si="0"/>
        <v>2045.8751317247572</v>
      </c>
      <c r="G290" s="188" t="s">
        <v>499</v>
      </c>
    </row>
    <row r="291" spans="1:7" ht="15.75">
      <c r="A291" s="17">
        <v>444</v>
      </c>
      <c r="B291" s="205" t="s">
        <v>498</v>
      </c>
      <c r="D291" s="6">
        <v>14.32</v>
      </c>
      <c r="E291" s="6">
        <v>3721.9672872104738</v>
      </c>
      <c r="F291" s="4">
        <f t="shared" si="0"/>
        <v>2625.5648332227438</v>
      </c>
      <c r="G291" s="188" t="s">
        <v>499</v>
      </c>
    </row>
    <row r="292" spans="1:7" ht="15.75">
      <c r="A292" s="17">
        <v>444</v>
      </c>
      <c r="B292" s="205" t="s">
        <v>498</v>
      </c>
      <c r="D292" s="6">
        <v>14.15</v>
      </c>
      <c r="E292" s="6">
        <v>3313.8131631729179</v>
      </c>
      <c r="F292" s="4">
        <f t="shared" si="0"/>
        <v>2230.4266601054333</v>
      </c>
      <c r="G292" s="188" t="s">
        <v>499</v>
      </c>
    </row>
    <row r="293" spans="1:7" ht="15.75">
      <c r="A293" s="17">
        <v>444</v>
      </c>
      <c r="B293" s="205" t="s">
        <v>498</v>
      </c>
      <c r="D293" s="6">
        <v>15.01</v>
      </c>
      <c r="E293" s="6">
        <v>4151.7219399741725</v>
      </c>
      <c r="F293" s="4">
        <f t="shared" si="0"/>
        <v>3002.490038133682</v>
      </c>
      <c r="G293" s="188" t="s">
        <v>499</v>
      </c>
    </row>
    <row r="294" spans="1:7" ht="15.75">
      <c r="A294" s="17">
        <v>444</v>
      </c>
      <c r="B294" s="205" t="s">
        <v>498</v>
      </c>
      <c r="D294" s="6">
        <v>15.82</v>
      </c>
      <c r="E294" s="6">
        <v>4104.6164473821218</v>
      </c>
      <c r="F294" s="4">
        <f t="shared" si="0"/>
        <v>2893.3673676275203</v>
      </c>
      <c r="G294" s="188" t="s">
        <v>499</v>
      </c>
    </row>
    <row r="295" spans="1:7" ht="15.75">
      <c r="A295" s="17">
        <v>444</v>
      </c>
      <c r="B295" s="205" t="s">
        <v>498</v>
      </c>
      <c r="D295" s="6">
        <v>16.27</v>
      </c>
      <c r="E295" s="6">
        <v>4793.1795179429109</v>
      </c>
      <c r="F295" s="4">
        <f t="shared" si="0"/>
        <v>3547.4764504582481</v>
      </c>
      <c r="G295" s="188" t="s">
        <v>499</v>
      </c>
    </row>
    <row r="296" spans="1:7" ht="15.75">
      <c r="A296" s="17">
        <v>444</v>
      </c>
      <c r="B296" s="205" t="s">
        <v>498</v>
      </c>
      <c r="D296" s="6">
        <v>17</v>
      </c>
      <c r="E296" s="6">
        <v>4205.2212305532348</v>
      </c>
      <c r="F296" s="4">
        <f t="shared" si="0"/>
        <v>2903.6261385286953</v>
      </c>
      <c r="G296" s="188" t="s">
        <v>499</v>
      </c>
    </row>
    <row r="297" spans="1:7" ht="15.75">
      <c r="A297" s="17">
        <v>444</v>
      </c>
      <c r="B297" s="205" t="s">
        <v>498</v>
      </c>
      <c r="D297" s="6">
        <v>11.75</v>
      </c>
      <c r="E297" s="6">
        <v>4531.327446178364</v>
      </c>
      <c r="F297" s="4">
        <f t="shared" si="0"/>
        <v>3631.6955443378733</v>
      </c>
      <c r="G297" s="188" t="s">
        <v>499</v>
      </c>
    </row>
    <row r="298" spans="1:7" ht="15.75">
      <c r="A298" s="17">
        <v>444</v>
      </c>
      <c r="B298" s="205" t="s">
        <v>498</v>
      </c>
      <c r="D298" s="6">
        <v>16.77</v>
      </c>
      <c r="E298" s="6">
        <v>4839.6920950864223</v>
      </c>
      <c r="F298" s="4">
        <f t="shared" si="0"/>
        <v>3555.706819012803</v>
      </c>
      <c r="G298" s="188" t="s">
        <v>499</v>
      </c>
    </row>
    <row r="299" spans="1:7" ht="15.75">
      <c r="A299" s="17">
        <v>444</v>
      </c>
      <c r="B299" s="205" t="s">
        <v>498</v>
      </c>
      <c r="D299" s="6">
        <v>14.53</v>
      </c>
      <c r="E299" s="6">
        <v>4354.2885907821264</v>
      </c>
      <c r="F299" s="4">
        <f t="shared" si="0"/>
        <v>3241.8076091870344</v>
      </c>
      <c r="G299" s="188" t="s">
        <v>499</v>
      </c>
    </row>
    <row r="302" spans="1:7">
      <c r="A302" s="5" t="s">
        <v>412</v>
      </c>
    </row>
    <row r="303" spans="1:7">
      <c r="A303" s="5" t="s">
        <v>413</v>
      </c>
    </row>
    <row r="304" spans="1:7">
      <c r="A304" s="5" t="s">
        <v>414</v>
      </c>
    </row>
    <row r="305" spans="1:1">
      <c r="A305" s="5" t="s">
        <v>415</v>
      </c>
    </row>
    <row r="306" spans="1:1">
      <c r="A306" s="188" t="s">
        <v>501</v>
      </c>
    </row>
  </sheetData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04"/>
  <sheetViews>
    <sheetView workbookViewId="0">
      <pane ySplit="1" topLeftCell="A257" activePane="bottomLeft" state="frozen"/>
      <selection pane="bottomLeft" activeCell="F368" sqref="F368"/>
    </sheetView>
  </sheetViews>
  <sheetFormatPr defaultColWidth="8.85546875" defaultRowHeight="15"/>
  <cols>
    <col min="1" max="1" width="12.42578125" style="6" customWidth="1"/>
    <col min="2" max="2" width="16.85546875" style="1" customWidth="1"/>
    <col min="3" max="4" width="8.85546875" style="29"/>
    <col min="5" max="5" width="8.85546875" style="17"/>
    <col min="6" max="6" width="9.42578125" style="17" bestFit="1" customWidth="1"/>
    <col min="10" max="10" width="8.85546875" style="5"/>
    <col min="17" max="17" width="8.85546875" style="6"/>
    <col min="18" max="18" width="9.42578125" style="17" bestFit="1" customWidth="1"/>
  </cols>
  <sheetData>
    <row r="1" spans="1:18" ht="17.25">
      <c r="A1" s="30" t="s">
        <v>86</v>
      </c>
      <c r="B1" s="14" t="s">
        <v>0</v>
      </c>
      <c r="C1" s="14" t="s">
        <v>91</v>
      </c>
      <c r="D1" s="14" t="s">
        <v>11</v>
      </c>
      <c r="E1" s="14" t="s">
        <v>12</v>
      </c>
      <c r="F1" s="14" t="s">
        <v>40</v>
      </c>
      <c r="G1" s="14" t="s">
        <v>92</v>
      </c>
      <c r="H1" s="31" t="s">
        <v>15</v>
      </c>
      <c r="L1" s="23"/>
      <c r="M1" s="23"/>
      <c r="N1" s="23"/>
      <c r="O1" s="23"/>
      <c r="Q1" s="14"/>
      <c r="R1" s="14"/>
    </row>
    <row r="2" spans="1:18">
      <c r="E2" s="15"/>
      <c r="L2" s="24"/>
      <c r="M2" s="25"/>
      <c r="N2" s="26"/>
      <c r="O2" s="26"/>
      <c r="Q2" s="7"/>
    </row>
    <row r="3" spans="1:18">
      <c r="A3" s="6">
        <v>380</v>
      </c>
      <c r="B3" s="6" t="s">
        <v>101</v>
      </c>
      <c r="D3" s="6"/>
      <c r="E3" s="16">
        <v>775</v>
      </c>
      <c r="F3" s="17">
        <v>219.34285714285716</v>
      </c>
      <c r="H3" s="5" t="s">
        <v>103</v>
      </c>
      <c r="Q3" s="8"/>
    </row>
    <row r="4" spans="1:18">
      <c r="A4" s="6">
        <v>380</v>
      </c>
      <c r="B4" s="6" t="s">
        <v>101</v>
      </c>
      <c r="D4" s="6"/>
      <c r="E4" s="185">
        <v>1214</v>
      </c>
      <c r="F4" s="17">
        <v>658.34285714285716</v>
      </c>
      <c r="H4" s="5" t="s">
        <v>103</v>
      </c>
      <c r="Q4" s="183"/>
    </row>
    <row r="5" spans="1:18">
      <c r="A5" s="6">
        <v>380</v>
      </c>
      <c r="B5" s="6" t="s">
        <v>101</v>
      </c>
      <c r="D5" s="6"/>
      <c r="E5" s="185">
        <v>2218</v>
      </c>
      <c r="F5" s="17">
        <v>1662.3428571428572</v>
      </c>
      <c r="H5" s="5" t="s">
        <v>102</v>
      </c>
      <c r="Q5" s="183"/>
    </row>
    <row r="6" spans="1:18">
      <c r="A6" s="6">
        <v>380</v>
      </c>
      <c r="B6" s="6" t="s">
        <v>101</v>
      </c>
      <c r="D6" s="6"/>
      <c r="E6" s="185">
        <v>1759</v>
      </c>
      <c r="F6" s="17">
        <v>1203.3428571428572</v>
      </c>
      <c r="H6" s="5" t="s">
        <v>102</v>
      </c>
      <c r="Q6" s="183"/>
    </row>
    <row r="7" spans="1:18">
      <c r="A7" s="6">
        <v>380</v>
      </c>
      <c r="B7" s="6" t="s">
        <v>101</v>
      </c>
      <c r="D7" s="6"/>
      <c r="E7" s="185">
        <v>1480</v>
      </c>
      <c r="F7" s="17">
        <v>924.34285714285716</v>
      </c>
      <c r="H7" s="5" t="s">
        <v>102</v>
      </c>
      <c r="Q7" s="183"/>
    </row>
    <row r="8" spans="1:18">
      <c r="A8" s="6">
        <v>380</v>
      </c>
      <c r="B8" s="6" t="s">
        <v>101</v>
      </c>
      <c r="D8" s="6"/>
      <c r="E8" s="185">
        <v>1529</v>
      </c>
      <c r="F8" s="17">
        <v>973.34285714285716</v>
      </c>
      <c r="H8" s="5" t="s">
        <v>102</v>
      </c>
      <c r="Q8" s="183"/>
    </row>
    <row r="9" spans="1:18">
      <c r="A9" s="6">
        <v>380</v>
      </c>
      <c r="B9" s="6" t="s">
        <v>101</v>
      </c>
      <c r="D9" s="6"/>
      <c r="E9" s="185">
        <v>1795</v>
      </c>
      <c r="F9" s="17">
        <v>1239.3428571428572</v>
      </c>
      <c r="H9" s="5" t="s">
        <v>102</v>
      </c>
      <c r="Q9" s="183"/>
    </row>
    <row r="10" spans="1:18">
      <c r="A10" s="6">
        <v>380</v>
      </c>
      <c r="B10" s="6" t="s">
        <v>101</v>
      </c>
      <c r="D10" s="6"/>
      <c r="E10" s="185">
        <v>1357</v>
      </c>
      <c r="F10" s="17">
        <v>801.34285714285716</v>
      </c>
      <c r="H10" s="5" t="s">
        <v>102</v>
      </c>
      <c r="Q10" s="183"/>
    </row>
    <row r="11" spans="1:18">
      <c r="A11" s="6">
        <v>380</v>
      </c>
      <c r="B11" s="6" t="s">
        <v>101</v>
      </c>
      <c r="D11" s="6"/>
      <c r="E11" s="185">
        <v>1487</v>
      </c>
      <c r="F11" s="17">
        <v>931.34285714285716</v>
      </c>
      <c r="H11" s="5" t="s">
        <v>102</v>
      </c>
      <c r="Q11" s="183"/>
    </row>
    <row r="12" spans="1:18">
      <c r="A12" s="6">
        <v>380</v>
      </c>
      <c r="B12" s="6" t="s">
        <v>101</v>
      </c>
      <c r="D12" s="6"/>
      <c r="E12" s="185">
        <v>1893</v>
      </c>
      <c r="F12" s="17">
        <v>1337.3428571428572</v>
      </c>
      <c r="H12" s="5" t="s">
        <v>102</v>
      </c>
      <c r="Q12" s="183"/>
    </row>
    <row r="13" spans="1:18">
      <c r="A13" s="6">
        <v>380</v>
      </c>
      <c r="B13" s="6" t="s">
        <v>101</v>
      </c>
      <c r="D13" s="6"/>
      <c r="E13" s="185">
        <v>1105</v>
      </c>
      <c r="F13" s="17">
        <v>549.34285714285716</v>
      </c>
      <c r="H13" s="5" t="s">
        <v>102</v>
      </c>
      <c r="Q13" s="183"/>
    </row>
    <row r="14" spans="1:18">
      <c r="A14" s="6">
        <v>380</v>
      </c>
      <c r="B14" s="6" t="s">
        <v>101</v>
      </c>
      <c r="D14" s="6"/>
      <c r="E14" s="185">
        <v>1848</v>
      </c>
      <c r="F14" s="17">
        <v>1292.3428571428572</v>
      </c>
      <c r="H14" s="5" t="s">
        <v>102</v>
      </c>
      <c r="Q14" s="183"/>
    </row>
    <row r="15" spans="1:18">
      <c r="A15" s="6">
        <v>380</v>
      </c>
      <c r="B15" s="6" t="s">
        <v>101</v>
      </c>
      <c r="D15" s="6"/>
      <c r="E15" s="185">
        <v>1580</v>
      </c>
      <c r="F15" s="17">
        <v>1024.3428571428572</v>
      </c>
      <c r="H15" s="5" t="s">
        <v>102</v>
      </c>
      <c r="Q15" s="183"/>
    </row>
    <row r="16" spans="1:18">
      <c r="A16" s="6">
        <v>380</v>
      </c>
      <c r="B16" s="6" t="s">
        <v>101</v>
      </c>
      <c r="D16" s="6"/>
      <c r="E16" s="185">
        <v>1998</v>
      </c>
      <c r="F16" s="17">
        <v>1442.3428571428572</v>
      </c>
      <c r="H16" s="5" t="s">
        <v>102</v>
      </c>
      <c r="Q16" s="183"/>
    </row>
    <row r="17" spans="1:17">
      <c r="A17" s="6">
        <v>380</v>
      </c>
      <c r="B17" s="6" t="s">
        <v>101</v>
      </c>
      <c r="D17" s="6"/>
      <c r="E17" s="185">
        <v>2083</v>
      </c>
      <c r="F17" s="17">
        <v>1527.3428571428572</v>
      </c>
      <c r="H17" s="5" t="s">
        <v>102</v>
      </c>
      <c r="Q17" s="183"/>
    </row>
    <row r="18" spans="1:17">
      <c r="A18" s="6">
        <v>380</v>
      </c>
      <c r="B18" s="6" t="s">
        <v>101</v>
      </c>
      <c r="D18" s="6"/>
      <c r="E18" s="185">
        <v>1811</v>
      </c>
      <c r="F18" s="17">
        <v>1255.3428571428572</v>
      </c>
      <c r="H18" s="5" t="s">
        <v>102</v>
      </c>
      <c r="Q18" s="183"/>
    </row>
    <row r="19" spans="1:17">
      <c r="A19" s="6">
        <v>380</v>
      </c>
      <c r="B19" s="6" t="s">
        <v>101</v>
      </c>
      <c r="D19" s="6"/>
      <c r="E19" s="185">
        <v>2071</v>
      </c>
      <c r="F19" s="17">
        <v>1515.3428571428572</v>
      </c>
      <c r="H19" s="5" t="s">
        <v>102</v>
      </c>
      <c r="Q19" s="183"/>
    </row>
    <row r="20" spans="1:17">
      <c r="A20" s="6">
        <v>380</v>
      </c>
      <c r="B20" s="6" t="s">
        <v>101</v>
      </c>
      <c r="D20" s="6"/>
      <c r="E20" s="185">
        <v>5643</v>
      </c>
      <c r="F20" s="17">
        <v>5087.3428571428576</v>
      </c>
      <c r="H20" s="5" t="s">
        <v>102</v>
      </c>
      <c r="Q20" s="183"/>
    </row>
    <row r="21" spans="1:17">
      <c r="A21" s="6">
        <v>380</v>
      </c>
      <c r="B21" s="6" t="s">
        <v>101</v>
      </c>
      <c r="D21" s="6"/>
      <c r="E21" s="185">
        <v>1522</v>
      </c>
      <c r="F21" s="17">
        <v>966.34285714285716</v>
      </c>
      <c r="H21" s="5" t="s">
        <v>102</v>
      </c>
      <c r="Q21" s="183"/>
    </row>
    <row r="22" spans="1:17">
      <c r="A22" s="6">
        <v>380</v>
      </c>
      <c r="B22" s="6" t="s">
        <v>101</v>
      </c>
      <c r="D22" s="6"/>
      <c r="E22" s="185">
        <v>1894</v>
      </c>
      <c r="F22" s="17">
        <v>1338.3428571428572</v>
      </c>
      <c r="H22" s="5" t="s">
        <v>102</v>
      </c>
      <c r="Q22" s="183"/>
    </row>
    <row r="23" spans="1:17">
      <c r="A23" s="6">
        <v>380</v>
      </c>
      <c r="B23" s="6" t="s">
        <v>101</v>
      </c>
      <c r="D23" s="6"/>
      <c r="E23" s="185">
        <v>3452</v>
      </c>
      <c r="F23" s="17">
        <v>2896.3428571428572</v>
      </c>
      <c r="H23" s="5" t="s">
        <v>102</v>
      </c>
      <c r="Q23" s="183"/>
    </row>
    <row r="24" spans="1:17">
      <c r="A24" s="6">
        <v>380</v>
      </c>
      <c r="B24" s="6" t="s">
        <v>101</v>
      </c>
      <c r="D24" s="6"/>
      <c r="E24" s="185">
        <v>1429</v>
      </c>
      <c r="F24" s="17">
        <v>873.34285714285716</v>
      </c>
      <c r="H24" s="5" t="s">
        <v>102</v>
      </c>
      <c r="Q24" s="183"/>
    </row>
    <row r="25" spans="1:17">
      <c r="A25" s="6">
        <v>380</v>
      </c>
      <c r="B25" s="6" t="s">
        <v>101</v>
      </c>
      <c r="D25" s="6"/>
      <c r="E25" s="185">
        <v>996</v>
      </c>
      <c r="F25" s="17">
        <v>440.34285714285716</v>
      </c>
      <c r="H25" s="5" t="s">
        <v>102</v>
      </c>
      <c r="Q25" s="184"/>
    </row>
    <row r="26" spans="1:17">
      <c r="A26" s="6">
        <v>380</v>
      </c>
      <c r="B26" s="6" t="s">
        <v>101</v>
      </c>
      <c r="D26" s="6"/>
      <c r="E26" s="185">
        <v>4142</v>
      </c>
      <c r="F26" s="17">
        <v>3586.3428571428572</v>
      </c>
      <c r="H26" s="5" t="s">
        <v>102</v>
      </c>
      <c r="Q26" s="183"/>
    </row>
    <row r="27" spans="1:17">
      <c r="A27" s="6">
        <v>380</v>
      </c>
      <c r="B27" s="6" t="s">
        <v>101</v>
      </c>
      <c r="D27" s="6"/>
      <c r="E27" s="185">
        <v>824</v>
      </c>
      <c r="F27" s="17">
        <v>268.34285714285716</v>
      </c>
      <c r="H27" s="5" t="s">
        <v>102</v>
      </c>
      <c r="Q27" s="184"/>
    </row>
    <row r="28" spans="1:17">
      <c r="A28" s="6">
        <v>380</v>
      </c>
      <c r="B28" s="6" t="s">
        <v>101</v>
      </c>
      <c r="D28" s="6"/>
      <c r="E28" s="185">
        <v>617</v>
      </c>
      <c r="F28" s="17">
        <v>61.342857142857156</v>
      </c>
      <c r="H28" s="5" t="s">
        <v>102</v>
      </c>
      <c r="Q28" s="184"/>
    </row>
    <row r="29" spans="1:17">
      <c r="A29" s="6">
        <v>380</v>
      </c>
      <c r="B29" s="6" t="s">
        <v>101</v>
      </c>
      <c r="D29" s="6"/>
      <c r="E29" s="185">
        <v>13222</v>
      </c>
      <c r="F29" s="17">
        <v>12666.342857142858</v>
      </c>
      <c r="H29" s="5" t="s">
        <v>102</v>
      </c>
      <c r="Q29" s="183"/>
    </row>
    <row r="30" spans="1:17">
      <c r="A30" s="6">
        <v>380</v>
      </c>
      <c r="B30" s="6" t="s">
        <v>101</v>
      </c>
      <c r="D30" s="6"/>
      <c r="E30" s="185">
        <v>721</v>
      </c>
      <c r="F30" s="17">
        <v>165.34285714285716</v>
      </c>
      <c r="H30" s="5" t="s">
        <v>102</v>
      </c>
      <c r="Q30" s="184"/>
    </row>
    <row r="31" spans="1:17">
      <c r="A31" s="6">
        <v>380</v>
      </c>
      <c r="B31" s="6" t="s">
        <v>101</v>
      </c>
      <c r="D31" s="6"/>
      <c r="E31" s="185">
        <v>747</v>
      </c>
      <c r="F31" s="17">
        <v>191.34285714285716</v>
      </c>
      <c r="H31" s="5" t="s">
        <v>102</v>
      </c>
      <c r="Q31" s="184"/>
    </row>
    <row r="32" spans="1:17">
      <c r="A32" s="6">
        <v>380</v>
      </c>
      <c r="B32" s="6" t="s">
        <v>101</v>
      </c>
      <c r="D32" s="6"/>
      <c r="E32" s="185">
        <v>727</v>
      </c>
      <c r="F32" s="17">
        <v>171.34285714285716</v>
      </c>
      <c r="H32" s="5" t="s">
        <v>102</v>
      </c>
      <c r="Q32" s="184"/>
    </row>
    <row r="33" spans="1:17">
      <c r="A33" s="6">
        <v>380</v>
      </c>
      <c r="B33" s="6" t="s">
        <v>101</v>
      </c>
      <c r="D33" s="6"/>
      <c r="E33" s="185">
        <v>845</v>
      </c>
      <c r="F33" s="17">
        <v>289.34285714285716</v>
      </c>
      <c r="H33" s="5" t="s">
        <v>102</v>
      </c>
      <c r="Q33" s="184"/>
    </row>
    <row r="34" spans="1:17">
      <c r="A34" s="6">
        <v>380</v>
      </c>
      <c r="B34" s="6" t="s">
        <v>101</v>
      </c>
      <c r="D34" s="6"/>
      <c r="E34" s="185">
        <v>1431</v>
      </c>
      <c r="F34" s="17">
        <v>875.34285714285716</v>
      </c>
      <c r="H34" s="5" t="s">
        <v>102</v>
      </c>
      <c r="Q34" s="183"/>
    </row>
    <row r="35" spans="1:17">
      <c r="A35" s="6">
        <v>380</v>
      </c>
      <c r="B35" s="6" t="s">
        <v>101</v>
      </c>
      <c r="D35" s="6"/>
      <c r="E35" s="185">
        <v>2847</v>
      </c>
      <c r="F35" s="17">
        <v>2291.3428571428572</v>
      </c>
      <c r="H35" s="5" t="s">
        <v>102</v>
      </c>
      <c r="Q35" s="183"/>
    </row>
    <row r="36" spans="1:17">
      <c r="A36" s="6">
        <v>380</v>
      </c>
      <c r="B36" s="6" t="s">
        <v>101</v>
      </c>
      <c r="D36" s="6"/>
      <c r="E36" s="185">
        <v>3790</v>
      </c>
      <c r="F36" s="17">
        <v>3234.3428571428572</v>
      </c>
      <c r="H36" s="5" t="s">
        <v>102</v>
      </c>
      <c r="Q36" s="183"/>
    </row>
    <row r="37" spans="1:17">
      <c r="A37" s="6">
        <v>380</v>
      </c>
      <c r="B37" s="6" t="s">
        <v>101</v>
      </c>
      <c r="D37" s="6"/>
      <c r="E37" s="185">
        <v>2459</v>
      </c>
      <c r="F37" s="17">
        <v>1903.3428571428572</v>
      </c>
      <c r="H37" s="5" t="s">
        <v>102</v>
      </c>
      <c r="Q37" s="183"/>
    </row>
    <row r="38" spans="1:17">
      <c r="A38" s="6">
        <v>380</v>
      </c>
      <c r="B38" s="6" t="s">
        <v>101</v>
      </c>
      <c r="D38" s="6"/>
      <c r="E38" s="185">
        <v>3069</v>
      </c>
      <c r="F38" s="17">
        <v>2513.3428571428572</v>
      </c>
      <c r="H38" s="5" t="s">
        <v>102</v>
      </c>
      <c r="Q38" s="183"/>
    </row>
    <row r="39" spans="1:17">
      <c r="A39" s="6">
        <v>380</v>
      </c>
      <c r="B39" s="6" t="s">
        <v>101</v>
      </c>
      <c r="D39" s="6"/>
      <c r="E39" s="185">
        <v>3003</v>
      </c>
      <c r="F39" s="17">
        <v>2447.3428571428572</v>
      </c>
      <c r="H39" s="5" t="s">
        <v>102</v>
      </c>
      <c r="Q39" s="183"/>
    </row>
    <row r="40" spans="1:17">
      <c r="A40" s="6">
        <v>380</v>
      </c>
      <c r="B40" s="6" t="s">
        <v>101</v>
      </c>
      <c r="D40" s="6"/>
      <c r="E40" s="185">
        <v>1917</v>
      </c>
      <c r="F40" s="17">
        <v>1361.3428571428572</v>
      </c>
      <c r="H40" s="5" t="s">
        <v>102</v>
      </c>
      <c r="Q40" s="183"/>
    </row>
    <row r="41" spans="1:17">
      <c r="A41" s="6">
        <v>380</v>
      </c>
      <c r="B41" s="6" t="s">
        <v>101</v>
      </c>
      <c r="D41" s="6"/>
      <c r="E41" s="185">
        <v>3398</v>
      </c>
      <c r="F41" s="17">
        <v>2842.3428571428572</v>
      </c>
      <c r="H41" s="5" t="s">
        <v>102</v>
      </c>
      <c r="Q41" s="183"/>
    </row>
    <row r="42" spans="1:17">
      <c r="A42" s="6">
        <v>380</v>
      </c>
      <c r="B42" s="6" t="s">
        <v>101</v>
      </c>
      <c r="D42" s="6"/>
      <c r="E42" s="185">
        <v>4089</v>
      </c>
      <c r="F42" s="17">
        <v>3533.3428571428572</v>
      </c>
      <c r="H42" s="5" t="s">
        <v>102</v>
      </c>
      <c r="Q42" s="183"/>
    </row>
    <row r="43" spans="1:17">
      <c r="A43" s="6">
        <v>380</v>
      </c>
      <c r="B43" s="6" t="s">
        <v>101</v>
      </c>
      <c r="D43" s="6"/>
      <c r="E43" s="185">
        <v>434</v>
      </c>
      <c r="F43" s="17">
        <v>0</v>
      </c>
      <c r="H43" s="5" t="s">
        <v>102</v>
      </c>
      <c r="Q43" s="184"/>
    </row>
    <row r="44" spans="1:17">
      <c r="A44" s="6">
        <v>380</v>
      </c>
      <c r="B44" s="6" t="s">
        <v>101</v>
      </c>
      <c r="D44" s="6"/>
      <c r="E44" s="185">
        <v>493</v>
      </c>
      <c r="F44" s="17">
        <v>0</v>
      </c>
      <c r="H44" s="5" t="s">
        <v>102</v>
      </c>
      <c r="Q44" s="184"/>
    </row>
    <row r="45" spans="1:17">
      <c r="A45" s="6">
        <v>380</v>
      </c>
      <c r="B45" s="6" t="s">
        <v>101</v>
      </c>
      <c r="D45" s="6"/>
      <c r="E45" s="185">
        <v>357</v>
      </c>
      <c r="F45" s="17">
        <v>0</v>
      </c>
      <c r="H45" s="5" t="s">
        <v>102</v>
      </c>
      <c r="Q45" s="184"/>
    </row>
    <row r="46" spans="1:17">
      <c r="A46" s="6">
        <v>380</v>
      </c>
      <c r="B46" s="6" t="s">
        <v>101</v>
      </c>
      <c r="D46" s="6"/>
      <c r="E46" s="185">
        <v>516</v>
      </c>
      <c r="F46" s="17">
        <v>0</v>
      </c>
      <c r="H46" s="5" t="s">
        <v>102</v>
      </c>
      <c r="Q46" s="184"/>
    </row>
    <row r="47" spans="1:17">
      <c r="A47" s="6">
        <v>380</v>
      </c>
      <c r="B47" s="6" t="s">
        <v>101</v>
      </c>
      <c r="D47" s="6"/>
      <c r="E47" s="185">
        <v>507</v>
      </c>
      <c r="F47" s="17">
        <v>0</v>
      </c>
      <c r="H47" s="5" t="s">
        <v>102</v>
      </c>
      <c r="Q47" s="184"/>
    </row>
    <row r="48" spans="1:17">
      <c r="A48" s="6">
        <v>380</v>
      </c>
      <c r="B48" s="6" t="s">
        <v>101</v>
      </c>
      <c r="D48" s="6"/>
      <c r="E48" s="185">
        <v>500</v>
      </c>
      <c r="F48" s="17">
        <v>0</v>
      </c>
      <c r="H48" s="5" t="s">
        <v>102</v>
      </c>
      <c r="Q48" s="184"/>
    </row>
    <row r="49" spans="1:17">
      <c r="A49" s="6">
        <v>380</v>
      </c>
      <c r="B49" s="6" t="s">
        <v>101</v>
      </c>
      <c r="D49" s="6"/>
      <c r="E49" s="185">
        <v>571</v>
      </c>
      <c r="F49" s="17">
        <v>15.342857142857156</v>
      </c>
      <c r="H49" s="5" t="s">
        <v>102</v>
      </c>
      <c r="Q49" s="184"/>
    </row>
    <row r="50" spans="1:17">
      <c r="A50" s="6">
        <v>380</v>
      </c>
      <c r="B50" s="6" t="s">
        <v>101</v>
      </c>
      <c r="D50" s="6"/>
      <c r="E50" s="185">
        <v>595</v>
      </c>
      <c r="F50" s="17">
        <v>39.342857142857156</v>
      </c>
      <c r="H50" s="5" t="s">
        <v>102</v>
      </c>
      <c r="Q50" s="184"/>
    </row>
    <row r="51" spans="1:17">
      <c r="A51" s="6">
        <v>380</v>
      </c>
      <c r="B51" s="6" t="s">
        <v>101</v>
      </c>
      <c r="D51" s="6"/>
      <c r="E51" s="185">
        <v>513</v>
      </c>
      <c r="F51" s="17">
        <v>0</v>
      </c>
      <c r="H51" s="5" t="s">
        <v>102</v>
      </c>
      <c r="Q51" s="184"/>
    </row>
    <row r="52" spans="1:17">
      <c r="A52" s="6">
        <v>380</v>
      </c>
      <c r="B52" s="6" t="s">
        <v>101</v>
      </c>
      <c r="D52" s="6"/>
      <c r="E52" s="185">
        <v>332</v>
      </c>
      <c r="F52" s="17">
        <v>0</v>
      </c>
      <c r="H52" s="5" t="s">
        <v>102</v>
      </c>
      <c r="Q52" s="184"/>
    </row>
    <row r="53" spans="1:17">
      <c r="A53" s="6">
        <v>380</v>
      </c>
      <c r="B53" s="6" t="s">
        <v>101</v>
      </c>
      <c r="D53" s="6"/>
      <c r="E53" s="185">
        <v>578</v>
      </c>
      <c r="F53" s="17">
        <v>22.342857142857156</v>
      </c>
      <c r="H53" s="5" t="s">
        <v>102</v>
      </c>
      <c r="Q53" s="184"/>
    </row>
    <row r="54" spans="1:17">
      <c r="A54" s="6">
        <v>380</v>
      </c>
      <c r="B54" s="6" t="s">
        <v>101</v>
      </c>
      <c r="D54" s="6"/>
      <c r="E54" s="185">
        <v>205</v>
      </c>
      <c r="F54" s="17">
        <v>0</v>
      </c>
      <c r="H54" s="5" t="s">
        <v>102</v>
      </c>
      <c r="Q54" s="184"/>
    </row>
    <row r="55" spans="1:17">
      <c r="A55" s="6">
        <v>380</v>
      </c>
      <c r="B55" s="6" t="s">
        <v>101</v>
      </c>
      <c r="D55" s="6"/>
      <c r="E55" s="185">
        <v>537</v>
      </c>
      <c r="F55" s="17">
        <v>0</v>
      </c>
      <c r="H55" s="5" t="s">
        <v>102</v>
      </c>
      <c r="Q55" s="184"/>
    </row>
    <row r="56" spans="1:17">
      <c r="A56" s="6">
        <v>380</v>
      </c>
      <c r="B56" s="6" t="s">
        <v>101</v>
      </c>
      <c r="D56" s="6"/>
      <c r="E56" s="185">
        <v>1090</v>
      </c>
      <c r="F56" s="17">
        <v>534.34285714285716</v>
      </c>
      <c r="H56" s="5" t="s">
        <v>102</v>
      </c>
      <c r="Q56" s="183"/>
    </row>
    <row r="57" spans="1:17">
      <c r="A57" s="6">
        <v>380</v>
      </c>
      <c r="B57" s="6" t="s">
        <v>101</v>
      </c>
      <c r="D57" s="6"/>
      <c r="E57" s="185">
        <v>1113</v>
      </c>
      <c r="F57" s="17">
        <v>557.34285714285716</v>
      </c>
      <c r="H57" s="5" t="s">
        <v>102</v>
      </c>
      <c r="Q57" s="183"/>
    </row>
    <row r="58" spans="1:17">
      <c r="A58" s="6">
        <v>380</v>
      </c>
      <c r="B58" s="6" t="s">
        <v>101</v>
      </c>
      <c r="D58" s="6"/>
      <c r="E58" s="185">
        <v>806</v>
      </c>
      <c r="F58" s="17">
        <v>250.34285714285716</v>
      </c>
      <c r="H58" s="5" t="s">
        <v>102</v>
      </c>
      <c r="Q58" s="184"/>
    </row>
    <row r="59" spans="1:17">
      <c r="A59" s="6">
        <v>380</v>
      </c>
      <c r="B59" s="6" t="s">
        <v>101</v>
      </c>
      <c r="D59" s="6"/>
      <c r="E59" s="185">
        <v>531</v>
      </c>
      <c r="F59" s="17">
        <v>0</v>
      </c>
      <c r="H59" s="5" t="s">
        <v>102</v>
      </c>
      <c r="Q59" s="184"/>
    </row>
    <row r="60" spans="1:17">
      <c r="A60" s="6">
        <v>380</v>
      </c>
      <c r="B60" s="6" t="s">
        <v>101</v>
      </c>
      <c r="D60" s="6"/>
      <c r="E60" s="185">
        <v>933</v>
      </c>
      <c r="F60" s="17">
        <v>377.34285714285716</v>
      </c>
      <c r="H60" s="5" t="s">
        <v>102</v>
      </c>
      <c r="Q60" s="184"/>
    </row>
    <row r="61" spans="1:17">
      <c r="A61" s="6">
        <v>380</v>
      </c>
      <c r="B61" s="6" t="s">
        <v>101</v>
      </c>
      <c r="D61" s="6"/>
      <c r="E61" s="185">
        <v>950</v>
      </c>
      <c r="F61" s="17">
        <v>394.34285714285716</v>
      </c>
      <c r="H61" s="5" t="s">
        <v>102</v>
      </c>
      <c r="Q61" s="184"/>
    </row>
    <row r="62" spans="1:17">
      <c r="A62" s="6">
        <v>380</v>
      </c>
      <c r="B62" s="6" t="s">
        <v>101</v>
      </c>
      <c r="D62" s="6"/>
      <c r="E62" s="185">
        <v>12605</v>
      </c>
      <c r="F62" s="17">
        <v>12049.342857142858</v>
      </c>
      <c r="H62" s="5" t="s">
        <v>102</v>
      </c>
      <c r="Q62" s="183"/>
    </row>
    <row r="63" spans="1:17">
      <c r="A63" s="6">
        <v>380</v>
      </c>
      <c r="B63" s="6" t="s">
        <v>101</v>
      </c>
      <c r="D63" s="6"/>
      <c r="E63" s="185">
        <v>990</v>
      </c>
      <c r="F63" s="17">
        <v>434.34285714285716</v>
      </c>
      <c r="H63" s="5" t="s">
        <v>102</v>
      </c>
      <c r="Q63" s="184"/>
    </row>
    <row r="64" spans="1:17">
      <c r="A64" s="6">
        <v>380</v>
      </c>
      <c r="B64" s="6" t="s">
        <v>101</v>
      </c>
      <c r="D64" s="6"/>
      <c r="E64" s="185">
        <v>925</v>
      </c>
      <c r="F64" s="17">
        <v>369.34285714285716</v>
      </c>
      <c r="H64" s="5" t="s">
        <v>102</v>
      </c>
      <c r="Q64" s="184"/>
    </row>
    <row r="65" spans="1:17">
      <c r="A65" s="6">
        <v>380</v>
      </c>
      <c r="B65" s="6" t="s">
        <v>101</v>
      </c>
      <c r="D65" s="6"/>
      <c r="E65" s="185">
        <v>1006</v>
      </c>
      <c r="F65" s="17">
        <v>450.34285714285716</v>
      </c>
      <c r="H65" s="5" t="s">
        <v>102</v>
      </c>
      <c r="Q65" s="183"/>
    </row>
    <row r="66" spans="1:17">
      <c r="A66" s="6">
        <v>380</v>
      </c>
      <c r="B66" s="6" t="s">
        <v>101</v>
      </c>
      <c r="D66" s="6"/>
      <c r="E66" s="185">
        <v>3970</v>
      </c>
      <c r="F66" s="17">
        <v>3414.3428571428572</v>
      </c>
      <c r="H66" s="5" t="s">
        <v>102</v>
      </c>
      <c r="Q66" s="183"/>
    </row>
    <row r="67" spans="1:17">
      <c r="A67" s="6">
        <v>380</v>
      </c>
      <c r="B67" s="6" t="s">
        <v>101</v>
      </c>
      <c r="D67" s="6"/>
      <c r="E67" s="185">
        <v>919</v>
      </c>
      <c r="F67" s="17">
        <v>363.34285714285716</v>
      </c>
      <c r="H67" s="5" t="s">
        <v>102</v>
      </c>
      <c r="Q67" s="184"/>
    </row>
    <row r="68" spans="1:17">
      <c r="A68" s="6">
        <v>380</v>
      </c>
      <c r="B68" s="6" t="s">
        <v>101</v>
      </c>
      <c r="D68" s="6"/>
      <c r="E68" s="185">
        <v>1220</v>
      </c>
      <c r="F68" s="17">
        <v>664.34285714285716</v>
      </c>
      <c r="H68" s="5" t="s">
        <v>102</v>
      </c>
      <c r="Q68" s="183"/>
    </row>
    <row r="69" spans="1:17">
      <c r="A69" s="6">
        <v>380</v>
      </c>
      <c r="B69" s="6" t="s">
        <v>101</v>
      </c>
      <c r="D69" s="6"/>
      <c r="E69" s="185">
        <v>2030</v>
      </c>
      <c r="F69" s="17">
        <v>1474.3428571428572</v>
      </c>
      <c r="H69" s="5" t="s">
        <v>102</v>
      </c>
      <c r="Q69" s="183"/>
    </row>
    <row r="70" spans="1:17">
      <c r="A70" s="6">
        <v>380</v>
      </c>
      <c r="B70" s="6" t="s">
        <v>101</v>
      </c>
      <c r="D70" s="6"/>
      <c r="E70" s="185">
        <v>1083</v>
      </c>
      <c r="F70" s="17">
        <v>527.34285714285716</v>
      </c>
      <c r="H70" s="5" t="s">
        <v>102</v>
      </c>
      <c r="Q70" s="183"/>
    </row>
    <row r="71" spans="1:17">
      <c r="A71" s="6">
        <v>380</v>
      </c>
      <c r="B71" s="6" t="s">
        <v>101</v>
      </c>
      <c r="D71" s="6"/>
      <c r="E71" s="185">
        <v>2459</v>
      </c>
      <c r="F71" s="17">
        <v>1903.3428571428572</v>
      </c>
      <c r="H71" s="5" t="s">
        <v>102</v>
      </c>
      <c r="Q71" s="183"/>
    </row>
    <row r="72" spans="1:17">
      <c r="A72" s="6">
        <v>380</v>
      </c>
      <c r="B72" s="6" t="s">
        <v>101</v>
      </c>
      <c r="D72" s="6"/>
      <c r="E72" s="185">
        <v>726</v>
      </c>
      <c r="F72" s="17">
        <v>170.34285714285716</v>
      </c>
      <c r="H72" s="5" t="s">
        <v>102</v>
      </c>
      <c r="Q72" s="184"/>
    </row>
    <row r="73" spans="1:17">
      <c r="A73" s="6">
        <v>380</v>
      </c>
      <c r="B73" s="6" t="s">
        <v>101</v>
      </c>
      <c r="D73" s="6"/>
      <c r="E73" s="185">
        <v>954</v>
      </c>
      <c r="F73" s="17">
        <v>398.34285714285716</v>
      </c>
      <c r="H73" s="5" t="s">
        <v>102</v>
      </c>
      <c r="Q73" s="184"/>
    </row>
    <row r="74" spans="1:17">
      <c r="A74" s="6">
        <v>380</v>
      </c>
      <c r="B74" s="6" t="s">
        <v>101</v>
      </c>
      <c r="D74" s="6"/>
      <c r="E74" s="185">
        <v>942</v>
      </c>
      <c r="F74" s="17">
        <v>386.34285714285716</v>
      </c>
      <c r="H74" s="5" t="s">
        <v>102</v>
      </c>
      <c r="Q74" s="184"/>
    </row>
    <row r="75" spans="1:17">
      <c r="A75" s="6">
        <v>380</v>
      </c>
      <c r="B75" s="6" t="s">
        <v>101</v>
      </c>
      <c r="D75" s="6"/>
      <c r="E75" s="185">
        <v>4020</v>
      </c>
      <c r="F75" s="17">
        <v>3464.3428571428572</v>
      </c>
      <c r="H75" s="5" t="s">
        <v>102</v>
      </c>
      <c r="Q75" s="183"/>
    </row>
    <row r="76" spans="1:17">
      <c r="A76" s="6">
        <v>380</v>
      </c>
      <c r="B76" s="6" t="s">
        <v>101</v>
      </c>
      <c r="D76" s="6"/>
      <c r="E76" s="185">
        <v>1229</v>
      </c>
      <c r="F76" s="17">
        <v>673.34285714285716</v>
      </c>
      <c r="H76" s="5" t="s">
        <v>102</v>
      </c>
      <c r="Q76" s="183"/>
    </row>
    <row r="77" spans="1:17">
      <c r="A77" s="6">
        <v>380</v>
      </c>
      <c r="B77" s="6" t="s">
        <v>101</v>
      </c>
      <c r="D77" s="6"/>
      <c r="E77" s="185">
        <v>937</v>
      </c>
      <c r="F77" s="17">
        <v>381.34285714285716</v>
      </c>
      <c r="H77" s="5" t="s">
        <v>102</v>
      </c>
      <c r="Q77" s="184"/>
    </row>
    <row r="78" spans="1:17">
      <c r="A78" s="6">
        <v>380</v>
      </c>
      <c r="B78" s="6" t="s">
        <v>101</v>
      </c>
      <c r="D78" s="6"/>
      <c r="E78" s="185">
        <v>1270</v>
      </c>
      <c r="F78" s="17">
        <v>714.34285714285716</v>
      </c>
      <c r="H78" s="5" t="s">
        <v>102</v>
      </c>
      <c r="Q78" s="183"/>
    </row>
    <row r="79" spans="1:17">
      <c r="A79" s="6">
        <v>380</v>
      </c>
      <c r="B79" s="6" t="s">
        <v>101</v>
      </c>
      <c r="D79" s="6"/>
      <c r="E79" s="185">
        <v>1249</v>
      </c>
      <c r="F79" s="17">
        <v>693.34285714285716</v>
      </c>
      <c r="H79" s="5" t="s">
        <v>102</v>
      </c>
      <c r="Q79" s="183"/>
    </row>
    <row r="80" spans="1:17">
      <c r="A80" s="6">
        <v>380</v>
      </c>
      <c r="B80" s="6" t="s">
        <v>101</v>
      </c>
      <c r="D80" s="6"/>
      <c r="E80" s="185">
        <v>1431</v>
      </c>
      <c r="F80" s="17">
        <v>875.34285714285716</v>
      </c>
      <c r="H80" s="5" t="s">
        <v>102</v>
      </c>
      <c r="Q80" s="183"/>
    </row>
    <row r="81" spans="1:17">
      <c r="A81" s="6">
        <v>380</v>
      </c>
      <c r="B81" s="6" t="s">
        <v>101</v>
      </c>
      <c r="D81" s="6"/>
      <c r="E81" s="185">
        <v>2398</v>
      </c>
      <c r="F81" s="17">
        <v>1842.3428571428572</v>
      </c>
      <c r="H81" s="5" t="s">
        <v>102</v>
      </c>
      <c r="Q81" s="183"/>
    </row>
    <row r="82" spans="1:17">
      <c r="A82" s="6">
        <v>380</v>
      </c>
      <c r="B82" s="6" t="s">
        <v>101</v>
      </c>
      <c r="D82" s="6"/>
      <c r="E82" s="185">
        <v>969</v>
      </c>
      <c r="F82" s="17">
        <v>413.34285714285716</v>
      </c>
      <c r="H82" s="5" t="s">
        <v>102</v>
      </c>
      <c r="Q82" s="184"/>
    </row>
    <row r="83" spans="1:17">
      <c r="A83" s="6">
        <v>380</v>
      </c>
      <c r="B83" s="6" t="s">
        <v>101</v>
      </c>
      <c r="D83" s="6"/>
      <c r="E83" s="185">
        <v>1237</v>
      </c>
      <c r="F83" s="17">
        <v>681.34285714285716</v>
      </c>
      <c r="H83" s="5" t="s">
        <v>102</v>
      </c>
      <c r="Q83" s="183"/>
    </row>
    <row r="84" spans="1:17">
      <c r="A84" s="6">
        <v>380</v>
      </c>
      <c r="B84" s="6" t="s">
        <v>101</v>
      </c>
      <c r="D84" s="6"/>
      <c r="E84" s="185">
        <v>771</v>
      </c>
      <c r="F84" s="17">
        <v>215.34285714285716</v>
      </c>
      <c r="H84" s="5" t="s">
        <v>102</v>
      </c>
      <c r="Q84" s="184"/>
    </row>
    <row r="85" spans="1:17">
      <c r="A85" s="6">
        <v>380</v>
      </c>
      <c r="B85" s="6" t="s">
        <v>101</v>
      </c>
      <c r="D85" s="6"/>
      <c r="E85" s="185">
        <v>802</v>
      </c>
      <c r="F85" s="17">
        <v>246.34285714285716</v>
      </c>
      <c r="H85" s="5" t="s">
        <v>102</v>
      </c>
      <c r="Q85" s="184"/>
    </row>
    <row r="86" spans="1:17">
      <c r="A86" s="6">
        <v>380</v>
      </c>
      <c r="B86" s="6" t="s">
        <v>101</v>
      </c>
      <c r="D86" s="6"/>
      <c r="E86" s="185">
        <v>766</v>
      </c>
      <c r="F86" s="17">
        <v>210.34285714285716</v>
      </c>
      <c r="H86" s="5" t="s">
        <v>102</v>
      </c>
      <c r="Q86" s="184"/>
    </row>
    <row r="87" spans="1:17">
      <c r="A87" s="6">
        <v>380</v>
      </c>
      <c r="B87" s="6" t="s">
        <v>101</v>
      </c>
      <c r="D87" s="6"/>
      <c r="E87" s="185">
        <v>922</v>
      </c>
      <c r="F87" s="17">
        <v>366.34285714285716</v>
      </c>
      <c r="H87" s="5" t="s">
        <v>102</v>
      </c>
      <c r="Q87" s="184"/>
    </row>
    <row r="88" spans="1:17">
      <c r="A88" s="6">
        <v>380</v>
      </c>
      <c r="B88" s="6" t="s">
        <v>101</v>
      </c>
      <c r="D88" s="6"/>
      <c r="E88" s="185">
        <v>788</v>
      </c>
      <c r="F88" s="17">
        <v>232.34285714285716</v>
      </c>
      <c r="H88" s="5" t="s">
        <v>102</v>
      </c>
      <c r="Q88" s="184"/>
    </row>
    <row r="89" spans="1:17">
      <c r="A89" s="6">
        <v>380</v>
      </c>
      <c r="B89" s="6" t="s">
        <v>101</v>
      </c>
      <c r="D89" s="6"/>
      <c r="E89" s="185">
        <v>689</v>
      </c>
      <c r="F89" s="17">
        <v>133.34285714285716</v>
      </c>
      <c r="H89" s="5" t="s">
        <v>102</v>
      </c>
      <c r="Q89" s="184"/>
    </row>
    <row r="90" spans="1:17">
      <c r="A90" s="6">
        <v>380</v>
      </c>
      <c r="B90" s="6" t="s">
        <v>101</v>
      </c>
      <c r="D90" s="6"/>
      <c r="E90" s="185">
        <v>988</v>
      </c>
      <c r="F90" s="17">
        <v>432.34285714285716</v>
      </c>
      <c r="H90" s="5" t="s">
        <v>102</v>
      </c>
      <c r="Q90" s="184"/>
    </row>
    <row r="91" spans="1:17">
      <c r="A91" s="6">
        <v>380</v>
      </c>
      <c r="B91" s="6" t="s">
        <v>101</v>
      </c>
      <c r="D91" s="6"/>
      <c r="E91" s="185">
        <v>743</v>
      </c>
      <c r="F91" s="17">
        <v>187.34285714285716</v>
      </c>
      <c r="H91" s="5" t="s">
        <v>102</v>
      </c>
      <c r="Q91" s="184"/>
    </row>
    <row r="92" spans="1:17">
      <c r="A92" s="6">
        <v>380</v>
      </c>
      <c r="B92" s="6" t="s">
        <v>101</v>
      </c>
      <c r="D92" s="6"/>
      <c r="E92" s="185">
        <v>938</v>
      </c>
      <c r="F92" s="17">
        <v>382.34285714285716</v>
      </c>
      <c r="H92" s="5" t="s">
        <v>102</v>
      </c>
      <c r="Q92" s="184"/>
    </row>
    <row r="93" spans="1:17">
      <c r="A93" s="6">
        <v>380</v>
      </c>
      <c r="B93" s="6" t="s">
        <v>101</v>
      </c>
      <c r="D93" s="6"/>
      <c r="E93" s="185">
        <v>947</v>
      </c>
      <c r="F93" s="17">
        <v>391.34285714285716</v>
      </c>
      <c r="H93" s="5" t="s">
        <v>102</v>
      </c>
      <c r="Q93" s="184"/>
    </row>
    <row r="94" spans="1:17">
      <c r="A94" s="6">
        <v>380</v>
      </c>
      <c r="B94" s="6" t="s">
        <v>101</v>
      </c>
      <c r="D94" s="6"/>
      <c r="E94" s="185">
        <v>1285</v>
      </c>
      <c r="F94" s="17">
        <v>729.34285714285716</v>
      </c>
      <c r="H94" s="5" t="s">
        <v>102</v>
      </c>
      <c r="Q94" s="183"/>
    </row>
    <row r="95" spans="1:17">
      <c r="A95" s="6">
        <v>380</v>
      </c>
      <c r="B95" s="6" t="s">
        <v>101</v>
      </c>
      <c r="D95" s="6"/>
      <c r="E95" s="185">
        <v>1137</v>
      </c>
      <c r="F95" s="17">
        <v>581.34285714285716</v>
      </c>
      <c r="H95" s="5" t="s">
        <v>102</v>
      </c>
      <c r="Q95" s="183"/>
    </row>
    <row r="96" spans="1:17">
      <c r="A96" s="6">
        <v>380</v>
      </c>
      <c r="B96" s="6" t="s">
        <v>101</v>
      </c>
      <c r="D96" s="6"/>
      <c r="E96" s="185">
        <v>981</v>
      </c>
      <c r="F96" s="17">
        <v>425.34285714285716</v>
      </c>
      <c r="H96" s="5" t="s">
        <v>102</v>
      </c>
      <c r="Q96" s="184"/>
    </row>
    <row r="97" spans="1:17">
      <c r="A97" s="6">
        <v>380</v>
      </c>
      <c r="B97" s="6" t="s">
        <v>101</v>
      </c>
      <c r="D97" s="6"/>
      <c r="E97" s="185">
        <v>782</v>
      </c>
      <c r="F97" s="17">
        <v>226.34285714285716</v>
      </c>
      <c r="H97" s="5" t="s">
        <v>102</v>
      </c>
      <c r="Q97" s="184"/>
    </row>
    <row r="98" spans="1:17">
      <c r="A98" s="6">
        <v>380</v>
      </c>
      <c r="B98" s="6" t="s">
        <v>101</v>
      </c>
      <c r="D98" s="6"/>
      <c r="E98" s="185">
        <v>1000</v>
      </c>
      <c r="F98" s="17">
        <v>444.34285714285716</v>
      </c>
      <c r="H98" s="5" t="s">
        <v>102</v>
      </c>
      <c r="Q98" s="183"/>
    </row>
    <row r="99" spans="1:17">
      <c r="A99" s="6">
        <v>380</v>
      </c>
      <c r="B99" s="6" t="s">
        <v>101</v>
      </c>
      <c r="D99" s="6"/>
      <c r="E99" s="185">
        <v>751</v>
      </c>
      <c r="F99" s="17">
        <v>195.34285714285716</v>
      </c>
      <c r="H99" s="5" t="s">
        <v>102</v>
      </c>
      <c r="Q99" s="184"/>
    </row>
    <row r="100" spans="1:17">
      <c r="A100" s="6">
        <v>380</v>
      </c>
      <c r="B100" s="6" t="s">
        <v>101</v>
      </c>
      <c r="D100" s="6"/>
      <c r="E100" s="185">
        <v>727</v>
      </c>
      <c r="F100" s="17">
        <v>171.34285714285716</v>
      </c>
      <c r="H100" s="5" t="s">
        <v>102</v>
      </c>
      <c r="Q100" s="184"/>
    </row>
    <row r="101" spans="1:17">
      <c r="A101" s="6">
        <v>380</v>
      </c>
      <c r="B101" s="6" t="s">
        <v>101</v>
      </c>
      <c r="D101" s="6"/>
      <c r="E101" s="185">
        <v>632</v>
      </c>
      <c r="F101" s="17">
        <v>76.342857142857156</v>
      </c>
      <c r="H101" s="5" t="s">
        <v>102</v>
      </c>
      <c r="Q101" s="184"/>
    </row>
    <row r="102" spans="1:17">
      <c r="A102" s="6">
        <v>380</v>
      </c>
      <c r="B102" s="6" t="s">
        <v>101</v>
      </c>
      <c r="D102" s="6"/>
      <c r="E102" s="185">
        <v>645</v>
      </c>
      <c r="F102" s="17">
        <v>89.342857142857156</v>
      </c>
      <c r="H102" s="5" t="s">
        <v>102</v>
      </c>
      <c r="Q102" s="184"/>
    </row>
    <row r="103" spans="1:17">
      <c r="A103" s="6">
        <v>380</v>
      </c>
      <c r="B103" s="6" t="s">
        <v>101</v>
      </c>
      <c r="D103" s="6"/>
      <c r="E103" s="185">
        <v>674</v>
      </c>
      <c r="F103" s="17">
        <v>118.34285714285716</v>
      </c>
      <c r="H103" s="5" t="s">
        <v>102</v>
      </c>
      <c r="Q103" s="184"/>
    </row>
    <row r="104" spans="1:17">
      <c r="A104" s="6">
        <v>380</v>
      </c>
      <c r="B104" s="6" t="s">
        <v>101</v>
      </c>
      <c r="D104" s="6"/>
      <c r="E104" s="185">
        <v>770</v>
      </c>
      <c r="F104" s="17">
        <v>214.34285714285716</v>
      </c>
      <c r="H104" s="5" t="s">
        <v>102</v>
      </c>
      <c r="Q104" s="184"/>
    </row>
    <row r="105" spans="1:17">
      <c r="A105" s="6">
        <v>380</v>
      </c>
      <c r="B105" s="6" t="s">
        <v>101</v>
      </c>
      <c r="D105" s="6"/>
      <c r="E105" s="185">
        <v>479</v>
      </c>
      <c r="F105" s="17">
        <v>0</v>
      </c>
      <c r="H105" s="5" t="s">
        <v>102</v>
      </c>
      <c r="Q105" s="184"/>
    </row>
    <row r="106" spans="1:17">
      <c r="A106" s="6">
        <v>380</v>
      </c>
      <c r="B106" s="6" t="s">
        <v>101</v>
      </c>
      <c r="D106" s="6"/>
      <c r="E106" s="185">
        <v>756</v>
      </c>
      <c r="F106" s="17">
        <v>200.34285714285716</v>
      </c>
      <c r="H106" s="5" t="s">
        <v>102</v>
      </c>
      <c r="Q106" s="184"/>
    </row>
    <row r="107" spans="1:17">
      <c r="A107" s="6">
        <v>380</v>
      </c>
      <c r="B107" s="6" t="s">
        <v>101</v>
      </c>
      <c r="D107" s="6"/>
      <c r="E107" s="185">
        <v>800</v>
      </c>
      <c r="F107" s="17">
        <v>244.34285714285716</v>
      </c>
      <c r="H107" s="5" t="s">
        <v>102</v>
      </c>
      <c r="Q107" s="184"/>
    </row>
    <row r="108" spans="1:17">
      <c r="A108" s="6">
        <v>380</v>
      </c>
      <c r="B108" s="6" t="s">
        <v>101</v>
      </c>
      <c r="D108" s="6"/>
      <c r="E108" s="185">
        <v>698</v>
      </c>
      <c r="F108" s="17">
        <v>142.34285714285716</v>
      </c>
      <c r="H108" s="5" t="s">
        <v>102</v>
      </c>
      <c r="Q108" s="184"/>
    </row>
    <row r="109" spans="1:17">
      <c r="A109" s="6">
        <v>380</v>
      </c>
      <c r="B109" s="6" t="s">
        <v>101</v>
      </c>
      <c r="D109" s="6"/>
      <c r="E109" s="185">
        <v>647</v>
      </c>
      <c r="F109" s="17">
        <v>91.342857142857156</v>
      </c>
      <c r="H109" s="5" t="s">
        <v>102</v>
      </c>
      <c r="Q109" s="184"/>
    </row>
    <row r="110" spans="1:17">
      <c r="A110" s="6">
        <v>380</v>
      </c>
      <c r="B110" s="6" t="s">
        <v>101</v>
      </c>
      <c r="D110" s="6"/>
      <c r="E110" s="185">
        <v>1128</v>
      </c>
      <c r="F110" s="17">
        <v>572.34285714285716</v>
      </c>
      <c r="H110" s="5" t="s">
        <v>102</v>
      </c>
      <c r="Q110" s="183"/>
    </row>
    <row r="111" spans="1:17">
      <c r="A111" s="6">
        <v>380</v>
      </c>
      <c r="B111" s="6" t="s">
        <v>101</v>
      </c>
      <c r="D111" s="6"/>
      <c r="E111" s="185">
        <v>1417</v>
      </c>
      <c r="F111" s="17">
        <v>861.34285714285716</v>
      </c>
      <c r="H111" s="5" t="s">
        <v>102</v>
      </c>
      <c r="Q111" s="183"/>
    </row>
    <row r="112" spans="1:17">
      <c r="A112" s="6">
        <v>380</v>
      </c>
      <c r="B112" s="6" t="s">
        <v>101</v>
      </c>
      <c r="D112" s="6"/>
      <c r="E112" s="185">
        <v>749</v>
      </c>
      <c r="F112" s="17">
        <v>193.34285714285716</v>
      </c>
      <c r="H112" s="5" t="s">
        <v>102</v>
      </c>
      <c r="Q112" s="184"/>
    </row>
    <row r="113" spans="1:17">
      <c r="A113" s="6">
        <v>380</v>
      </c>
      <c r="B113" s="6" t="s">
        <v>101</v>
      </c>
      <c r="D113" s="6"/>
      <c r="E113" s="185">
        <v>703</v>
      </c>
      <c r="F113" s="17">
        <v>147.34285714285716</v>
      </c>
      <c r="H113" s="5" t="s">
        <v>102</v>
      </c>
      <c r="Q113" s="184"/>
    </row>
    <row r="114" spans="1:17">
      <c r="A114" s="6">
        <v>380</v>
      </c>
      <c r="B114" s="6" t="s">
        <v>101</v>
      </c>
      <c r="D114" s="6"/>
      <c r="E114" s="185">
        <v>715</v>
      </c>
      <c r="F114" s="17">
        <v>159.34285714285716</v>
      </c>
      <c r="H114" s="5" t="s">
        <v>102</v>
      </c>
      <c r="Q114" s="184"/>
    </row>
    <row r="115" spans="1:17">
      <c r="A115" s="6">
        <v>380</v>
      </c>
      <c r="B115" s="6" t="s">
        <v>101</v>
      </c>
      <c r="D115" s="6"/>
      <c r="E115" s="185">
        <v>573</v>
      </c>
      <c r="F115" s="17">
        <v>17.342857142857156</v>
      </c>
      <c r="H115" s="5" t="s">
        <v>102</v>
      </c>
      <c r="Q115" s="184"/>
    </row>
    <row r="116" spans="1:17">
      <c r="A116" s="6">
        <v>380</v>
      </c>
      <c r="B116" s="6" t="s">
        <v>101</v>
      </c>
      <c r="D116" s="6"/>
      <c r="E116" s="185">
        <v>499</v>
      </c>
      <c r="F116" s="17">
        <v>0</v>
      </c>
      <c r="H116" s="5" t="s">
        <v>102</v>
      </c>
      <c r="Q116" s="184"/>
    </row>
    <row r="117" spans="1:17">
      <c r="A117" s="6">
        <v>380</v>
      </c>
      <c r="B117" s="6" t="s">
        <v>101</v>
      </c>
      <c r="D117" s="6"/>
      <c r="E117" s="185">
        <v>708</v>
      </c>
      <c r="F117" s="17">
        <v>152.34285714285716</v>
      </c>
      <c r="H117" s="5" t="s">
        <v>102</v>
      </c>
      <c r="Q117" s="184"/>
    </row>
    <row r="118" spans="1:17">
      <c r="A118" s="6">
        <v>380</v>
      </c>
      <c r="B118" s="6" t="s">
        <v>101</v>
      </c>
      <c r="D118" s="6"/>
      <c r="E118" s="185">
        <v>1076</v>
      </c>
      <c r="F118" s="17">
        <v>520.34285714285716</v>
      </c>
      <c r="H118" s="5" t="s">
        <v>102</v>
      </c>
      <c r="Q118" s="183"/>
    </row>
    <row r="119" spans="1:17">
      <c r="A119" s="6">
        <v>380</v>
      </c>
      <c r="B119" s="6" t="s">
        <v>101</v>
      </c>
      <c r="D119" s="6"/>
      <c r="E119" s="185">
        <v>722</v>
      </c>
      <c r="F119" s="17">
        <v>166.34285714285716</v>
      </c>
      <c r="H119" s="5" t="s">
        <v>102</v>
      </c>
      <c r="Q119" s="184"/>
    </row>
    <row r="120" spans="1:17">
      <c r="A120" s="6">
        <v>380</v>
      </c>
      <c r="B120" s="6" t="s">
        <v>101</v>
      </c>
      <c r="D120" s="6"/>
      <c r="E120" s="185">
        <v>696</v>
      </c>
      <c r="F120" s="17">
        <v>140.34285714285716</v>
      </c>
      <c r="H120" s="5" t="s">
        <v>102</v>
      </c>
      <c r="Q120" s="184"/>
    </row>
    <row r="121" spans="1:17">
      <c r="A121" s="6">
        <v>380</v>
      </c>
      <c r="B121" s="6" t="s">
        <v>101</v>
      </c>
      <c r="D121" s="6"/>
      <c r="E121" s="185">
        <v>703</v>
      </c>
      <c r="F121" s="17">
        <v>147.34285714285716</v>
      </c>
      <c r="H121" s="5" t="s">
        <v>102</v>
      </c>
      <c r="Q121" s="184"/>
    </row>
    <row r="122" spans="1:17">
      <c r="A122" s="6">
        <v>380</v>
      </c>
      <c r="B122" s="6" t="s">
        <v>101</v>
      </c>
      <c r="D122" s="6"/>
      <c r="E122" s="185">
        <v>737</v>
      </c>
      <c r="F122" s="17">
        <v>181.34285714285716</v>
      </c>
      <c r="H122" s="5" t="s">
        <v>102</v>
      </c>
      <c r="Q122" s="184"/>
    </row>
    <row r="123" spans="1:17">
      <c r="A123" s="6">
        <v>380</v>
      </c>
      <c r="B123" s="6" t="s">
        <v>101</v>
      </c>
      <c r="D123" s="6"/>
      <c r="E123" s="185">
        <v>737</v>
      </c>
      <c r="F123" s="17">
        <v>181.34285714285716</v>
      </c>
      <c r="H123" s="5" t="s">
        <v>102</v>
      </c>
      <c r="Q123" s="184"/>
    </row>
    <row r="124" spans="1:17">
      <c r="A124" s="6">
        <v>380</v>
      </c>
      <c r="B124" s="6" t="s">
        <v>101</v>
      </c>
      <c r="D124" s="6"/>
      <c r="E124" s="185">
        <v>727</v>
      </c>
      <c r="F124" s="17">
        <v>171.34285714285716</v>
      </c>
      <c r="H124" s="5" t="s">
        <v>102</v>
      </c>
      <c r="Q124" s="184"/>
    </row>
    <row r="125" spans="1:17">
      <c r="A125" s="6">
        <v>380</v>
      </c>
      <c r="B125" s="6" t="s">
        <v>101</v>
      </c>
      <c r="D125" s="6"/>
      <c r="E125" s="185">
        <v>711</v>
      </c>
      <c r="F125" s="17">
        <v>155.34285714285716</v>
      </c>
      <c r="H125" s="5" t="s">
        <v>102</v>
      </c>
      <c r="Q125" s="184"/>
    </row>
    <row r="126" spans="1:17">
      <c r="A126" s="6">
        <v>380</v>
      </c>
      <c r="B126" s="6" t="s">
        <v>101</v>
      </c>
      <c r="D126" s="6"/>
      <c r="E126" s="185">
        <v>419</v>
      </c>
      <c r="F126" s="17">
        <v>0</v>
      </c>
      <c r="H126" s="5" t="s">
        <v>102</v>
      </c>
      <c r="Q126" s="184"/>
    </row>
    <row r="127" spans="1:17">
      <c r="A127" s="6">
        <v>380</v>
      </c>
      <c r="B127" s="6" t="s">
        <v>101</v>
      </c>
      <c r="D127" s="6"/>
      <c r="E127" s="185">
        <v>758</v>
      </c>
      <c r="F127" s="17">
        <v>202.34285714285716</v>
      </c>
      <c r="H127" s="5" t="s">
        <v>102</v>
      </c>
      <c r="Q127" s="184"/>
    </row>
    <row r="128" spans="1:17">
      <c r="A128" s="6">
        <v>380</v>
      </c>
      <c r="B128" s="6" t="s">
        <v>101</v>
      </c>
      <c r="D128" s="6"/>
      <c r="E128" s="185">
        <v>695</v>
      </c>
      <c r="F128" s="17">
        <v>139.34285714285716</v>
      </c>
      <c r="H128" s="5" t="s">
        <v>102</v>
      </c>
      <c r="Q128" s="184"/>
    </row>
    <row r="129" spans="1:17">
      <c r="A129" s="6">
        <v>380</v>
      </c>
      <c r="B129" s="6" t="s">
        <v>101</v>
      </c>
      <c r="D129" s="6"/>
      <c r="E129" s="185">
        <v>729</v>
      </c>
      <c r="F129" s="17">
        <v>173.34285714285716</v>
      </c>
      <c r="H129" s="5" t="s">
        <v>102</v>
      </c>
      <c r="Q129" s="184"/>
    </row>
    <row r="130" spans="1:17">
      <c r="A130" s="6">
        <v>380</v>
      </c>
      <c r="B130" s="6" t="s">
        <v>101</v>
      </c>
      <c r="D130" s="6"/>
      <c r="E130" s="185">
        <v>674</v>
      </c>
      <c r="F130" s="17">
        <v>118.34285714285716</v>
      </c>
      <c r="H130" s="5" t="s">
        <v>102</v>
      </c>
      <c r="Q130" s="184"/>
    </row>
    <row r="131" spans="1:17">
      <c r="A131" s="6">
        <v>380</v>
      </c>
      <c r="B131" s="6" t="s">
        <v>101</v>
      </c>
      <c r="D131" s="6"/>
      <c r="E131" s="185">
        <v>696</v>
      </c>
      <c r="F131" s="17">
        <v>140.34285714285716</v>
      </c>
      <c r="H131" s="5" t="s">
        <v>102</v>
      </c>
      <c r="Q131" s="184"/>
    </row>
    <row r="132" spans="1:17">
      <c r="A132" s="6">
        <v>380</v>
      </c>
      <c r="B132" s="6" t="s">
        <v>101</v>
      </c>
      <c r="D132" s="6"/>
      <c r="E132" s="185">
        <v>654</v>
      </c>
      <c r="F132" s="17">
        <v>98.342857142857156</v>
      </c>
      <c r="H132" s="5" t="s">
        <v>102</v>
      </c>
      <c r="Q132" s="184"/>
    </row>
    <row r="133" spans="1:17">
      <c r="A133" s="6">
        <v>380</v>
      </c>
      <c r="B133" s="6" t="s">
        <v>101</v>
      </c>
      <c r="D133" s="6"/>
      <c r="E133" s="185">
        <v>631</v>
      </c>
      <c r="F133" s="17">
        <v>75.342857142857156</v>
      </c>
      <c r="H133" s="5" t="s">
        <v>102</v>
      </c>
      <c r="Q133" s="184"/>
    </row>
    <row r="134" spans="1:17">
      <c r="A134" s="6">
        <v>380</v>
      </c>
      <c r="B134" s="6" t="s">
        <v>101</v>
      </c>
      <c r="D134" s="6"/>
      <c r="E134" s="185">
        <v>622</v>
      </c>
      <c r="F134" s="17">
        <v>66.342857142857156</v>
      </c>
      <c r="H134" s="5" t="s">
        <v>102</v>
      </c>
      <c r="Q134" s="184"/>
    </row>
    <row r="135" spans="1:17">
      <c r="A135" s="6">
        <v>380</v>
      </c>
      <c r="B135" s="6" t="s">
        <v>101</v>
      </c>
      <c r="D135" s="6"/>
      <c r="E135" s="185">
        <v>705</v>
      </c>
      <c r="F135" s="17">
        <v>149.34285714285716</v>
      </c>
      <c r="H135" s="5" t="s">
        <v>102</v>
      </c>
      <c r="Q135" s="184"/>
    </row>
    <row r="136" spans="1:17">
      <c r="A136" s="6">
        <v>380</v>
      </c>
      <c r="B136" s="6" t="s">
        <v>101</v>
      </c>
      <c r="D136" s="6"/>
      <c r="E136" s="185">
        <v>735</v>
      </c>
      <c r="F136" s="17">
        <v>179.34285714285716</v>
      </c>
      <c r="H136" s="5" t="s">
        <v>102</v>
      </c>
      <c r="Q136" s="184"/>
    </row>
    <row r="137" spans="1:17">
      <c r="A137" s="6">
        <v>380</v>
      </c>
      <c r="B137" s="6" t="s">
        <v>101</v>
      </c>
      <c r="D137" s="6"/>
      <c r="E137" s="185">
        <v>651</v>
      </c>
      <c r="F137" s="17">
        <v>95.342857142857156</v>
      </c>
      <c r="H137" s="5" t="s">
        <v>102</v>
      </c>
      <c r="Q137" s="184"/>
    </row>
    <row r="138" spans="1:17">
      <c r="A138" s="6">
        <v>380</v>
      </c>
      <c r="B138" s="6" t="s">
        <v>101</v>
      </c>
      <c r="D138" s="6"/>
      <c r="E138" s="185">
        <v>704</v>
      </c>
      <c r="F138" s="17">
        <v>148.34285714285716</v>
      </c>
      <c r="H138" s="5" t="s">
        <v>102</v>
      </c>
      <c r="Q138" s="184"/>
    </row>
    <row r="139" spans="1:17">
      <c r="A139" s="6">
        <v>380</v>
      </c>
      <c r="B139" s="6" t="s">
        <v>101</v>
      </c>
      <c r="D139" s="6"/>
      <c r="E139" s="185">
        <v>735</v>
      </c>
      <c r="F139" s="17">
        <v>179.34285714285716</v>
      </c>
      <c r="H139" s="5" t="s">
        <v>102</v>
      </c>
      <c r="Q139" s="184"/>
    </row>
    <row r="140" spans="1:17">
      <c r="A140" s="6">
        <v>380</v>
      </c>
      <c r="B140" s="6" t="s">
        <v>101</v>
      </c>
      <c r="D140" s="6"/>
      <c r="E140" s="185">
        <v>837</v>
      </c>
      <c r="F140" s="17">
        <v>281.34285714285716</v>
      </c>
      <c r="H140" s="5" t="s">
        <v>102</v>
      </c>
      <c r="Q140" s="184"/>
    </row>
    <row r="141" spans="1:17">
      <c r="A141" s="6">
        <v>380</v>
      </c>
      <c r="B141" s="6" t="s">
        <v>101</v>
      </c>
      <c r="D141" s="6"/>
      <c r="E141" s="185">
        <v>1198</v>
      </c>
      <c r="F141" s="17">
        <v>642.34285714285716</v>
      </c>
      <c r="H141" s="5" t="s">
        <v>102</v>
      </c>
      <c r="Q141" s="183"/>
    </row>
    <row r="142" spans="1:17">
      <c r="A142" s="6">
        <v>380</v>
      </c>
      <c r="B142" s="6" t="s">
        <v>101</v>
      </c>
      <c r="D142" s="6"/>
      <c r="E142" s="185">
        <v>808</v>
      </c>
      <c r="F142" s="17">
        <v>252.34285714285716</v>
      </c>
      <c r="H142" s="5" t="s">
        <v>102</v>
      </c>
      <c r="Q142" s="184"/>
    </row>
    <row r="143" spans="1:17">
      <c r="A143" s="6">
        <v>380</v>
      </c>
      <c r="B143" s="6" t="s">
        <v>101</v>
      </c>
      <c r="D143" s="6"/>
      <c r="E143" s="185">
        <v>756</v>
      </c>
      <c r="F143" s="17">
        <v>200.34285714285716</v>
      </c>
      <c r="H143" s="5" t="s">
        <v>102</v>
      </c>
      <c r="Q143" s="184"/>
    </row>
    <row r="144" spans="1:17">
      <c r="A144" s="6">
        <v>380</v>
      </c>
      <c r="B144" s="6" t="s">
        <v>101</v>
      </c>
      <c r="D144" s="6"/>
      <c r="E144" s="185">
        <v>786</v>
      </c>
      <c r="F144" s="17">
        <v>230.34285714285716</v>
      </c>
      <c r="H144" s="5" t="s">
        <v>102</v>
      </c>
      <c r="Q144" s="184"/>
    </row>
    <row r="145" spans="1:17">
      <c r="A145" s="6">
        <v>380</v>
      </c>
      <c r="B145" s="6" t="s">
        <v>101</v>
      </c>
      <c r="D145" s="6"/>
      <c r="E145" s="185">
        <v>1914</v>
      </c>
      <c r="F145" s="17">
        <v>1358.3428571428572</v>
      </c>
      <c r="H145" s="5" t="s">
        <v>102</v>
      </c>
      <c r="Q145" s="183"/>
    </row>
    <row r="146" spans="1:17">
      <c r="A146" s="6">
        <v>380</v>
      </c>
      <c r="B146" s="6" t="s">
        <v>101</v>
      </c>
      <c r="D146" s="6"/>
      <c r="E146" s="185">
        <v>1504</v>
      </c>
      <c r="F146" s="17">
        <v>948.34285714285716</v>
      </c>
      <c r="H146" s="5" t="s">
        <v>102</v>
      </c>
      <c r="Q146" s="183"/>
    </row>
    <row r="147" spans="1:17">
      <c r="A147" s="6">
        <v>380</v>
      </c>
      <c r="B147" s="6" t="s">
        <v>101</v>
      </c>
      <c r="D147" s="6"/>
      <c r="E147" s="185">
        <v>1769</v>
      </c>
      <c r="F147" s="17">
        <v>1213.3428571428572</v>
      </c>
      <c r="H147" s="5" t="s">
        <v>102</v>
      </c>
      <c r="Q147" s="183"/>
    </row>
    <row r="148" spans="1:17">
      <c r="A148" s="6">
        <v>380</v>
      </c>
      <c r="B148" s="6" t="s">
        <v>101</v>
      </c>
      <c r="D148" s="6"/>
      <c r="E148" s="185">
        <v>979</v>
      </c>
      <c r="F148" s="17">
        <v>423.34285714285716</v>
      </c>
      <c r="H148" s="5" t="s">
        <v>102</v>
      </c>
      <c r="Q148" s="184"/>
    </row>
    <row r="149" spans="1:17">
      <c r="A149" s="6">
        <v>380</v>
      </c>
      <c r="B149" s="6" t="s">
        <v>101</v>
      </c>
      <c r="D149" s="6"/>
      <c r="E149" s="185">
        <v>735</v>
      </c>
      <c r="F149" s="17">
        <v>179.34285714285716</v>
      </c>
      <c r="H149" s="5" t="s">
        <v>102</v>
      </c>
      <c r="Q149" s="184"/>
    </row>
    <row r="150" spans="1:17">
      <c r="A150" s="6">
        <v>380</v>
      </c>
      <c r="B150" s="6" t="s">
        <v>101</v>
      </c>
      <c r="D150" s="6"/>
      <c r="E150" s="185">
        <v>702</v>
      </c>
      <c r="F150" s="17">
        <v>146.34285714285716</v>
      </c>
      <c r="H150" s="5" t="s">
        <v>102</v>
      </c>
      <c r="Q150" s="184"/>
    </row>
    <row r="151" spans="1:17">
      <c r="A151" s="6">
        <v>380</v>
      </c>
      <c r="B151" s="6" t="s">
        <v>101</v>
      </c>
      <c r="D151" s="6"/>
      <c r="E151" s="185">
        <v>804</v>
      </c>
      <c r="F151" s="17">
        <v>248.34285714285716</v>
      </c>
      <c r="H151" s="5" t="s">
        <v>102</v>
      </c>
      <c r="Q151" s="184"/>
    </row>
    <row r="152" spans="1:17">
      <c r="A152" s="6">
        <v>380</v>
      </c>
      <c r="B152" s="6" t="s">
        <v>101</v>
      </c>
      <c r="D152" s="6"/>
      <c r="E152" s="185">
        <v>738</v>
      </c>
      <c r="F152" s="17">
        <v>182.34285714285716</v>
      </c>
      <c r="H152" s="5" t="s">
        <v>102</v>
      </c>
      <c r="Q152" s="184"/>
    </row>
    <row r="153" spans="1:17">
      <c r="A153" s="6">
        <v>380</v>
      </c>
      <c r="B153" s="6" t="s">
        <v>101</v>
      </c>
      <c r="D153" s="6"/>
      <c r="E153" s="185">
        <v>699</v>
      </c>
      <c r="F153" s="17">
        <v>143.34285714285716</v>
      </c>
      <c r="H153" s="5" t="s">
        <v>102</v>
      </c>
      <c r="Q153" s="184"/>
    </row>
    <row r="154" spans="1:17">
      <c r="A154" s="6">
        <v>380</v>
      </c>
      <c r="B154" s="6" t="s">
        <v>101</v>
      </c>
      <c r="D154" s="6"/>
      <c r="E154" s="185">
        <v>690</v>
      </c>
      <c r="F154" s="17">
        <v>134.34285714285716</v>
      </c>
      <c r="H154" s="5" t="s">
        <v>102</v>
      </c>
      <c r="Q154" s="184"/>
    </row>
    <row r="155" spans="1:17">
      <c r="A155" s="6">
        <v>380</v>
      </c>
      <c r="B155" s="6" t="s">
        <v>101</v>
      </c>
      <c r="D155" s="6"/>
      <c r="E155" s="185">
        <v>742</v>
      </c>
      <c r="F155" s="17">
        <v>186.34285714285716</v>
      </c>
      <c r="H155" s="5" t="s">
        <v>102</v>
      </c>
      <c r="Q155" s="184"/>
    </row>
    <row r="156" spans="1:17">
      <c r="A156" s="6">
        <v>380</v>
      </c>
      <c r="B156" s="6" t="s">
        <v>101</v>
      </c>
      <c r="D156" s="6"/>
      <c r="E156" s="185">
        <v>927</v>
      </c>
      <c r="F156" s="17">
        <v>371.34285714285716</v>
      </c>
      <c r="H156" s="5" t="s">
        <v>102</v>
      </c>
      <c r="Q156" s="184"/>
    </row>
    <row r="157" spans="1:17">
      <c r="A157" s="6">
        <v>380</v>
      </c>
      <c r="B157" s="6" t="s">
        <v>101</v>
      </c>
      <c r="D157" s="6"/>
      <c r="E157" s="185">
        <v>675</v>
      </c>
      <c r="F157" s="17">
        <v>119.34285714285716</v>
      </c>
      <c r="H157" s="5" t="s">
        <v>102</v>
      </c>
      <c r="Q157" s="184"/>
    </row>
    <row r="158" spans="1:17">
      <c r="A158" s="6">
        <v>380</v>
      </c>
      <c r="B158" s="6" t="s">
        <v>101</v>
      </c>
      <c r="D158" s="6"/>
      <c r="E158" s="185">
        <v>677</v>
      </c>
      <c r="F158" s="17">
        <v>121.34285714285716</v>
      </c>
      <c r="H158" s="5" t="s">
        <v>102</v>
      </c>
      <c r="Q158" s="184"/>
    </row>
    <row r="159" spans="1:17">
      <c r="A159" s="6">
        <v>380</v>
      </c>
      <c r="B159" s="6" t="s">
        <v>101</v>
      </c>
      <c r="D159" s="6"/>
      <c r="E159" s="185">
        <v>677</v>
      </c>
      <c r="F159" s="17">
        <v>121.34285714285716</v>
      </c>
      <c r="H159" s="5" t="s">
        <v>102</v>
      </c>
      <c r="Q159" s="184"/>
    </row>
    <row r="160" spans="1:17">
      <c r="A160" s="6">
        <v>380</v>
      </c>
      <c r="B160" s="6" t="s">
        <v>101</v>
      </c>
      <c r="D160" s="6"/>
      <c r="E160" s="185">
        <v>1361</v>
      </c>
      <c r="F160" s="17">
        <v>805.34285714285716</v>
      </c>
      <c r="H160" s="5" t="s">
        <v>102</v>
      </c>
      <c r="Q160" s="183"/>
    </row>
    <row r="161" spans="1:17">
      <c r="A161" s="6">
        <v>380</v>
      </c>
      <c r="B161" s="6" t="s">
        <v>101</v>
      </c>
      <c r="D161" s="6"/>
      <c r="E161" s="185">
        <v>398</v>
      </c>
      <c r="F161" s="17">
        <v>0</v>
      </c>
      <c r="H161" s="5" t="s">
        <v>102</v>
      </c>
      <c r="Q161" s="184"/>
    </row>
    <row r="162" spans="1:17">
      <c r="A162" s="6">
        <v>380</v>
      </c>
      <c r="B162" s="6" t="s">
        <v>101</v>
      </c>
      <c r="D162" s="6"/>
      <c r="E162" s="185">
        <v>866</v>
      </c>
      <c r="F162" s="17">
        <v>310.34285714285716</v>
      </c>
      <c r="H162" s="5" t="s">
        <v>102</v>
      </c>
      <c r="Q162" s="184"/>
    </row>
    <row r="163" spans="1:17">
      <c r="A163" s="6">
        <v>380</v>
      </c>
      <c r="B163" s="6" t="s">
        <v>101</v>
      </c>
      <c r="D163" s="6"/>
      <c r="E163" s="185">
        <v>850</v>
      </c>
      <c r="F163" s="17">
        <v>294.34285714285716</v>
      </c>
      <c r="H163" s="5" t="s">
        <v>102</v>
      </c>
      <c r="Q163" s="184"/>
    </row>
    <row r="164" spans="1:17">
      <c r="A164" s="6">
        <v>380</v>
      </c>
      <c r="B164" s="6" t="s">
        <v>101</v>
      </c>
      <c r="D164" s="6"/>
      <c r="E164" s="185">
        <v>999</v>
      </c>
      <c r="F164" s="17">
        <v>443.34285714285716</v>
      </c>
      <c r="H164" s="5" t="s">
        <v>102</v>
      </c>
      <c r="Q164" s="184"/>
    </row>
    <row r="165" spans="1:17">
      <c r="A165" s="6">
        <v>380</v>
      </c>
      <c r="B165" s="6" t="s">
        <v>101</v>
      </c>
      <c r="D165" s="6"/>
      <c r="E165" s="185">
        <v>840</v>
      </c>
      <c r="F165" s="17">
        <v>284.34285714285716</v>
      </c>
      <c r="H165" s="5" t="s">
        <v>102</v>
      </c>
      <c r="Q165" s="184"/>
    </row>
    <row r="166" spans="1:17">
      <c r="A166" s="6">
        <v>380</v>
      </c>
      <c r="B166" s="6" t="s">
        <v>101</v>
      </c>
      <c r="D166" s="6"/>
      <c r="E166" s="185">
        <v>1481</v>
      </c>
      <c r="F166" s="17">
        <v>925.34285714285716</v>
      </c>
      <c r="H166" s="5" t="s">
        <v>102</v>
      </c>
      <c r="Q166" s="183"/>
    </row>
    <row r="167" spans="1:17">
      <c r="A167" s="6">
        <v>380</v>
      </c>
      <c r="B167" s="6" t="s">
        <v>101</v>
      </c>
      <c r="D167" s="6"/>
      <c r="E167" s="185">
        <v>1228</v>
      </c>
      <c r="F167" s="17">
        <v>672.34285714285716</v>
      </c>
      <c r="H167" s="5" t="s">
        <v>102</v>
      </c>
      <c r="Q167" s="183"/>
    </row>
    <row r="168" spans="1:17">
      <c r="A168" s="6">
        <v>380</v>
      </c>
      <c r="B168" s="6" t="s">
        <v>101</v>
      </c>
      <c r="D168" s="6"/>
      <c r="E168" s="185">
        <v>755</v>
      </c>
      <c r="F168" s="17">
        <v>199.34285714285716</v>
      </c>
      <c r="H168" s="5" t="s">
        <v>102</v>
      </c>
      <c r="Q168" s="184"/>
    </row>
    <row r="169" spans="1:17">
      <c r="A169" s="6">
        <v>380</v>
      </c>
      <c r="B169" s="6" t="s">
        <v>101</v>
      </c>
      <c r="D169" s="6"/>
      <c r="E169" s="185">
        <v>778</v>
      </c>
      <c r="F169" s="17">
        <v>222.34285714285716</v>
      </c>
      <c r="H169" s="5" t="s">
        <v>102</v>
      </c>
      <c r="Q169" s="184"/>
    </row>
    <row r="170" spans="1:17">
      <c r="A170" s="6">
        <v>380</v>
      </c>
      <c r="B170" s="6" t="s">
        <v>101</v>
      </c>
      <c r="D170" s="6"/>
      <c r="E170" s="185">
        <v>1321</v>
      </c>
      <c r="F170" s="17">
        <v>765.34285714285716</v>
      </c>
      <c r="H170" s="5" t="s">
        <v>102</v>
      </c>
      <c r="Q170" s="183"/>
    </row>
    <row r="171" spans="1:17">
      <c r="A171" s="6">
        <v>380</v>
      </c>
      <c r="B171" s="6" t="s">
        <v>101</v>
      </c>
      <c r="D171" s="6"/>
      <c r="E171" s="185">
        <v>1001</v>
      </c>
      <c r="F171" s="17">
        <v>445.34285714285716</v>
      </c>
      <c r="H171" s="5" t="s">
        <v>102</v>
      </c>
      <c r="Q171" s="183"/>
    </row>
    <row r="172" spans="1:17">
      <c r="A172" s="6">
        <v>380</v>
      </c>
      <c r="B172" s="6" t="s">
        <v>101</v>
      </c>
      <c r="D172" s="6"/>
      <c r="E172" s="185">
        <v>825</v>
      </c>
      <c r="F172" s="17">
        <v>269.34285714285716</v>
      </c>
      <c r="H172" s="5" t="s">
        <v>102</v>
      </c>
      <c r="Q172" s="184"/>
    </row>
    <row r="173" spans="1:17">
      <c r="A173" s="6">
        <v>380</v>
      </c>
      <c r="B173" s="6" t="s">
        <v>101</v>
      </c>
      <c r="D173" s="6"/>
      <c r="E173" s="185">
        <v>704</v>
      </c>
      <c r="F173" s="17">
        <v>148.34285714285716</v>
      </c>
      <c r="H173" s="5" t="s">
        <v>102</v>
      </c>
      <c r="Q173" s="184"/>
    </row>
    <row r="174" spans="1:17">
      <c r="A174" s="6">
        <v>380</v>
      </c>
      <c r="B174" s="6" t="s">
        <v>101</v>
      </c>
      <c r="D174" s="6"/>
      <c r="E174" s="185">
        <v>897</v>
      </c>
      <c r="F174" s="17">
        <v>341.34285714285716</v>
      </c>
      <c r="H174" s="5" t="s">
        <v>102</v>
      </c>
      <c r="Q174" s="184"/>
    </row>
    <row r="175" spans="1:17">
      <c r="A175" s="6">
        <v>380</v>
      </c>
      <c r="B175" s="6" t="s">
        <v>101</v>
      </c>
      <c r="D175" s="6"/>
      <c r="E175" s="185">
        <v>958</v>
      </c>
      <c r="F175" s="17">
        <v>402.34285714285716</v>
      </c>
      <c r="H175" s="5" t="s">
        <v>102</v>
      </c>
      <c r="Q175" s="184"/>
    </row>
    <row r="176" spans="1:17">
      <c r="A176" s="6">
        <v>380</v>
      </c>
      <c r="B176" s="6" t="s">
        <v>101</v>
      </c>
      <c r="D176" s="6"/>
      <c r="E176" s="185">
        <v>2717</v>
      </c>
      <c r="F176" s="17">
        <v>2161.3428571428572</v>
      </c>
      <c r="H176" s="5" t="s">
        <v>102</v>
      </c>
      <c r="Q176" s="183"/>
    </row>
    <row r="177" spans="1:17">
      <c r="A177" s="6">
        <v>380</v>
      </c>
      <c r="B177" s="6" t="s">
        <v>101</v>
      </c>
      <c r="D177" s="6"/>
      <c r="E177" s="185">
        <v>773</v>
      </c>
      <c r="F177" s="17">
        <v>217.34285714285716</v>
      </c>
      <c r="H177" s="5" t="s">
        <v>102</v>
      </c>
      <c r="Q177" s="184"/>
    </row>
    <row r="178" spans="1:17">
      <c r="A178" s="6">
        <v>380</v>
      </c>
      <c r="B178" s="6" t="s">
        <v>101</v>
      </c>
      <c r="D178" s="6"/>
      <c r="E178" s="185">
        <v>801</v>
      </c>
      <c r="F178" s="17">
        <v>245.34285714285716</v>
      </c>
      <c r="H178" s="5" t="s">
        <v>102</v>
      </c>
      <c r="Q178" s="184"/>
    </row>
    <row r="179" spans="1:17">
      <c r="A179" s="6">
        <v>380</v>
      </c>
      <c r="B179" s="6" t="s">
        <v>101</v>
      </c>
      <c r="D179" s="6"/>
      <c r="E179" s="185">
        <v>775</v>
      </c>
      <c r="F179" s="17">
        <v>219.34285714285716</v>
      </c>
      <c r="H179" s="5" t="s">
        <v>102</v>
      </c>
      <c r="Q179" s="184"/>
    </row>
    <row r="180" spans="1:17">
      <c r="A180" s="6">
        <v>380</v>
      </c>
      <c r="B180" s="6" t="s">
        <v>101</v>
      </c>
      <c r="D180" s="6"/>
      <c r="E180" s="185">
        <v>1676</v>
      </c>
      <c r="F180" s="17">
        <v>1120.3428571428572</v>
      </c>
      <c r="H180" s="5" t="s">
        <v>102</v>
      </c>
      <c r="Q180" s="183"/>
    </row>
    <row r="181" spans="1:17">
      <c r="A181" s="6">
        <v>380</v>
      </c>
      <c r="B181" s="6" t="s">
        <v>101</v>
      </c>
      <c r="D181" s="6"/>
      <c r="E181" s="185">
        <v>2364</v>
      </c>
      <c r="F181" s="17">
        <v>1808.3428571428572</v>
      </c>
      <c r="H181" s="5" t="s">
        <v>102</v>
      </c>
      <c r="Q181" s="183"/>
    </row>
    <row r="182" spans="1:17">
      <c r="A182" s="6">
        <v>380</v>
      </c>
      <c r="B182" s="6" t="s">
        <v>101</v>
      </c>
      <c r="D182" s="6"/>
      <c r="E182" s="185">
        <v>3098</v>
      </c>
      <c r="F182" s="17">
        <v>2542.3428571428572</v>
      </c>
      <c r="H182" s="5" t="s">
        <v>102</v>
      </c>
      <c r="Q182" s="183"/>
    </row>
    <row r="183" spans="1:17">
      <c r="A183" s="6">
        <v>380</v>
      </c>
      <c r="B183" s="6" t="s">
        <v>101</v>
      </c>
      <c r="D183" s="6"/>
      <c r="E183" s="185">
        <v>2210</v>
      </c>
      <c r="F183" s="17">
        <v>1654.3428571428572</v>
      </c>
      <c r="H183" s="5" t="s">
        <v>102</v>
      </c>
      <c r="Q183" s="183"/>
    </row>
    <row r="184" spans="1:17">
      <c r="A184" s="6">
        <v>380</v>
      </c>
      <c r="B184" s="6" t="s">
        <v>101</v>
      </c>
      <c r="D184" s="6"/>
      <c r="E184" s="185">
        <v>1332</v>
      </c>
      <c r="F184" s="17">
        <v>776.34285714285716</v>
      </c>
      <c r="H184" s="5" t="s">
        <v>102</v>
      </c>
      <c r="Q184" s="183"/>
    </row>
    <row r="185" spans="1:17">
      <c r="A185" s="6">
        <v>380</v>
      </c>
      <c r="B185" s="6" t="s">
        <v>101</v>
      </c>
      <c r="D185" s="6"/>
      <c r="E185" s="185">
        <v>3489</v>
      </c>
      <c r="F185" s="17">
        <v>2933.3428571428572</v>
      </c>
      <c r="H185" s="5" t="s">
        <v>102</v>
      </c>
      <c r="Q185" s="183"/>
    </row>
    <row r="186" spans="1:17">
      <c r="A186" s="6">
        <v>380</v>
      </c>
      <c r="B186" s="6" t="s">
        <v>101</v>
      </c>
      <c r="D186" s="6"/>
      <c r="E186" s="185">
        <v>2286</v>
      </c>
      <c r="F186" s="17">
        <v>1730.3428571428572</v>
      </c>
      <c r="H186" s="5" t="s">
        <v>102</v>
      </c>
      <c r="Q186" s="183"/>
    </row>
    <row r="187" spans="1:17">
      <c r="A187" s="6">
        <v>380</v>
      </c>
      <c r="B187" s="6" t="s">
        <v>101</v>
      </c>
      <c r="D187" s="6"/>
      <c r="E187" s="185">
        <v>1112</v>
      </c>
      <c r="F187" s="17">
        <v>556.34285714285716</v>
      </c>
      <c r="H187" s="5" t="s">
        <v>102</v>
      </c>
      <c r="Q187" s="183"/>
    </row>
    <row r="188" spans="1:17">
      <c r="A188" s="6">
        <v>380</v>
      </c>
      <c r="B188" s="6" t="s">
        <v>101</v>
      </c>
      <c r="D188" s="6"/>
      <c r="E188" s="185">
        <v>1238</v>
      </c>
      <c r="F188" s="17">
        <v>682.34285714285716</v>
      </c>
      <c r="H188" s="5" t="s">
        <v>102</v>
      </c>
      <c r="Q188" s="183"/>
    </row>
    <row r="189" spans="1:17">
      <c r="A189" s="6">
        <v>380</v>
      </c>
      <c r="B189" s="6" t="s">
        <v>101</v>
      </c>
      <c r="D189" s="6"/>
      <c r="E189" s="185">
        <v>2704</v>
      </c>
      <c r="F189" s="17">
        <v>2148.3428571428572</v>
      </c>
      <c r="H189" s="5" t="s">
        <v>102</v>
      </c>
      <c r="Q189" s="183"/>
    </row>
    <row r="190" spans="1:17">
      <c r="A190" s="6">
        <v>380</v>
      </c>
      <c r="B190" s="6" t="s">
        <v>101</v>
      </c>
      <c r="D190" s="6"/>
      <c r="E190" s="185">
        <v>6281</v>
      </c>
      <c r="F190" s="17">
        <v>5725.3428571428576</v>
      </c>
      <c r="H190" s="5" t="s">
        <v>102</v>
      </c>
      <c r="Q190" s="183"/>
    </row>
    <row r="191" spans="1:17">
      <c r="A191" s="6">
        <v>380</v>
      </c>
      <c r="B191" s="6" t="s">
        <v>101</v>
      </c>
      <c r="D191" s="6"/>
      <c r="E191" s="185">
        <v>3011</v>
      </c>
      <c r="F191" s="17">
        <v>2455.3428571428572</v>
      </c>
      <c r="H191" s="5" t="s">
        <v>102</v>
      </c>
      <c r="Q191" s="183"/>
    </row>
    <row r="192" spans="1:17">
      <c r="A192" s="6">
        <v>380</v>
      </c>
      <c r="B192" s="6" t="s">
        <v>101</v>
      </c>
      <c r="D192" s="6"/>
      <c r="E192" s="185">
        <v>1615</v>
      </c>
      <c r="F192" s="17">
        <v>1059.3428571428572</v>
      </c>
      <c r="H192" s="5" t="s">
        <v>102</v>
      </c>
      <c r="Q192" s="183"/>
    </row>
    <row r="193" spans="1:17">
      <c r="A193" s="6">
        <v>380</v>
      </c>
      <c r="B193" s="6" t="s">
        <v>101</v>
      </c>
      <c r="D193" s="6"/>
      <c r="E193" s="185">
        <v>2196</v>
      </c>
      <c r="F193" s="17">
        <v>1640.3428571428572</v>
      </c>
      <c r="H193" s="5" t="s">
        <v>102</v>
      </c>
      <c r="Q193" s="183"/>
    </row>
    <row r="194" spans="1:17">
      <c r="A194" s="6">
        <v>380</v>
      </c>
      <c r="B194" s="6" t="s">
        <v>101</v>
      </c>
      <c r="D194" s="6"/>
      <c r="E194" s="185">
        <v>1800</v>
      </c>
      <c r="F194" s="17">
        <v>1244.3428571428572</v>
      </c>
      <c r="H194" s="5" t="s">
        <v>102</v>
      </c>
      <c r="Q194" s="183"/>
    </row>
    <row r="195" spans="1:17">
      <c r="A195" s="6">
        <v>380</v>
      </c>
      <c r="B195" s="6" t="s">
        <v>101</v>
      </c>
      <c r="D195" s="6"/>
      <c r="E195" s="185">
        <v>2174</v>
      </c>
      <c r="F195" s="17">
        <v>1618.3428571428572</v>
      </c>
      <c r="H195" s="5" t="s">
        <v>102</v>
      </c>
      <c r="Q195" s="183"/>
    </row>
    <row r="196" spans="1:17">
      <c r="A196" s="6">
        <v>380</v>
      </c>
      <c r="B196" s="6" t="s">
        <v>101</v>
      </c>
      <c r="D196" s="6"/>
      <c r="E196" s="185">
        <v>2048</v>
      </c>
      <c r="F196" s="17">
        <v>1492.3428571428572</v>
      </c>
      <c r="H196" s="5" t="s">
        <v>102</v>
      </c>
      <c r="Q196" s="183"/>
    </row>
    <row r="197" spans="1:17">
      <c r="A197" s="6">
        <v>380</v>
      </c>
      <c r="B197" s="6" t="s">
        <v>101</v>
      </c>
      <c r="D197" s="6"/>
      <c r="E197" s="185">
        <v>686</v>
      </c>
      <c r="F197" s="17">
        <v>130.34285714285716</v>
      </c>
      <c r="H197" s="5" t="s">
        <v>102</v>
      </c>
      <c r="Q197" s="184"/>
    </row>
    <row r="198" spans="1:17">
      <c r="A198" s="6">
        <v>380</v>
      </c>
      <c r="B198" s="6" t="s">
        <v>101</v>
      </c>
      <c r="D198" s="6"/>
      <c r="E198" s="185">
        <v>1457</v>
      </c>
      <c r="F198" s="17">
        <v>901.34285714285716</v>
      </c>
      <c r="H198" s="5" t="s">
        <v>102</v>
      </c>
      <c r="Q198" s="183"/>
    </row>
    <row r="199" spans="1:17">
      <c r="A199" s="6">
        <v>380</v>
      </c>
      <c r="B199" s="6" t="s">
        <v>101</v>
      </c>
      <c r="D199" s="6"/>
      <c r="E199" s="185">
        <v>1076</v>
      </c>
      <c r="F199" s="17">
        <v>520.34285714285716</v>
      </c>
      <c r="H199" s="5" t="s">
        <v>102</v>
      </c>
      <c r="Q199" s="183"/>
    </row>
    <row r="200" spans="1:17">
      <c r="A200" s="6">
        <v>380</v>
      </c>
      <c r="B200" s="6" t="s">
        <v>101</v>
      </c>
      <c r="D200" s="6"/>
      <c r="E200" s="185">
        <v>1589</v>
      </c>
      <c r="F200" s="17">
        <v>1033.3428571428572</v>
      </c>
      <c r="H200" s="5" t="s">
        <v>102</v>
      </c>
      <c r="Q200" s="183"/>
    </row>
    <row r="201" spans="1:17">
      <c r="A201" s="6">
        <v>380</v>
      </c>
      <c r="B201" s="6" t="s">
        <v>101</v>
      </c>
      <c r="D201" s="6"/>
      <c r="E201" s="185">
        <v>1756</v>
      </c>
      <c r="F201" s="17">
        <v>1200.3428571428572</v>
      </c>
      <c r="H201" s="5" t="s">
        <v>102</v>
      </c>
      <c r="Q201" s="183"/>
    </row>
    <row r="202" spans="1:17">
      <c r="A202" s="6">
        <v>380</v>
      </c>
      <c r="B202" s="6" t="s">
        <v>101</v>
      </c>
      <c r="D202" s="6"/>
      <c r="E202" s="185">
        <v>1019</v>
      </c>
      <c r="F202" s="17">
        <v>463.34285714285716</v>
      </c>
      <c r="H202" s="5" t="s">
        <v>102</v>
      </c>
      <c r="Q202" s="183"/>
    </row>
    <row r="203" spans="1:17">
      <c r="A203" s="6">
        <v>380</v>
      </c>
      <c r="B203" s="6" t="s">
        <v>101</v>
      </c>
      <c r="D203" s="6"/>
      <c r="E203" s="185">
        <v>781</v>
      </c>
      <c r="F203" s="17">
        <v>225.34285714285716</v>
      </c>
      <c r="H203" s="5" t="s">
        <v>102</v>
      </c>
      <c r="Q203" s="184"/>
    </row>
    <row r="204" spans="1:17">
      <c r="A204" s="6">
        <v>380</v>
      </c>
      <c r="B204" s="6" t="s">
        <v>101</v>
      </c>
      <c r="D204" s="6"/>
      <c r="E204" s="185">
        <v>750</v>
      </c>
      <c r="F204" s="17">
        <v>194.34285714285716</v>
      </c>
      <c r="H204" s="5" t="s">
        <v>102</v>
      </c>
      <c r="Q204" s="184"/>
    </row>
    <row r="205" spans="1:17">
      <c r="A205" s="6">
        <v>380</v>
      </c>
      <c r="B205" s="6" t="s">
        <v>101</v>
      </c>
      <c r="D205" s="6"/>
      <c r="E205" s="185">
        <v>725</v>
      </c>
      <c r="F205" s="17">
        <v>169.34285714285716</v>
      </c>
      <c r="H205" s="5" t="s">
        <v>102</v>
      </c>
      <c r="Q205" s="184"/>
    </row>
    <row r="206" spans="1:17">
      <c r="A206" s="6">
        <v>380</v>
      </c>
      <c r="B206" s="6" t="s">
        <v>101</v>
      </c>
      <c r="D206" s="6"/>
      <c r="E206" s="185">
        <v>797</v>
      </c>
      <c r="F206" s="17">
        <v>241.34285714285716</v>
      </c>
      <c r="H206" s="5" t="s">
        <v>102</v>
      </c>
      <c r="Q206" s="184"/>
    </row>
    <row r="207" spans="1:17">
      <c r="A207" s="6">
        <v>380</v>
      </c>
      <c r="B207" s="6" t="s">
        <v>101</v>
      </c>
      <c r="D207" s="6"/>
      <c r="E207" s="185">
        <v>3164</v>
      </c>
      <c r="F207" s="17">
        <v>2608.3428571428572</v>
      </c>
      <c r="H207" s="5" t="s">
        <v>102</v>
      </c>
      <c r="Q207" s="183"/>
    </row>
    <row r="208" spans="1:17">
      <c r="A208" s="6">
        <v>380</v>
      </c>
      <c r="B208" s="6" t="s">
        <v>101</v>
      </c>
      <c r="D208" s="6"/>
      <c r="E208" s="185">
        <v>1500</v>
      </c>
      <c r="F208" s="17">
        <v>944.34285714285716</v>
      </c>
      <c r="H208" s="5" t="s">
        <v>102</v>
      </c>
      <c r="Q208" s="183"/>
    </row>
    <row r="209" spans="1:17">
      <c r="A209" s="6">
        <v>380</v>
      </c>
      <c r="B209" s="6" t="s">
        <v>101</v>
      </c>
      <c r="D209" s="6"/>
      <c r="E209" s="185">
        <v>2392</v>
      </c>
      <c r="F209" s="17">
        <v>1836.3428571428572</v>
      </c>
      <c r="H209" s="5" t="s">
        <v>102</v>
      </c>
      <c r="Q209" s="183"/>
    </row>
    <row r="210" spans="1:17">
      <c r="A210" s="6">
        <v>380</v>
      </c>
      <c r="B210" s="6" t="s">
        <v>101</v>
      </c>
      <c r="D210" s="6"/>
      <c r="E210" s="185">
        <v>771</v>
      </c>
      <c r="F210" s="17">
        <v>215.34285714285716</v>
      </c>
      <c r="H210" s="5" t="s">
        <v>102</v>
      </c>
      <c r="Q210" s="184"/>
    </row>
    <row r="211" spans="1:17">
      <c r="A211" s="6">
        <v>380</v>
      </c>
      <c r="B211" s="6" t="s">
        <v>101</v>
      </c>
      <c r="D211" s="6"/>
      <c r="E211" s="185">
        <v>853</v>
      </c>
      <c r="F211" s="17">
        <v>297.34285714285716</v>
      </c>
      <c r="H211" s="5" t="s">
        <v>102</v>
      </c>
      <c r="Q211" s="184"/>
    </row>
    <row r="212" spans="1:17">
      <c r="A212" s="6">
        <v>380</v>
      </c>
      <c r="B212" s="6" t="s">
        <v>101</v>
      </c>
      <c r="D212" s="6"/>
      <c r="E212" s="185">
        <v>748</v>
      </c>
      <c r="F212" s="17">
        <v>192.34285714285716</v>
      </c>
      <c r="H212" s="5" t="s">
        <v>102</v>
      </c>
      <c r="Q212" s="184"/>
    </row>
    <row r="213" spans="1:17">
      <c r="A213" s="6">
        <v>380</v>
      </c>
      <c r="B213" s="6" t="s">
        <v>101</v>
      </c>
      <c r="D213" s="6"/>
      <c r="E213" s="185">
        <v>715</v>
      </c>
      <c r="F213" s="17">
        <v>159.34285714285716</v>
      </c>
      <c r="H213" s="5" t="s">
        <v>102</v>
      </c>
      <c r="Q213" s="184"/>
    </row>
    <row r="214" spans="1:17">
      <c r="A214" s="6">
        <v>380</v>
      </c>
      <c r="B214" s="6" t="s">
        <v>101</v>
      </c>
      <c r="D214" s="6"/>
      <c r="E214" s="185">
        <v>820</v>
      </c>
      <c r="F214" s="17">
        <v>264.34285714285716</v>
      </c>
      <c r="H214" s="5" t="s">
        <v>102</v>
      </c>
      <c r="Q214" s="184"/>
    </row>
    <row r="215" spans="1:17">
      <c r="A215" s="6">
        <v>380</v>
      </c>
      <c r="B215" s="6" t="s">
        <v>101</v>
      </c>
      <c r="D215" s="6"/>
      <c r="E215" s="185">
        <v>695</v>
      </c>
      <c r="F215" s="17">
        <v>139.34285714285716</v>
      </c>
      <c r="H215" s="5" t="s">
        <v>102</v>
      </c>
      <c r="Q215" s="184"/>
    </row>
    <row r="216" spans="1:17">
      <c r="A216" s="6">
        <v>380</v>
      </c>
      <c r="B216" s="6" t="s">
        <v>101</v>
      </c>
      <c r="D216" s="6"/>
      <c r="E216" s="185">
        <v>730</v>
      </c>
      <c r="F216" s="17">
        <v>174.34285714285716</v>
      </c>
      <c r="H216" s="5" t="s">
        <v>102</v>
      </c>
      <c r="Q216" s="184"/>
    </row>
    <row r="217" spans="1:17">
      <c r="A217" s="6">
        <v>380</v>
      </c>
      <c r="B217" s="6" t="s">
        <v>101</v>
      </c>
      <c r="D217" s="6"/>
      <c r="E217" s="185">
        <v>797</v>
      </c>
      <c r="F217" s="17">
        <v>241.34285714285716</v>
      </c>
      <c r="H217" s="5" t="s">
        <v>102</v>
      </c>
      <c r="Q217" s="184"/>
    </row>
    <row r="218" spans="1:17">
      <c r="A218" s="6">
        <v>380</v>
      </c>
      <c r="B218" s="6" t="s">
        <v>101</v>
      </c>
      <c r="D218" s="6"/>
      <c r="E218" s="185">
        <v>710</v>
      </c>
      <c r="F218" s="17">
        <v>154.34285714285716</v>
      </c>
      <c r="H218" s="5" t="s">
        <v>102</v>
      </c>
      <c r="Q218" s="184"/>
    </row>
    <row r="219" spans="1:17">
      <c r="A219" s="6">
        <v>380</v>
      </c>
      <c r="B219" s="6" t="s">
        <v>101</v>
      </c>
      <c r="D219" s="6"/>
      <c r="E219" s="185">
        <v>754</v>
      </c>
      <c r="F219" s="17">
        <v>198.34285714285716</v>
      </c>
      <c r="H219" s="5" t="s">
        <v>102</v>
      </c>
      <c r="Q219" s="184"/>
    </row>
    <row r="220" spans="1:17">
      <c r="A220" s="6">
        <v>380</v>
      </c>
      <c r="B220" s="6" t="s">
        <v>101</v>
      </c>
      <c r="D220" s="6"/>
      <c r="E220" s="185">
        <v>640</v>
      </c>
      <c r="F220" s="17">
        <v>84.342857142857156</v>
      </c>
      <c r="H220" s="5" t="s">
        <v>102</v>
      </c>
      <c r="Q220" s="184"/>
    </row>
    <row r="221" spans="1:17">
      <c r="A221" s="6">
        <v>380</v>
      </c>
      <c r="B221" s="6" t="s">
        <v>101</v>
      </c>
      <c r="D221" s="6"/>
      <c r="E221" s="185">
        <v>824</v>
      </c>
      <c r="F221" s="17">
        <v>268.34285714285716</v>
      </c>
      <c r="H221" s="5" t="s">
        <v>102</v>
      </c>
      <c r="Q221" s="184"/>
    </row>
    <row r="222" spans="1:17">
      <c r="A222" s="6">
        <v>380</v>
      </c>
      <c r="B222" s="6" t="s">
        <v>101</v>
      </c>
      <c r="D222" s="6"/>
      <c r="E222" s="185">
        <v>850</v>
      </c>
      <c r="F222" s="17">
        <v>294.34285714285716</v>
      </c>
      <c r="H222" s="5" t="s">
        <v>102</v>
      </c>
      <c r="Q222" s="184"/>
    </row>
    <row r="223" spans="1:17">
      <c r="A223" s="6">
        <v>380</v>
      </c>
      <c r="B223" s="6" t="s">
        <v>101</v>
      </c>
      <c r="D223" s="6"/>
      <c r="E223" s="185">
        <v>722</v>
      </c>
      <c r="F223" s="17">
        <v>166.34285714285716</v>
      </c>
      <c r="H223" s="5" t="s">
        <v>102</v>
      </c>
      <c r="Q223" s="184"/>
    </row>
    <row r="224" spans="1:17">
      <c r="A224" s="6">
        <v>380</v>
      </c>
      <c r="B224" s="6" t="s">
        <v>101</v>
      </c>
      <c r="D224" s="6"/>
      <c r="E224" s="185">
        <v>746</v>
      </c>
      <c r="F224" s="17">
        <v>190.34285714285716</v>
      </c>
      <c r="H224" s="5" t="s">
        <v>102</v>
      </c>
      <c r="Q224" s="184"/>
    </row>
    <row r="225" spans="1:17">
      <c r="A225" s="6">
        <v>380</v>
      </c>
      <c r="B225" s="6" t="s">
        <v>101</v>
      </c>
      <c r="D225" s="6"/>
      <c r="E225" s="185">
        <v>1201</v>
      </c>
      <c r="F225" s="17">
        <v>645.34285714285716</v>
      </c>
      <c r="H225" s="5" t="s">
        <v>102</v>
      </c>
      <c r="Q225" s="183"/>
    </row>
    <row r="226" spans="1:17">
      <c r="A226" s="6">
        <v>380</v>
      </c>
      <c r="B226" s="6" t="s">
        <v>101</v>
      </c>
      <c r="D226" s="6"/>
      <c r="E226" s="185">
        <v>5919</v>
      </c>
      <c r="F226" s="17">
        <v>5363.3428571428576</v>
      </c>
      <c r="H226" s="5" t="s">
        <v>102</v>
      </c>
      <c r="Q226" s="183"/>
    </row>
    <row r="227" spans="1:17">
      <c r="A227" s="6">
        <v>380</v>
      </c>
      <c r="B227" s="6" t="s">
        <v>101</v>
      </c>
      <c r="D227" s="6"/>
      <c r="E227" s="185">
        <v>1650</v>
      </c>
      <c r="F227" s="17">
        <v>1094.3428571428572</v>
      </c>
      <c r="H227" s="5" t="s">
        <v>102</v>
      </c>
      <c r="Q227" s="183"/>
    </row>
    <row r="228" spans="1:17">
      <c r="A228" s="6">
        <v>380</v>
      </c>
      <c r="B228" s="6" t="s">
        <v>101</v>
      </c>
      <c r="D228" s="6"/>
      <c r="E228" s="185">
        <v>513</v>
      </c>
      <c r="F228" s="17">
        <v>0</v>
      </c>
      <c r="H228" s="5" t="s">
        <v>102</v>
      </c>
      <c r="Q228" s="184"/>
    </row>
    <row r="229" spans="1:17">
      <c r="A229" s="6">
        <v>380</v>
      </c>
      <c r="B229" s="6" t="s">
        <v>101</v>
      </c>
      <c r="D229" s="6"/>
      <c r="E229" s="185">
        <v>3038</v>
      </c>
      <c r="F229" s="17">
        <v>2482.3428571428572</v>
      </c>
      <c r="H229" s="5" t="s">
        <v>102</v>
      </c>
      <c r="Q229" s="183"/>
    </row>
    <row r="230" spans="1:17">
      <c r="A230" s="6">
        <v>380</v>
      </c>
      <c r="B230" s="6" t="s">
        <v>101</v>
      </c>
      <c r="D230" s="6"/>
      <c r="E230" s="185">
        <v>493</v>
      </c>
      <c r="F230" s="17">
        <v>0</v>
      </c>
      <c r="H230" s="5" t="s">
        <v>102</v>
      </c>
      <c r="Q230" s="184"/>
    </row>
    <row r="231" spans="1:17">
      <c r="A231" s="6">
        <v>380</v>
      </c>
      <c r="B231" s="6" t="s">
        <v>101</v>
      </c>
      <c r="D231" s="6"/>
      <c r="E231" s="185">
        <v>10820</v>
      </c>
      <c r="F231" s="17">
        <v>10264.342857142858</v>
      </c>
      <c r="H231" s="5" t="s">
        <v>102</v>
      </c>
      <c r="Q231" s="183"/>
    </row>
    <row r="232" spans="1:17">
      <c r="A232" s="6">
        <v>380</v>
      </c>
      <c r="B232" s="6" t="s">
        <v>101</v>
      </c>
      <c r="D232" s="6"/>
      <c r="E232" s="185">
        <v>1000</v>
      </c>
      <c r="F232" s="17">
        <v>444.34285714285716</v>
      </c>
      <c r="H232" s="5" t="s">
        <v>102</v>
      </c>
      <c r="Q232" s="183"/>
    </row>
    <row r="233" spans="1:17">
      <c r="A233" s="6">
        <v>380</v>
      </c>
      <c r="B233" s="6" t="s">
        <v>101</v>
      </c>
      <c r="D233" s="6"/>
      <c r="E233" s="185">
        <v>1889</v>
      </c>
      <c r="F233" s="17">
        <v>1333.3428571428572</v>
      </c>
      <c r="H233" s="5" t="s">
        <v>102</v>
      </c>
      <c r="Q233" s="183"/>
    </row>
    <row r="234" spans="1:17">
      <c r="A234" s="6">
        <v>380</v>
      </c>
      <c r="B234" s="6" t="s">
        <v>101</v>
      </c>
      <c r="D234" s="6"/>
      <c r="E234" s="185">
        <v>1072</v>
      </c>
      <c r="F234" s="17">
        <v>516.34285714285716</v>
      </c>
      <c r="H234" s="5" t="s">
        <v>102</v>
      </c>
      <c r="Q234" s="183"/>
    </row>
    <row r="235" spans="1:17">
      <c r="A235" s="6">
        <v>380</v>
      </c>
      <c r="B235" s="6" t="s">
        <v>101</v>
      </c>
      <c r="D235" s="6"/>
      <c r="E235" s="185">
        <v>835</v>
      </c>
      <c r="F235" s="17">
        <v>279.34285714285716</v>
      </c>
      <c r="H235" s="5" t="s">
        <v>102</v>
      </c>
      <c r="Q235" s="184"/>
    </row>
    <row r="236" spans="1:17">
      <c r="A236" s="6">
        <v>380</v>
      </c>
      <c r="B236" s="6" t="s">
        <v>101</v>
      </c>
      <c r="D236" s="6"/>
      <c r="E236" s="185">
        <v>1142</v>
      </c>
      <c r="F236" s="17">
        <v>586.34285714285716</v>
      </c>
      <c r="H236" s="5" t="s">
        <v>102</v>
      </c>
      <c r="Q236" s="183"/>
    </row>
    <row r="237" spans="1:17">
      <c r="A237" s="6">
        <v>380</v>
      </c>
      <c r="B237" s="6" t="s">
        <v>101</v>
      </c>
      <c r="D237" s="6"/>
      <c r="E237" s="185">
        <v>676</v>
      </c>
      <c r="F237" s="17">
        <v>120.34285714285716</v>
      </c>
      <c r="H237" s="5" t="s">
        <v>102</v>
      </c>
      <c r="Q237" s="184"/>
    </row>
    <row r="238" spans="1:17">
      <c r="A238" s="6">
        <v>380</v>
      </c>
      <c r="B238" s="6" t="s">
        <v>101</v>
      </c>
      <c r="D238" s="6"/>
      <c r="E238" s="185">
        <v>615</v>
      </c>
      <c r="F238" s="17">
        <v>59.342857142857156</v>
      </c>
      <c r="H238" s="5" t="s">
        <v>102</v>
      </c>
      <c r="Q238" s="184"/>
    </row>
    <row r="239" spans="1:17">
      <c r="A239" s="6">
        <v>380</v>
      </c>
      <c r="B239" s="6" t="s">
        <v>101</v>
      </c>
      <c r="D239" s="6"/>
      <c r="E239" s="185">
        <v>616</v>
      </c>
      <c r="F239" s="17">
        <v>60.342857142857156</v>
      </c>
      <c r="H239" s="5" t="s">
        <v>102</v>
      </c>
      <c r="Q239" s="184"/>
    </row>
    <row r="240" spans="1:17">
      <c r="A240" s="6">
        <v>380</v>
      </c>
      <c r="B240" s="6" t="s">
        <v>101</v>
      </c>
      <c r="D240" s="6"/>
      <c r="E240" s="185">
        <v>726</v>
      </c>
      <c r="F240" s="17">
        <v>170.34285714285716</v>
      </c>
      <c r="H240" s="5" t="s">
        <v>102</v>
      </c>
      <c r="Q240" s="184"/>
    </row>
    <row r="241" spans="1:17">
      <c r="A241" s="6">
        <v>380</v>
      </c>
      <c r="B241" s="6" t="s">
        <v>101</v>
      </c>
      <c r="D241" s="6"/>
      <c r="E241" s="185">
        <v>815</v>
      </c>
      <c r="F241" s="17">
        <v>259.34285714285716</v>
      </c>
      <c r="H241" s="5" t="s">
        <v>102</v>
      </c>
      <c r="Q241" s="184"/>
    </row>
    <row r="242" spans="1:17">
      <c r="A242" s="6">
        <v>380</v>
      </c>
      <c r="B242" s="6" t="s">
        <v>101</v>
      </c>
      <c r="D242" s="6"/>
      <c r="E242" s="185">
        <v>974</v>
      </c>
      <c r="F242" s="17">
        <v>418.34285714285716</v>
      </c>
      <c r="H242" s="5" t="s">
        <v>102</v>
      </c>
      <c r="Q242" s="184"/>
    </row>
    <row r="243" spans="1:17">
      <c r="A243" s="6">
        <v>380</v>
      </c>
      <c r="B243" s="6" t="s">
        <v>101</v>
      </c>
      <c r="D243" s="6"/>
      <c r="E243" s="185">
        <v>740</v>
      </c>
      <c r="F243" s="17">
        <v>184.34285714285716</v>
      </c>
      <c r="H243" s="5" t="s">
        <v>102</v>
      </c>
      <c r="Q243" s="184"/>
    </row>
    <row r="244" spans="1:17">
      <c r="A244" s="6">
        <v>380</v>
      </c>
      <c r="B244" s="6" t="s">
        <v>101</v>
      </c>
      <c r="D244" s="6"/>
      <c r="E244" s="185">
        <v>823</v>
      </c>
      <c r="F244" s="17">
        <v>267.34285714285716</v>
      </c>
      <c r="H244" s="5" t="s">
        <v>102</v>
      </c>
      <c r="Q244" s="184"/>
    </row>
    <row r="245" spans="1:17">
      <c r="A245" s="6">
        <v>380</v>
      </c>
      <c r="B245" s="6" t="s">
        <v>101</v>
      </c>
      <c r="D245" s="6"/>
      <c r="E245" s="185">
        <v>734</v>
      </c>
      <c r="F245" s="17">
        <v>178.34285714285716</v>
      </c>
      <c r="H245" s="5" t="s">
        <v>102</v>
      </c>
      <c r="Q245" s="184"/>
    </row>
    <row r="246" spans="1:17">
      <c r="A246" s="6">
        <v>380</v>
      </c>
      <c r="B246" s="6" t="s">
        <v>101</v>
      </c>
      <c r="D246" s="6"/>
      <c r="E246" s="185">
        <v>830</v>
      </c>
      <c r="F246" s="17">
        <v>274.34285714285716</v>
      </c>
      <c r="H246" s="5" t="s">
        <v>102</v>
      </c>
      <c r="Q246" s="184"/>
    </row>
    <row r="247" spans="1:17">
      <c r="A247" s="6">
        <v>380</v>
      </c>
      <c r="B247" s="6" t="s">
        <v>101</v>
      </c>
      <c r="D247" s="6"/>
      <c r="E247" s="185">
        <v>970</v>
      </c>
      <c r="F247" s="17">
        <v>414.34285714285716</v>
      </c>
      <c r="H247" s="5" t="s">
        <v>102</v>
      </c>
      <c r="Q247" s="184"/>
    </row>
    <row r="248" spans="1:17">
      <c r="A248" s="6">
        <v>380</v>
      </c>
      <c r="B248" s="6" t="s">
        <v>101</v>
      </c>
      <c r="D248" s="6"/>
      <c r="E248" s="185">
        <v>1211</v>
      </c>
      <c r="F248" s="17">
        <v>655.34285714285716</v>
      </c>
      <c r="H248" s="5" t="s">
        <v>102</v>
      </c>
      <c r="Q248" s="183"/>
    </row>
    <row r="249" spans="1:17">
      <c r="A249" s="6">
        <v>380</v>
      </c>
      <c r="B249" s="6" t="s">
        <v>101</v>
      </c>
      <c r="D249" s="6"/>
      <c r="E249" s="185">
        <v>1249</v>
      </c>
      <c r="F249" s="17">
        <v>693.34285714285716</v>
      </c>
      <c r="H249" s="5" t="s">
        <v>102</v>
      </c>
      <c r="Q249" s="183"/>
    </row>
    <row r="250" spans="1:17">
      <c r="A250" s="6">
        <v>380</v>
      </c>
      <c r="B250" s="6" t="s">
        <v>101</v>
      </c>
      <c r="D250" s="6"/>
      <c r="E250" s="185">
        <v>3864</v>
      </c>
      <c r="F250" s="17">
        <v>3308.3428571428572</v>
      </c>
      <c r="H250" s="5" t="s">
        <v>102</v>
      </c>
      <c r="Q250" s="183"/>
    </row>
    <row r="251" spans="1:17">
      <c r="A251" s="6">
        <v>380</v>
      </c>
      <c r="B251" s="6" t="s">
        <v>101</v>
      </c>
      <c r="D251" s="6"/>
      <c r="E251" s="185">
        <v>8864</v>
      </c>
      <c r="F251" s="17">
        <v>8308.3428571428576</v>
      </c>
      <c r="H251" s="5" t="s">
        <v>102</v>
      </c>
      <c r="Q251" s="183"/>
    </row>
    <row r="252" spans="1:17">
      <c r="A252" s="6">
        <v>380</v>
      </c>
      <c r="B252" s="6" t="s">
        <v>101</v>
      </c>
      <c r="D252" s="6"/>
      <c r="E252" s="185">
        <v>3698</v>
      </c>
      <c r="F252" s="17">
        <v>3142.3428571428572</v>
      </c>
      <c r="H252" s="5" t="s">
        <v>102</v>
      </c>
      <c r="Q252" s="183"/>
    </row>
    <row r="253" spans="1:17">
      <c r="A253" s="6">
        <v>380</v>
      </c>
      <c r="B253" s="6" t="s">
        <v>101</v>
      </c>
      <c r="D253" s="6"/>
      <c r="E253" s="185">
        <v>553</v>
      </c>
      <c r="F253" s="17">
        <v>0</v>
      </c>
      <c r="H253" s="5" t="s">
        <v>102</v>
      </c>
      <c r="Q253" s="184"/>
    </row>
    <row r="254" spans="1:17">
      <c r="A254" s="6">
        <v>380</v>
      </c>
      <c r="B254" s="6" t="s">
        <v>101</v>
      </c>
      <c r="D254" s="6"/>
      <c r="E254" s="185">
        <v>431</v>
      </c>
      <c r="F254" s="17">
        <v>0</v>
      </c>
      <c r="H254" s="5" t="s">
        <v>102</v>
      </c>
      <c r="Q254" s="184"/>
    </row>
    <row r="255" spans="1:17">
      <c r="A255" s="6">
        <v>380</v>
      </c>
      <c r="B255" s="6" t="s">
        <v>101</v>
      </c>
      <c r="D255" s="6"/>
      <c r="E255" s="185">
        <v>119</v>
      </c>
      <c r="F255" s="17">
        <v>0</v>
      </c>
      <c r="H255" s="5" t="s">
        <v>102</v>
      </c>
      <c r="Q255" s="184"/>
    </row>
    <row r="256" spans="1:17">
      <c r="A256" s="6">
        <v>380</v>
      </c>
      <c r="B256" s="6" t="s">
        <v>101</v>
      </c>
      <c r="D256" s="6"/>
      <c r="E256" s="185">
        <v>449</v>
      </c>
      <c r="F256" s="17">
        <v>0</v>
      </c>
      <c r="H256" s="5" t="s">
        <v>102</v>
      </c>
      <c r="Q256" s="184"/>
    </row>
    <row r="257" spans="1:17">
      <c r="A257" s="6">
        <v>380</v>
      </c>
      <c r="B257" s="6" t="s">
        <v>101</v>
      </c>
      <c r="D257" s="6"/>
      <c r="E257" s="185">
        <v>452</v>
      </c>
      <c r="F257" s="17">
        <v>0</v>
      </c>
      <c r="H257" s="5" t="s">
        <v>102</v>
      </c>
      <c r="Q257" s="184"/>
    </row>
    <row r="258" spans="1:17">
      <c r="A258" s="6">
        <v>380</v>
      </c>
      <c r="B258" s="6" t="s">
        <v>101</v>
      </c>
      <c r="D258" s="6"/>
      <c r="E258" s="185">
        <v>513</v>
      </c>
      <c r="F258" s="17">
        <v>0</v>
      </c>
      <c r="H258" s="5" t="s">
        <v>102</v>
      </c>
      <c r="Q258" s="184"/>
    </row>
    <row r="259" spans="1:17">
      <c r="A259" s="6">
        <v>380</v>
      </c>
      <c r="B259" s="6" t="s">
        <v>101</v>
      </c>
      <c r="D259" s="6"/>
      <c r="E259" s="185">
        <v>541</v>
      </c>
      <c r="F259" s="17">
        <v>0</v>
      </c>
      <c r="H259" s="5" t="s">
        <v>102</v>
      </c>
      <c r="Q259" s="184"/>
    </row>
    <row r="260" spans="1:17">
      <c r="A260" s="6">
        <v>380</v>
      </c>
      <c r="B260" s="6" t="s">
        <v>101</v>
      </c>
      <c r="D260" s="6"/>
      <c r="E260" s="185">
        <v>569</v>
      </c>
      <c r="F260" s="17">
        <v>13.342857142857156</v>
      </c>
      <c r="H260" s="5" t="s">
        <v>102</v>
      </c>
      <c r="Q260" s="184"/>
    </row>
    <row r="261" spans="1:17">
      <c r="A261" s="6">
        <v>380</v>
      </c>
      <c r="B261" s="6" t="s">
        <v>101</v>
      </c>
      <c r="D261" s="6"/>
      <c r="E261" s="185">
        <v>527</v>
      </c>
      <c r="F261" s="17">
        <v>0</v>
      </c>
      <c r="H261" s="5" t="s">
        <v>102</v>
      </c>
      <c r="Q261" s="184"/>
    </row>
    <row r="262" spans="1:17">
      <c r="A262" s="6">
        <v>380</v>
      </c>
      <c r="B262" s="6" t="s">
        <v>101</v>
      </c>
      <c r="D262" s="6"/>
      <c r="E262" s="185">
        <v>761</v>
      </c>
      <c r="F262" s="17">
        <v>205.34285714285716</v>
      </c>
      <c r="H262" s="5" t="s">
        <v>102</v>
      </c>
      <c r="Q262" s="184"/>
    </row>
    <row r="263" spans="1:17">
      <c r="A263" s="6">
        <v>380</v>
      </c>
      <c r="B263" s="6" t="s">
        <v>101</v>
      </c>
      <c r="D263" s="6"/>
      <c r="E263" s="185">
        <v>778</v>
      </c>
      <c r="F263" s="17">
        <v>222.34285714285716</v>
      </c>
      <c r="H263" s="5" t="s">
        <v>102</v>
      </c>
      <c r="Q263" s="184"/>
    </row>
    <row r="264" spans="1:17">
      <c r="A264" s="6">
        <v>380</v>
      </c>
      <c r="B264" s="6" t="s">
        <v>101</v>
      </c>
      <c r="D264" s="6"/>
      <c r="E264" s="185">
        <v>649</v>
      </c>
      <c r="F264" s="17">
        <v>93.342857142857156</v>
      </c>
      <c r="H264" s="5" t="s">
        <v>102</v>
      </c>
      <c r="Q264" s="184"/>
    </row>
    <row r="265" spans="1:17">
      <c r="A265" s="6">
        <v>380</v>
      </c>
      <c r="B265" s="6" t="s">
        <v>101</v>
      </c>
      <c r="D265" s="6"/>
      <c r="E265" s="185">
        <v>578</v>
      </c>
      <c r="F265" s="17">
        <v>22.342857142857156</v>
      </c>
      <c r="H265" s="5" t="s">
        <v>102</v>
      </c>
      <c r="Q265" s="184"/>
    </row>
    <row r="266" spans="1:17">
      <c r="A266" s="6">
        <v>380</v>
      </c>
      <c r="B266" s="6" t="s">
        <v>101</v>
      </c>
      <c r="D266" s="6"/>
      <c r="E266" s="185">
        <v>573</v>
      </c>
      <c r="F266" s="17">
        <v>17.342857142857156</v>
      </c>
      <c r="H266" s="5" t="s">
        <v>102</v>
      </c>
      <c r="Q266" s="184"/>
    </row>
    <row r="267" spans="1:17">
      <c r="A267" s="6">
        <v>380</v>
      </c>
      <c r="B267" s="6" t="s">
        <v>101</v>
      </c>
      <c r="D267" s="6"/>
      <c r="E267" s="185">
        <v>621</v>
      </c>
      <c r="F267" s="17">
        <v>65.342857142857156</v>
      </c>
      <c r="H267" s="5" t="s">
        <v>102</v>
      </c>
      <c r="Q267" s="184"/>
    </row>
    <row r="268" spans="1:17">
      <c r="A268" s="6">
        <v>380</v>
      </c>
      <c r="B268" s="6" t="s">
        <v>101</v>
      </c>
      <c r="D268" s="6"/>
      <c r="E268" s="185">
        <v>605</v>
      </c>
      <c r="F268" s="17">
        <v>49.342857142857156</v>
      </c>
      <c r="H268" s="5" t="s">
        <v>102</v>
      </c>
      <c r="Q268" s="184"/>
    </row>
    <row r="269" spans="1:17">
      <c r="A269" s="6">
        <v>380</v>
      </c>
      <c r="B269" s="6" t="s">
        <v>101</v>
      </c>
      <c r="D269" s="6"/>
      <c r="E269" s="185">
        <v>646</v>
      </c>
      <c r="F269" s="17">
        <v>90.342857142857156</v>
      </c>
      <c r="H269" s="5" t="s">
        <v>102</v>
      </c>
      <c r="Q269" s="184"/>
    </row>
    <row r="270" spans="1:17">
      <c r="A270" s="6">
        <v>380</v>
      </c>
      <c r="B270" s="6" t="s">
        <v>101</v>
      </c>
      <c r="D270" s="6"/>
      <c r="E270" s="185">
        <v>618</v>
      </c>
      <c r="F270" s="17">
        <v>62.342857142857156</v>
      </c>
      <c r="H270" s="5" t="s">
        <v>102</v>
      </c>
      <c r="Q270" s="184"/>
    </row>
    <row r="271" spans="1:17">
      <c r="A271" s="6">
        <v>380</v>
      </c>
      <c r="B271" s="6" t="s">
        <v>101</v>
      </c>
      <c r="D271" s="6"/>
      <c r="E271" s="185">
        <v>531</v>
      </c>
      <c r="F271" s="17">
        <v>0</v>
      </c>
      <c r="H271" s="5" t="s">
        <v>102</v>
      </c>
      <c r="Q271" s="184"/>
    </row>
    <row r="272" spans="1:17">
      <c r="A272" s="6">
        <v>380</v>
      </c>
      <c r="B272" s="6" t="s">
        <v>101</v>
      </c>
      <c r="D272" s="6"/>
      <c r="E272" s="185">
        <v>509</v>
      </c>
      <c r="F272" s="17">
        <v>0</v>
      </c>
      <c r="H272" s="5" t="s">
        <v>102</v>
      </c>
      <c r="Q272" s="184"/>
    </row>
    <row r="273" spans="1:17">
      <c r="A273" s="6">
        <v>380</v>
      </c>
      <c r="B273" s="6" t="s">
        <v>101</v>
      </c>
      <c r="D273" s="6"/>
      <c r="E273" s="185">
        <v>132</v>
      </c>
      <c r="F273" s="17">
        <v>0</v>
      </c>
      <c r="H273" s="5" t="s">
        <v>102</v>
      </c>
      <c r="Q273" s="184"/>
    </row>
    <row r="274" spans="1:17">
      <c r="A274" s="6">
        <v>380</v>
      </c>
      <c r="B274" s="6" t="s">
        <v>101</v>
      </c>
      <c r="D274" s="6"/>
      <c r="E274" s="185">
        <v>585</v>
      </c>
      <c r="F274" s="17">
        <v>29.342857142857156</v>
      </c>
      <c r="H274" s="5" t="s">
        <v>102</v>
      </c>
      <c r="Q274" s="184"/>
    </row>
    <row r="275" spans="1:17">
      <c r="A275" s="6">
        <v>380</v>
      </c>
      <c r="B275" s="6" t="s">
        <v>101</v>
      </c>
      <c r="D275" s="6"/>
      <c r="E275" s="185">
        <v>600</v>
      </c>
      <c r="F275" s="17">
        <v>44.342857142857156</v>
      </c>
      <c r="H275" s="5" t="s">
        <v>102</v>
      </c>
      <c r="Q275" s="184"/>
    </row>
    <row r="276" spans="1:17">
      <c r="A276" s="6">
        <v>380</v>
      </c>
      <c r="B276" s="6" t="s">
        <v>101</v>
      </c>
      <c r="D276" s="6"/>
      <c r="E276" s="185">
        <v>599</v>
      </c>
      <c r="F276" s="17">
        <v>43.342857142857156</v>
      </c>
      <c r="H276" s="5" t="s">
        <v>102</v>
      </c>
      <c r="Q276" s="184"/>
    </row>
    <row r="277" spans="1:17">
      <c r="A277" s="6">
        <v>380</v>
      </c>
      <c r="B277" s="6" t="s">
        <v>101</v>
      </c>
      <c r="D277" s="6"/>
      <c r="E277" s="185">
        <v>755</v>
      </c>
      <c r="F277" s="17">
        <v>199.34285714285716</v>
      </c>
      <c r="H277" s="5" t="s">
        <v>102</v>
      </c>
      <c r="Q277" s="184"/>
    </row>
    <row r="278" spans="1:17">
      <c r="A278" s="6">
        <v>380</v>
      </c>
      <c r="B278" s="6" t="s">
        <v>101</v>
      </c>
      <c r="D278" s="6"/>
      <c r="E278" s="185">
        <v>616</v>
      </c>
      <c r="F278" s="17">
        <v>60.342857142857156</v>
      </c>
      <c r="H278" s="5" t="s">
        <v>102</v>
      </c>
      <c r="Q278" s="184"/>
    </row>
    <row r="279" spans="1:17">
      <c r="A279" s="6">
        <v>380</v>
      </c>
      <c r="B279" s="6" t="s">
        <v>101</v>
      </c>
      <c r="D279" s="6"/>
      <c r="E279" s="185">
        <v>595</v>
      </c>
      <c r="F279" s="17">
        <v>39.342857142857156</v>
      </c>
      <c r="H279" s="5" t="s">
        <v>102</v>
      </c>
      <c r="Q279" s="184"/>
    </row>
    <row r="280" spans="1:17">
      <c r="A280" s="6">
        <v>380</v>
      </c>
      <c r="B280" s="6" t="s">
        <v>101</v>
      </c>
      <c r="D280" s="6"/>
      <c r="E280" s="185">
        <v>724</v>
      </c>
      <c r="F280" s="17">
        <v>168.34285714285716</v>
      </c>
      <c r="H280" s="5" t="s">
        <v>102</v>
      </c>
      <c r="Q280" s="184"/>
    </row>
    <row r="281" spans="1:17">
      <c r="A281" s="6">
        <v>380</v>
      </c>
      <c r="B281" s="6" t="s">
        <v>101</v>
      </c>
      <c r="D281" s="6"/>
      <c r="E281" s="185">
        <v>688</v>
      </c>
      <c r="F281" s="17">
        <v>132.34285714285716</v>
      </c>
      <c r="H281" s="5" t="s">
        <v>102</v>
      </c>
      <c r="Q281" s="184"/>
    </row>
    <row r="282" spans="1:17">
      <c r="A282" s="6">
        <v>380</v>
      </c>
      <c r="B282" s="6" t="s">
        <v>101</v>
      </c>
      <c r="D282" s="6"/>
      <c r="E282" s="185">
        <v>719</v>
      </c>
      <c r="F282" s="17">
        <v>163.34285714285716</v>
      </c>
      <c r="H282" s="5" t="s">
        <v>102</v>
      </c>
      <c r="Q282" s="184"/>
    </row>
    <row r="283" spans="1:17">
      <c r="A283" s="6">
        <v>380</v>
      </c>
      <c r="B283" s="6" t="s">
        <v>101</v>
      </c>
      <c r="D283" s="6"/>
      <c r="E283" s="185">
        <v>676</v>
      </c>
      <c r="F283" s="17">
        <v>120.34285714285716</v>
      </c>
      <c r="H283" s="5" t="s">
        <v>102</v>
      </c>
      <c r="Q283" s="184"/>
    </row>
    <row r="284" spans="1:17">
      <c r="A284" s="6">
        <v>380</v>
      </c>
      <c r="B284" s="6" t="s">
        <v>101</v>
      </c>
      <c r="D284" s="6"/>
      <c r="E284" s="185">
        <v>671</v>
      </c>
      <c r="F284" s="17">
        <v>115.34285714285716</v>
      </c>
      <c r="H284" s="5" t="s">
        <v>102</v>
      </c>
      <c r="Q284" s="184"/>
    </row>
    <row r="285" spans="1:17">
      <c r="A285" s="6">
        <v>380</v>
      </c>
      <c r="B285" s="6" t="s">
        <v>101</v>
      </c>
      <c r="D285" s="6"/>
      <c r="E285" s="185">
        <v>723</v>
      </c>
      <c r="F285" s="17">
        <v>167.34285714285716</v>
      </c>
      <c r="H285" s="5" t="s">
        <v>102</v>
      </c>
      <c r="Q285" s="184"/>
    </row>
    <row r="286" spans="1:17">
      <c r="A286" s="6">
        <v>380</v>
      </c>
      <c r="B286" s="6" t="s">
        <v>101</v>
      </c>
      <c r="D286" s="6"/>
      <c r="E286" s="185">
        <v>778</v>
      </c>
      <c r="F286" s="17">
        <v>222.34285714285716</v>
      </c>
      <c r="H286" s="5" t="s">
        <v>102</v>
      </c>
      <c r="Q286" s="184"/>
    </row>
    <row r="287" spans="1:17">
      <c r="A287" s="6">
        <v>380</v>
      </c>
      <c r="B287" s="6" t="s">
        <v>101</v>
      </c>
      <c r="D287" s="6"/>
      <c r="E287" s="185">
        <v>747</v>
      </c>
      <c r="F287" s="17">
        <v>191.34285714285716</v>
      </c>
      <c r="H287" s="5" t="s">
        <v>102</v>
      </c>
      <c r="Q287" s="184"/>
    </row>
    <row r="288" spans="1:17">
      <c r="A288" s="6">
        <v>380</v>
      </c>
      <c r="B288" s="6" t="s">
        <v>101</v>
      </c>
      <c r="D288" s="6"/>
      <c r="E288" s="185">
        <v>764</v>
      </c>
      <c r="F288" s="17">
        <v>208.34285714285716</v>
      </c>
      <c r="H288" s="5" t="s">
        <v>102</v>
      </c>
      <c r="Q288" s="184"/>
    </row>
    <row r="289" spans="1:17">
      <c r="A289" s="6">
        <v>380</v>
      </c>
      <c r="B289" s="6" t="s">
        <v>101</v>
      </c>
      <c r="D289" s="6"/>
      <c r="E289" s="185">
        <v>713</v>
      </c>
      <c r="F289" s="17">
        <v>157.34285714285716</v>
      </c>
      <c r="H289" s="5" t="s">
        <v>102</v>
      </c>
      <c r="Q289" s="184"/>
    </row>
    <row r="290" spans="1:17">
      <c r="A290" s="6">
        <v>380</v>
      </c>
      <c r="B290" s="6" t="s">
        <v>101</v>
      </c>
      <c r="D290" s="6"/>
      <c r="E290" s="185">
        <v>753</v>
      </c>
      <c r="F290" s="17">
        <v>197.34285714285716</v>
      </c>
      <c r="H290" s="5" t="s">
        <v>102</v>
      </c>
      <c r="Q290" s="184"/>
    </row>
    <row r="291" spans="1:17">
      <c r="A291" s="6">
        <v>380</v>
      </c>
      <c r="B291" s="6" t="s">
        <v>101</v>
      </c>
      <c r="D291" s="6"/>
      <c r="E291" s="185">
        <v>715</v>
      </c>
      <c r="F291" s="17">
        <v>159.34285714285716</v>
      </c>
      <c r="H291" s="5" t="s">
        <v>102</v>
      </c>
      <c r="Q291" s="184"/>
    </row>
    <row r="292" spans="1:17">
      <c r="A292" s="6">
        <v>380</v>
      </c>
      <c r="B292" s="6" t="s">
        <v>101</v>
      </c>
      <c r="D292" s="6"/>
      <c r="E292" s="185">
        <v>721</v>
      </c>
      <c r="F292" s="17">
        <v>165.34285714285716</v>
      </c>
      <c r="H292" s="5" t="s">
        <v>102</v>
      </c>
      <c r="Q292" s="184"/>
    </row>
    <row r="293" spans="1:17">
      <c r="A293" s="6">
        <v>380</v>
      </c>
      <c r="B293" s="6" t="s">
        <v>101</v>
      </c>
      <c r="D293" s="6"/>
      <c r="E293" s="185">
        <v>737</v>
      </c>
      <c r="F293" s="17">
        <v>181.34285714285716</v>
      </c>
      <c r="H293" s="5" t="s">
        <v>102</v>
      </c>
      <c r="Q293" s="184"/>
    </row>
    <row r="294" spans="1:17">
      <c r="A294" s="6">
        <v>380</v>
      </c>
      <c r="B294" s="6" t="s">
        <v>101</v>
      </c>
      <c r="D294" s="6"/>
      <c r="E294" s="185">
        <v>712</v>
      </c>
      <c r="F294" s="17">
        <v>156.34285714285716</v>
      </c>
      <c r="H294" s="5" t="s">
        <v>102</v>
      </c>
      <c r="Q294" s="184"/>
    </row>
    <row r="295" spans="1:17">
      <c r="A295" s="6">
        <v>380</v>
      </c>
      <c r="B295" s="6" t="s">
        <v>101</v>
      </c>
      <c r="D295" s="6"/>
      <c r="E295" s="185">
        <v>311</v>
      </c>
      <c r="F295" s="17">
        <v>0</v>
      </c>
      <c r="H295" s="5" t="s">
        <v>102</v>
      </c>
      <c r="Q295" s="184"/>
    </row>
    <row r="296" spans="1:17">
      <c r="A296" s="6">
        <v>380</v>
      </c>
      <c r="B296" s="6" t="s">
        <v>101</v>
      </c>
      <c r="D296" s="6"/>
      <c r="E296" s="185">
        <v>510</v>
      </c>
      <c r="F296" s="17">
        <v>0</v>
      </c>
      <c r="H296" s="5" t="s">
        <v>102</v>
      </c>
      <c r="Q296" s="184"/>
    </row>
    <row r="297" spans="1:17">
      <c r="A297" s="6">
        <v>380</v>
      </c>
      <c r="B297" s="6" t="s">
        <v>101</v>
      </c>
      <c r="D297" s="6"/>
      <c r="E297" s="185">
        <v>697</v>
      </c>
      <c r="F297" s="17">
        <v>141.34285714285716</v>
      </c>
      <c r="H297" s="5" t="s">
        <v>102</v>
      </c>
      <c r="Q297" s="184"/>
    </row>
    <row r="298" spans="1:17">
      <c r="A298" s="6">
        <v>380</v>
      </c>
      <c r="B298" s="6" t="s">
        <v>101</v>
      </c>
      <c r="D298" s="6"/>
      <c r="E298" s="185">
        <v>712</v>
      </c>
      <c r="F298" s="17">
        <v>156.34285714285716</v>
      </c>
      <c r="H298" s="5" t="s">
        <v>102</v>
      </c>
      <c r="Q298" s="184"/>
    </row>
    <row r="299" spans="1:17">
      <c r="A299" s="6">
        <v>380</v>
      </c>
      <c r="B299" s="6" t="s">
        <v>101</v>
      </c>
      <c r="D299" s="6"/>
      <c r="E299" s="185">
        <v>795</v>
      </c>
      <c r="F299" s="17">
        <v>239.34285714285716</v>
      </c>
      <c r="H299" s="5" t="s">
        <v>102</v>
      </c>
      <c r="Q299" s="184"/>
    </row>
    <row r="300" spans="1:17">
      <c r="A300" s="6">
        <v>380</v>
      </c>
      <c r="B300" s="6" t="s">
        <v>101</v>
      </c>
      <c r="D300" s="6"/>
      <c r="E300" s="185">
        <v>689</v>
      </c>
      <c r="F300" s="17">
        <v>133.34285714285716</v>
      </c>
      <c r="H300" s="5" t="s">
        <v>102</v>
      </c>
      <c r="Q300" s="184"/>
    </row>
    <row r="301" spans="1:17">
      <c r="A301" s="6">
        <v>380</v>
      </c>
      <c r="B301" s="6" t="s">
        <v>101</v>
      </c>
      <c r="D301" s="6"/>
      <c r="E301" s="185">
        <v>546</v>
      </c>
      <c r="F301" s="17">
        <v>0</v>
      </c>
      <c r="H301" s="5" t="s">
        <v>102</v>
      </c>
      <c r="Q301" s="184"/>
    </row>
    <row r="302" spans="1:17">
      <c r="A302" s="6">
        <v>380</v>
      </c>
      <c r="B302" s="6" t="s">
        <v>101</v>
      </c>
      <c r="D302" s="6"/>
      <c r="E302" s="185">
        <v>502</v>
      </c>
      <c r="F302" s="17">
        <v>0</v>
      </c>
      <c r="H302" s="5" t="s">
        <v>102</v>
      </c>
      <c r="Q302" s="184"/>
    </row>
    <row r="303" spans="1:17">
      <c r="A303" s="6">
        <v>380</v>
      </c>
      <c r="B303" s="6" t="s">
        <v>101</v>
      </c>
      <c r="D303" s="6"/>
      <c r="E303" s="185">
        <v>574</v>
      </c>
      <c r="F303" s="17">
        <v>18.342857142857156</v>
      </c>
      <c r="H303" s="5" t="s">
        <v>102</v>
      </c>
      <c r="Q303" s="184"/>
    </row>
    <row r="304" spans="1:17">
      <c r="A304" s="6">
        <v>380</v>
      </c>
      <c r="B304" s="6" t="s">
        <v>101</v>
      </c>
      <c r="D304" s="6"/>
      <c r="E304" s="185">
        <v>561</v>
      </c>
      <c r="F304" s="17">
        <v>5.3428571428571558</v>
      </c>
      <c r="H304" s="5" t="s">
        <v>102</v>
      </c>
      <c r="Q304" s="184"/>
    </row>
    <row r="305" spans="1:17">
      <c r="A305" s="6">
        <v>380</v>
      </c>
      <c r="B305" s="6" t="s">
        <v>101</v>
      </c>
      <c r="D305" s="6"/>
      <c r="E305" s="185">
        <v>94</v>
      </c>
      <c r="F305" s="17">
        <v>0</v>
      </c>
      <c r="H305" s="5" t="s">
        <v>102</v>
      </c>
      <c r="Q305" s="184"/>
    </row>
    <row r="306" spans="1:17">
      <c r="A306" s="6">
        <v>380</v>
      </c>
      <c r="B306" s="6" t="s">
        <v>101</v>
      </c>
      <c r="D306" s="6"/>
      <c r="E306" s="185">
        <v>507</v>
      </c>
      <c r="F306" s="17">
        <v>0</v>
      </c>
      <c r="H306" s="5" t="s">
        <v>102</v>
      </c>
      <c r="Q306" s="184"/>
    </row>
    <row r="307" spans="1:17">
      <c r="A307" s="6">
        <v>380</v>
      </c>
      <c r="B307" s="6" t="s">
        <v>101</v>
      </c>
      <c r="D307" s="6"/>
      <c r="E307" s="185">
        <v>498</v>
      </c>
      <c r="F307" s="17">
        <v>0</v>
      </c>
      <c r="H307" s="5" t="s">
        <v>102</v>
      </c>
      <c r="Q307" s="184"/>
    </row>
    <row r="308" spans="1:17">
      <c r="A308" s="6">
        <v>380</v>
      </c>
      <c r="B308" s="6" t="s">
        <v>101</v>
      </c>
      <c r="D308" s="6"/>
      <c r="E308" s="185">
        <v>477</v>
      </c>
      <c r="F308" s="17">
        <v>0</v>
      </c>
      <c r="H308" s="5" t="s">
        <v>102</v>
      </c>
      <c r="Q308" s="184"/>
    </row>
    <row r="309" spans="1:17">
      <c r="A309" s="6">
        <v>380</v>
      </c>
      <c r="B309" s="6" t="s">
        <v>101</v>
      </c>
      <c r="D309" s="6"/>
      <c r="E309" s="185">
        <v>452</v>
      </c>
      <c r="F309" s="17">
        <v>0</v>
      </c>
      <c r="H309" s="5" t="s">
        <v>102</v>
      </c>
      <c r="Q309" s="184"/>
    </row>
    <row r="310" spans="1:17">
      <c r="A310" s="6">
        <v>380</v>
      </c>
      <c r="B310" s="6" t="s">
        <v>101</v>
      </c>
      <c r="D310" s="6"/>
      <c r="E310" s="185">
        <v>450</v>
      </c>
      <c r="F310" s="17">
        <v>0</v>
      </c>
      <c r="H310" s="5" t="s">
        <v>102</v>
      </c>
      <c r="Q310" s="184"/>
    </row>
    <row r="311" spans="1:17">
      <c r="A311" s="6">
        <v>380</v>
      </c>
      <c r="B311" s="6" t="s">
        <v>101</v>
      </c>
      <c r="D311" s="6"/>
      <c r="E311" s="185">
        <v>516</v>
      </c>
      <c r="F311" s="17">
        <v>0</v>
      </c>
      <c r="H311" s="5" t="s">
        <v>102</v>
      </c>
      <c r="Q311" s="184"/>
    </row>
    <row r="312" spans="1:17">
      <c r="A312" s="6">
        <v>380</v>
      </c>
      <c r="B312" s="6" t="s">
        <v>101</v>
      </c>
      <c r="D312" s="6"/>
      <c r="E312" s="185">
        <v>514</v>
      </c>
      <c r="F312" s="17">
        <v>0</v>
      </c>
      <c r="H312" s="5" t="s">
        <v>102</v>
      </c>
      <c r="Q312" s="184"/>
    </row>
    <row r="313" spans="1:17">
      <c r="A313" s="6">
        <v>380</v>
      </c>
      <c r="B313" s="6" t="s">
        <v>101</v>
      </c>
      <c r="D313" s="6"/>
      <c r="E313" s="185">
        <v>498</v>
      </c>
      <c r="F313" s="17">
        <v>0</v>
      </c>
      <c r="H313" s="5" t="s">
        <v>102</v>
      </c>
      <c r="Q313" s="184"/>
    </row>
    <row r="314" spans="1:17">
      <c r="A314" s="6">
        <v>380</v>
      </c>
      <c r="B314" s="6" t="s">
        <v>101</v>
      </c>
      <c r="D314" s="6"/>
      <c r="E314" s="185">
        <v>504</v>
      </c>
      <c r="F314" s="17">
        <v>0</v>
      </c>
      <c r="H314" s="5" t="s">
        <v>102</v>
      </c>
      <c r="Q314" s="184"/>
    </row>
    <row r="315" spans="1:17">
      <c r="A315" s="6">
        <v>380</v>
      </c>
      <c r="B315" s="6" t="s">
        <v>101</v>
      </c>
      <c r="D315" s="6"/>
      <c r="E315" s="185">
        <v>483</v>
      </c>
      <c r="F315" s="17">
        <v>0</v>
      </c>
      <c r="H315" s="5" t="s">
        <v>102</v>
      </c>
      <c r="Q315" s="184"/>
    </row>
    <row r="316" spans="1:17">
      <c r="A316" s="6">
        <v>380</v>
      </c>
      <c r="B316" s="6" t="s">
        <v>101</v>
      </c>
      <c r="D316" s="6"/>
      <c r="E316" s="185">
        <v>500</v>
      </c>
      <c r="F316" s="17">
        <v>0</v>
      </c>
      <c r="H316" s="5" t="s">
        <v>102</v>
      </c>
      <c r="Q316" s="184"/>
    </row>
    <row r="317" spans="1:17">
      <c r="A317" s="6">
        <v>380</v>
      </c>
      <c r="B317" s="6" t="s">
        <v>101</v>
      </c>
      <c r="D317" s="6"/>
      <c r="E317" s="185">
        <v>486</v>
      </c>
      <c r="F317" s="17">
        <v>0</v>
      </c>
      <c r="H317" s="5" t="s">
        <v>102</v>
      </c>
      <c r="Q317" s="184"/>
    </row>
    <row r="318" spans="1:17">
      <c r="A318" s="6">
        <v>380</v>
      </c>
      <c r="B318" s="6" t="s">
        <v>101</v>
      </c>
      <c r="D318" s="6"/>
      <c r="E318" s="185">
        <v>517</v>
      </c>
      <c r="F318" s="17">
        <v>0</v>
      </c>
      <c r="H318" s="5" t="s">
        <v>102</v>
      </c>
      <c r="Q318" s="184"/>
    </row>
    <row r="319" spans="1:17">
      <c r="A319" s="6">
        <v>380</v>
      </c>
      <c r="B319" s="6" t="s">
        <v>101</v>
      </c>
      <c r="D319" s="6"/>
      <c r="E319" s="185">
        <v>539</v>
      </c>
      <c r="F319" s="17">
        <v>0</v>
      </c>
      <c r="H319" s="5" t="s">
        <v>102</v>
      </c>
      <c r="Q319" s="184"/>
    </row>
    <row r="320" spans="1:17">
      <c r="A320" s="6">
        <v>380</v>
      </c>
      <c r="B320" s="6" t="s">
        <v>101</v>
      </c>
      <c r="D320" s="6"/>
      <c r="E320" s="185">
        <v>510</v>
      </c>
      <c r="F320" s="17">
        <v>0</v>
      </c>
      <c r="H320" s="5" t="s">
        <v>102</v>
      </c>
      <c r="Q320" s="184"/>
    </row>
    <row r="321" spans="1:17">
      <c r="A321" s="6">
        <v>380</v>
      </c>
      <c r="B321" s="6" t="s">
        <v>101</v>
      </c>
      <c r="D321" s="6"/>
      <c r="E321" s="185">
        <v>543</v>
      </c>
      <c r="F321" s="17">
        <v>0</v>
      </c>
      <c r="H321" s="5" t="s">
        <v>102</v>
      </c>
      <c r="Q321" s="184"/>
    </row>
    <row r="322" spans="1:17">
      <c r="A322" s="6">
        <v>380</v>
      </c>
      <c r="B322" s="6" t="s">
        <v>101</v>
      </c>
      <c r="D322" s="6"/>
      <c r="E322" s="185">
        <v>465</v>
      </c>
      <c r="F322" s="17">
        <v>0</v>
      </c>
      <c r="H322" s="5" t="s">
        <v>102</v>
      </c>
      <c r="Q322" s="184"/>
    </row>
    <row r="323" spans="1:17">
      <c r="A323" s="6">
        <v>380</v>
      </c>
      <c r="B323" s="6" t="s">
        <v>101</v>
      </c>
      <c r="D323" s="6"/>
      <c r="E323" s="185">
        <v>450</v>
      </c>
      <c r="F323" s="17">
        <v>0</v>
      </c>
      <c r="H323" s="5" t="s">
        <v>102</v>
      </c>
      <c r="Q323" s="184"/>
    </row>
    <row r="324" spans="1:17">
      <c r="A324" s="6">
        <v>380</v>
      </c>
      <c r="B324" s="6" t="s">
        <v>101</v>
      </c>
      <c r="D324" s="6"/>
      <c r="E324" s="185">
        <v>81</v>
      </c>
      <c r="F324" s="17">
        <v>0</v>
      </c>
      <c r="H324" s="5" t="s">
        <v>102</v>
      </c>
      <c r="Q324" s="184"/>
    </row>
    <row r="325" spans="1:17">
      <c r="A325" s="6">
        <v>380</v>
      </c>
      <c r="B325" s="6" t="s">
        <v>101</v>
      </c>
      <c r="D325" s="6"/>
      <c r="E325" s="185">
        <v>485</v>
      </c>
      <c r="F325" s="17">
        <v>0</v>
      </c>
      <c r="H325" s="5" t="s">
        <v>102</v>
      </c>
      <c r="Q325" s="184"/>
    </row>
    <row r="326" spans="1:17">
      <c r="A326" s="6">
        <v>380</v>
      </c>
      <c r="B326" s="6" t="s">
        <v>101</v>
      </c>
      <c r="D326" s="6"/>
      <c r="E326" s="185">
        <v>470</v>
      </c>
      <c r="F326" s="17">
        <v>0</v>
      </c>
      <c r="H326" s="5" t="s">
        <v>102</v>
      </c>
      <c r="Q326" s="184"/>
    </row>
    <row r="327" spans="1:17">
      <c r="A327" s="6">
        <v>380</v>
      </c>
      <c r="B327" s="6" t="s">
        <v>101</v>
      </c>
      <c r="D327" s="6"/>
      <c r="E327" s="185">
        <v>490</v>
      </c>
      <c r="F327" s="17">
        <v>0</v>
      </c>
      <c r="H327" s="5" t="s">
        <v>102</v>
      </c>
      <c r="Q327" s="184"/>
    </row>
    <row r="328" spans="1:17">
      <c r="A328" s="6">
        <v>380</v>
      </c>
      <c r="B328" s="6" t="s">
        <v>101</v>
      </c>
      <c r="D328" s="6"/>
      <c r="E328" s="185">
        <v>548</v>
      </c>
      <c r="F328" s="17">
        <v>0</v>
      </c>
      <c r="H328" s="5" t="s">
        <v>102</v>
      </c>
      <c r="Q328" s="184"/>
    </row>
    <row r="329" spans="1:17">
      <c r="A329" s="6">
        <v>380</v>
      </c>
      <c r="B329" s="6" t="s">
        <v>101</v>
      </c>
      <c r="D329" s="6"/>
      <c r="E329" s="185">
        <v>583</v>
      </c>
      <c r="F329" s="17">
        <v>27.342857142857156</v>
      </c>
      <c r="H329" s="5" t="s">
        <v>102</v>
      </c>
      <c r="Q329" s="184"/>
    </row>
    <row r="330" spans="1:17">
      <c r="A330" s="6">
        <v>380</v>
      </c>
      <c r="B330" s="6" t="s">
        <v>101</v>
      </c>
      <c r="D330" s="6"/>
      <c r="E330" s="185">
        <v>574</v>
      </c>
      <c r="F330" s="17">
        <v>18.342857142857156</v>
      </c>
      <c r="H330" s="5" t="s">
        <v>102</v>
      </c>
      <c r="Q330" s="184"/>
    </row>
    <row r="331" spans="1:17">
      <c r="A331" s="6">
        <v>380</v>
      </c>
      <c r="B331" s="6" t="s">
        <v>101</v>
      </c>
      <c r="D331" s="6"/>
      <c r="E331" s="185">
        <v>556</v>
      </c>
      <c r="F331" s="17">
        <v>0.34285714285715585</v>
      </c>
      <c r="H331" s="5" t="s">
        <v>102</v>
      </c>
      <c r="Q331" s="184"/>
    </row>
    <row r="332" spans="1:17">
      <c r="A332" s="6">
        <v>380</v>
      </c>
      <c r="B332" s="6" t="s">
        <v>101</v>
      </c>
      <c r="D332" s="6"/>
      <c r="E332" s="185">
        <v>564</v>
      </c>
      <c r="F332" s="17">
        <v>8.3428571428571558</v>
      </c>
      <c r="H332" s="5" t="s">
        <v>102</v>
      </c>
      <c r="Q332" s="184"/>
    </row>
    <row r="333" spans="1:17">
      <c r="A333" s="6">
        <v>380</v>
      </c>
      <c r="B333" s="6" t="s">
        <v>101</v>
      </c>
      <c r="D333" s="6"/>
      <c r="E333" s="185">
        <v>239</v>
      </c>
      <c r="F333" s="17">
        <v>0</v>
      </c>
      <c r="H333" s="5" t="s">
        <v>102</v>
      </c>
      <c r="Q333" s="184"/>
    </row>
    <row r="334" spans="1:17">
      <c r="A334" s="6">
        <v>380</v>
      </c>
      <c r="B334" s="6" t="s">
        <v>101</v>
      </c>
      <c r="D334" s="6"/>
      <c r="E334" s="185">
        <v>599</v>
      </c>
      <c r="F334" s="17">
        <v>43.342857142857156</v>
      </c>
      <c r="H334" s="5" t="s">
        <v>102</v>
      </c>
      <c r="Q334" s="184"/>
    </row>
    <row r="335" spans="1:17">
      <c r="A335" s="6">
        <v>380</v>
      </c>
      <c r="B335" s="6" t="s">
        <v>101</v>
      </c>
      <c r="D335" s="6"/>
      <c r="E335" s="185">
        <v>745</v>
      </c>
      <c r="F335" s="17">
        <v>189.34285714285716</v>
      </c>
      <c r="H335" s="5" t="s">
        <v>102</v>
      </c>
      <c r="Q335" s="184"/>
    </row>
    <row r="336" spans="1:17">
      <c r="A336" s="6">
        <v>380</v>
      </c>
      <c r="B336" s="6" t="s">
        <v>101</v>
      </c>
      <c r="D336" s="6"/>
      <c r="E336" s="185">
        <v>753</v>
      </c>
      <c r="F336" s="17">
        <v>197.34285714285716</v>
      </c>
      <c r="H336" s="5" t="s">
        <v>102</v>
      </c>
      <c r="Q336" s="184"/>
    </row>
    <row r="337" spans="1:17">
      <c r="A337" s="6">
        <v>380</v>
      </c>
      <c r="B337" s="6" t="s">
        <v>101</v>
      </c>
      <c r="D337" s="6"/>
      <c r="E337" s="185">
        <v>796</v>
      </c>
      <c r="F337" s="17">
        <v>240.34285714285716</v>
      </c>
      <c r="H337" s="5" t="s">
        <v>102</v>
      </c>
      <c r="Q337" s="184"/>
    </row>
    <row r="338" spans="1:17">
      <c r="A338" s="6">
        <v>380</v>
      </c>
      <c r="B338" s="6" t="s">
        <v>101</v>
      </c>
      <c r="D338" s="6"/>
      <c r="E338" s="185">
        <v>655</v>
      </c>
      <c r="F338" s="17">
        <v>99.342857142857156</v>
      </c>
      <c r="H338" s="5" t="s">
        <v>102</v>
      </c>
      <c r="Q338" s="184"/>
    </row>
    <row r="339" spans="1:17">
      <c r="A339" s="6">
        <v>380</v>
      </c>
      <c r="B339" s="6" t="s">
        <v>101</v>
      </c>
      <c r="D339" s="6"/>
      <c r="E339" s="185">
        <v>714</v>
      </c>
      <c r="F339" s="17">
        <v>158.34285714285716</v>
      </c>
      <c r="H339" s="5" t="s">
        <v>102</v>
      </c>
      <c r="Q339" s="184"/>
    </row>
    <row r="340" spans="1:17">
      <c r="A340" s="6">
        <v>380</v>
      </c>
      <c r="B340" s="6" t="s">
        <v>101</v>
      </c>
      <c r="D340" s="6"/>
      <c r="E340" s="185">
        <v>570</v>
      </c>
      <c r="F340" s="17">
        <v>14.342857142857156</v>
      </c>
      <c r="H340" s="5" t="s">
        <v>102</v>
      </c>
      <c r="Q340" s="184"/>
    </row>
    <row r="341" spans="1:17">
      <c r="A341" s="6">
        <v>380</v>
      </c>
      <c r="B341" s="6" t="s">
        <v>101</v>
      </c>
      <c r="D341" s="6"/>
      <c r="E341" s="185">
        <v>492</v>
      </c>
      <c r="F341" s="17">
        <v>0</v>
      </c>
      <c r="H341" s="5" t="s">
        <v>102</v>
      </c>
      <c r="Q341" s="184"/>
    </row>
    <row r="342" spans="1:17">
      <c r="A342" s="6">
        <v>380</v>
      </c>
      <c r="B342" s="6" t="s">
        <v>101</v>
      </c>
      <c r="D342" s="6"/>
      <c r="E342" s="185">
        <v>514</v>
      </c>
      <c r="F342" s="17">
        <v>0</v>
      </c>
      <c r="H342" s="5" t="s">
        <v>102</v>
      </c>
      <c r="Q342" s="184"/>
    </row>
    <row r="343" spans="1:17">
      <c r="A343" s="6">
        <v>380</v>
      </c>
      <c r="B343" s="6" t="s">
        <v>101</v>
      </c>
      <c r="D343" s="6"/>
      <c r="E343" s="185">
        <v>484</v>
      </c>
      <c r="F343" s="17">
        <v>0</v>
      </c>
      <c r="H343" s="5" t="s">
        <v>102</v>
      </c>
      <c r="Q343" s="184"/>
    </row>
    <row r="344" spans="1:17">
      <c r="A344" s="6">
        <v>380</v>
      </c>
      <c r="B344" s="6" t="s">
        <v>101</v>
      </c>
      <c r="D344" s="6"/>
      <c r="E344" s="185">
        <v>479</v>
      </c>
      <c r="F344" s="17">
        <v>0</v>
      </c>
      <c r="H344" s="5" t="s">
        <v>102</v>
      </c>
      <c r="Q344" s="184"/>
    </row>
    <row r="345" spans="1:17">
      <c r="A345" s="6">
        <v>380</v>
      </c>
      <c r="B345" s="6" t="s">
        <v>101</v>
      </c>
      <c r="D345" s="6"/>
      <c r="E345" s="185">
        <v>483</v>
      </c>
      <c r="F345" s="17">
        <v>0</v>
      </c>
      <c r="H345" s="5" t="s">
        <v>102</v>
      </c>
      <c r="Q345" s="184"/>
    </row>
    <row r="346" spans="1:17">
      <c r="A346" s="6">
        <v>380</v>
      </c>
      <c r="B346" s="6" t="s">
        <v>101</v>
      </c>
      <c r="D346" s="6"/>
      <c r="E346" s="185">
        <v>496</v>
      </c>
      <c r="F346" s="17">
        <v>0</v>
      </c>
      <c r="H346" s="5" t="s">
        <v>102</v>
      </c>
      <c r="Q346" s="184"/>
    </row>
    <row r="347" spans="1:17">
      <c r="A347" s="6">
        <v>380</v>
      </c>
      <c r="B347" s="6" t="s">
        <v>101</v>
      </c>
      <c r="D347" s="6"/>
      <c r="E347" s="185">
        <v>553</v>
      </c>
      <c r="F347" s="17">
        <v>0</v>
      </c>
      <c r="H347" s="5" t="s">
        <v>102</v>
      </c>
      <c r="Q347" s="184"/>
    </row>
    <row r="348" spans="1:17">
      <c r="A348" s="6">
        <v>380</v>
      </c>
      <c r="B348" s="6" t="s">
        <v>101</v>
      </c>
      <c r="D348" s="6"/>
      <c r="E348" s="185">
        <v>503</v>
      </c>
      <c r="F348" s="17">
        <v>0</v>
      </c>
      <c r="H348" s="5" t="s">
        <v>102</v>
      </c>
      <c r="Q348" s="184"/>
    </row>
    <row r="349" spans="1:17">
      <c r="A349" s="6">
        <v>380</v>
      </c>
      <c r="B349" s="6" t="s">
        <v>101</v>
      </c>
      <c r="D349" s="6"/>
      <c r="E349" s="185">
        <v>489</v>
      </c>
      <c r="F349" s="17">
        <v>0</v>
      </c>
      <c r="H349" s="5" t="s">
        <v>102</v>
      </c>
      <c r="Q349" s="184"/>
    </row>
    <row r="350" spans="1:17">
      <c r="A350" s="6">
        <v>380</v>
      </c>
      <c r="B350" s="6" t="s">
        <v>101</v>
      </c>
      <c r="D350" s="6"/>
      <c r="E350" s="185">
        <v>493</v>
      </c>
      <c r="F350" s="17">
        <v>0</v>
      </c>
      <c r="H350" s="5" t="s">
        <v>102</v>
      </c>
      <c r="Q350" s="184"/>
    </row>
    <row r="351" spans="1:17">
      <c r="A351" s="6">
        <v>380</v>
      </c>
      <c r="B351" s="6" t="s">
        <v>101</v>
      </c>
      <c r="D351" s="6"/>
      <c r="E351" s="185">
        <v>664</v>
      </c>
      <c r="F351" s="17">
        <v>108.34285714285716</v>
      </c>
      <c r="H351" s="5" t="s">
        <v>102</v>
      </c>
      <c r="Q351" s="184"/>
    </row>
    <row r="352" spans="1:17">
      <c r="A352" s="6">
        <v>380</v>
      </c>
      <c r="B352" s="6" t="s">
        <v>101</v>
      </c>
      <c r="D352" s="6"/>
      <c r="E352" s="16">
        <v>508</v>
      </c>
      <c r="F352" s="17">
        <v>0</v>
      </c>
      <c r="H352" s="5" t="s">
        <v>102</v>
      </c>
      <c r="Q352" s="8"/>
    </row>
    <row r="353" spans="1:17">
      <c r="C353" s="6"/>
      <c r="D353" s="6"/>
    </row>
    <row r="354" spans="1:17">
      <c r="A354" s="6">
        <v>380</v>
      </c>
      <c r="B354" s="6" t="s">
        <v>104</v>
      </c>
      <c r="C354" s="6">
        <v>0.22</v>
      </c>
      <c r="D354" s="6">
        <v>7.92</v>
      </c>
      <c r="E354" s="179">
        <v>1093</v>
      </c>
      <c r="F354" s="17">
        <v>486.82857142857142</v>
      </c>
      <c r="H354" s="5" t="s">
        <v>107</v>
      </c>
      <c r="Q354" s="11"/>
    </row>
    <row r="355" spans="1:17">
      <c r="A355" s="6">
        <v>380</v>
      </c>
      <c r="B355" s="6" t="s">
        <v>104</v>
      </c>
      <c r="C355" s="6">
        <v>0.56999999999999995</v>
      </c>
      <c r="D355" s="6">
        <v>17.3</v>
      </c>
      <c r="E355" s="179">
        <v>500</v>
      </c>
      <c r="F355" s="17">
        <v>0</v>
      </c>
      <c r="H355" s="5" t="s">
        <v>107</v>
      </c>
      <c r="Q355" s="11"/>
    </row>
    <row r="356" spans="1:17">
      <c r="A356" s="6">
        <v>380</v>
      </c>
      <c r="B356" s="6" t="s">
        <v>104</v>
      </c>
      <c r="C356" s="6">
        <v>1.25</v>
      </c>
      <c r="D356" s="6">
        <v>15.9</v>
      </c>
      <c r="E356" s="179">
        <v>584</v>
      </c>
      <c r="F356" s="17">
        <v>0</v>
      </c>
      <c r="H356" s="5" t="s">
        <v>107</v>
      </c>
      <c r="Q356" s="11"/>
    </row>
    <row r="357" spans="1:17">
      <c r="A357" s="6">
        <v>380</v>
      </c>
      <c r="B357" s="6" t="s">
        <v>104</v>
      </c>
      <c r="C357" s="6">
        <v>1.47</v>
      </c>
      <c r="D357" s="6">
        <v>12.9</v>
      </c>
      <c r="E357" s="179">
        <v>348</v>
      </c>
      <c r="F357" s="17">
        <v>0</v>
      </c>
      <c r="H357" s="5" t="s">
        <v>107</v>
      </c>
      <c r="Q357" s="11"/>
    </row>
    <row r="358" spans="1:17">
      <c r="A358" s="6">
        <v>380</v>
      </c>
      <c r="B358" s="6" t="s">
        <v>104</v>
      </c>
      <c r="C358" s="6">
        <v>1.06</v>
      </c>
      <c r="D358" s="6">
        <v>6.54</v>
      </c>
      <c r="E358" s="179">
        <v>670</v>
      </c>
      <c r="F358" s="17">
        <v>169.44935064935061</v>
      </c>
      <c r="H358" s="5" t="s">
        <v>107</v>
      </c>
      <c r="Q358" s="11"/>
    </row>
    <row r="359" spans="1:17">
      <c r="A359" s="6">
        <v>380</v>
      </c>
      <c r="B359" s="6" t="s">
        <v>104</v>
      </c>
      <c r="C359" s="6">
        <v>0.36</v>
      </c>
      <c r="D359" s="6">
        <v>8.24</v>
      </c>
      <c r="E359" s="179">
        <v>568</v>
      </c>
      <c r="F359" s="17">
        <v>0</v>
      </c>
      <c r="H359" s="5" t="s">
        <v>107</v>
      </c>
      <c r="Q359" s="11"/>
    </row>
    <row r="360" spans="1:17">
      <c r="A360" s="6">
        <v>380</v>
      </c>
      <c r="B360" s="6" t="s">
        <v>104</v>
      </c>
      <c r="C360" s="6"/>
      <c r="D360" s="6">
        <v>3.38</v>
      </c>
      <c r="E360" s="179">
        <v>185</v>
      </c>
      <c r="F360" s="17">
        <v>0</v>
      </c>
      <c r="H360" s="5" t="s">
        <v>107</v>
      </c>
      <c r="Q360" s="11"/>
    </row>
    <row r="361" spans="1:17">
      <c r="C361" s="6"/>
      <c r="D361" s="6"/>
    </row>
    <row r="362" spans="1:17">
      <c r="A362" s="6">
        <v>380</v>
      </c>
      <c r="B362" s="6" t="s">
        <v>105</v>
      </c>
      <c r="C362" s="6"/>
      <c r="D362" s="6">
        <v>13.7</v>
      </c>
      <c r="E362" s="179">
        <v>514.20000000000005</v>
      </c>
      <c r="F362" s="17">
        <v>0</v>
      </c>
      <c r="H362" s="5" t="s">
        <v>107</v>
      </c>
      <c r="Q362" s="11"/>
    </row>
    <row r="363" spans="1:17">
      <c r="A363" s="6">
        <v>380</v>
      </c>
      <c r="B363" s="6" t="s">
        <v>105</v>
      </c>
      <c r="C363" s="6"/>
      <c r="D363" s="6">
        <v>2.97</v>
      </c>
      <c r="E363" s="179">
        <v>1938</v>
      </c>
      <c r="F363" s="17">
        <v>1710.6857142857143</v>
      </c>
      <c r="H363" s="5" t="s">
        <v>107</v>
      </c>
      <c r="Q363" s="11"/>
    </row>
    <row r="364" spans="1:17">
      <c r="A364" s="6">
        <v>380</v>
      </c>
      <c r="B364" s="6" t="s">
        <v>105</v>
      </c>
      <c r="C364" s="6">
        <v>1.07</v>
      </c>
      <c r="D364" s="6">
        <v>15.8</v>
      </c>
      <c r="E364" s="179">
        <v>467.3</v>
      </c>
      <c r="F364" s="17">
        <v>0</v>
      </c>
      <c r="H364" s="5" t="s">
        <v>107</v>
      </c>
      <c r="Q364" s="11"/>
    </row>
    <row r="365" spans="1:17">
      <c r="A365" s="6">
        <v>380</v>
      </c>
      <c r="B365" s="6" t="s">
        <v>105</v>
      </c>
      <c r="C365" s="6">
        <v>1.08</v>
      </c>
      <c r="D365" s="6">
        <v>17.100000000000001</v>
      </c>
      <c r="E365" s="179">
        <v>765.8</v>
      </c>
      <c r="F365" s="17">
        <v>0</v>
      </c>
      <c r="H365" s="5" t="s">
        <v>107</v>
      </c>
      <c r="Q365" s="11"/>
    </row>
    <row r="366" spans="1:17">
      <c r="A366" s="6">
        <v>380</v>
      </c>
      <c r="B366" s="6" t="s">
        <v>105</v>
      </c>
      <c r="C366" s="6">
        <v>1.1100000000000001</v>
      </c>
      <c r="D366" s="6">
        <v>17.7</v>
      </c>
      <c r="E366" s="179">
        <v>898.4</v>
      </c>
      <c r="F366" s="17">
        <v>0</v>
      </c>
      <c r="H366" s="5" t="s">
        <v>107</v>
      </c>
      <c r="Q366" s="11"/>
    </row>
    <row r="367" spans="1:17">
      <c r="A367" s="6">
        <v>380</v>
      </c>
      <c r="B367" s="6" t="s">
        <v>105</v>
      </c>
      <c r="C367" s="6">
        <v>2.4700000000000002</v>
      </c>
      <c r="D367" s="6">
        <v>15</v>
      </c>
      <c r="E367" s="179">
        <v>603.70000000000005</v>
      </c>
      <c r="F367" s="17">
        <v>0</v>
      </c>
      <c r="H367" s="5" t="s">
        <v>107</v>
      </c>
      <c r="Q367" s="11"/>
    </row>
    <row r="368" spans="1:17">
      <c r="A368" s="6">
        <v>380</v>
      </c>
      <c r="B368" s="6" t="s">
        <v>105</v>
      </c>
      <c r="C368" s="6">
        <v>1.55</v>
      </c>
      <c r="D368" s="6">
        <v>2.57</v>
      </c>
      <c r="E368" s="179">
        <v>251.7</v>
      </c>
      <c r="F368" s="17">
        <v>55.000432900432884</v>
      </c>
      <c r="H368" s="5" t="s">
        <v>107</v>
      </c>
      <c r="Q368" s="11"/>
    </row>
    <row r="369" spans="1:17">
      <c r="A369" s="6">
        <v>380</v>
      </c>
      <c r="B369" s="6" t="s">
        <v>105</v>
      </c>
      <c r="C369" s="6"/>
      <c r="D369" s="6">
        <v>0.45</v>
      </c>
      <c r="E369" s="179">
        <v>3333</v>
      </c>
      <c r="F369" s="17">
        <v>3298.5584415584417</v>
      </c>
      <c r="H369" s="5" t="s">
        <v>106</v>
      </c>
      <c r="Q369" s="11"/>
    </row>
    <row r="371" spans="1:17">
      <c r="A371" s="6">
        <v>360</v>
      </c>
      <c r="B371" s="6" t="s">
        <v>138</v>
      </c>
      <c r="D371" s="4">
        <v>11.11235294117647</v>
      </c>
      <c r="E371" s="179">
        <v>381.4</v>
      </c>
      <c r="F371" s="17">
        <v>0</v>
      </c>
      <c r="H371" s="5" t="s">
        <v>140</v>
      </c>
      <c r="Q371" s="11"/>
    </row>
    <row r="372" spans="1:17">
      <c r="A372" s="6">
        <v>360</v>
      </c>
      <c r="B372" s="6" t="s">
        <v>138</v>
      </c>
      <c r="D372" s="4">
        <v>5.4582352941176477</v>
      </c>
      <c r="E372" s="179">
        <v>245.8</v>
      </c>
      <c r="F372" s="17">
        <v>0</v>
      </c>
      <c r="H372" s="5" t="s">
        <v>141</v>
      </c>
      <c r="Q372" s="11"/>
    </row>
    <row r="373" spans="1:17">
      <c r="A373" s="6">
        <v>360</v>
      </c>
      <c r="B373" s="6" t="s">
        <v>138</v>
      </c>
      <c r="D373" s="4">
        <v>9.8470588235294123</v>
      </c>
      <c r="E373" s="179">
        <v>616</v>
      </c>
      <c r="F373" s="17">
        <v>0</v>
      </c>
      <c r="H373" s="5" t="s">
        <v>139</v>
      </c>
      <c r="Q373" s="11"/>
    </row>
    <row r="374" spans="1:17">
      <c r="A374" s="6">
        <v>360</v>
      </c>
      <c r="B374" s="6" t="s">
        <v>138</v>
      </c>
      <c r="D374" s="4">
        <v>8.1952941176470588</v>
      </c>
      <c r="H374" s="5" t="s">
        <v>139</v>
      </c>
    </row>
    <row r="375" spans="1:17">
      <c r="A375" s="6">
        <v>360</v>
      </c>
      <c r="B375" s="6" t="s">
        <v>138</v>
      </c>
      <c r="D375" s="4">
        <v>6.9882352941176471</v>
      </c>
      <c r="H375" s="5" t="s">
        <v>139</v>
      </c>
    </row>
    <row r="376" spans="1:17">
      <c r="A376" s="6">
        <v>360</v>
      </c>
      <c r="B376" s="6" t="s">
        <v>138</v>
      </c>
      <c r="D376" s="4">
        <v>7.5758823529411767</v>
      </c>
      <c r="E376" s="179">
        <v>390.6</v>
      </c>
      <c r="F376" s="17">
        <v>0</v>
      </c>
      <c r="H376" s="5" t="s">
        <v>139</v>
      </c>
      <c r="Q376" s="11"/>
    </row>
    <row r="377" spans="1:17">
      <c r="A377" s="6">
        <v>360</v>
      </c>
      <c r="B377" s="6" t="s">
        <v>138</v>
      </c>
      <c r="D377" s="4">
        <v>9.0794117647058812</v>
      </c>
      <c r="E377" s="179">
        <v>482.1</v>
      </c>
      <c r="F377" s="17">
        <v>0</v>
      </c>
      <c r="H377" s="5" t="s">
        <v>139</v>
      </c>
      <c r="Q377" s="11"/>
    </row>
    <row r="378" spans="1:17">
      <c r="A378" s="6">
        <v>360</v>
      </c>
      <c r="B378" s="6" t="s">
        <v>138</v>
      </c>
      <c r="D378" s="4">
        <v>9.7147058823529413</v>
      </c>
      <c r="E378" s="179">
        <v>505.5</v>
      </c>
      <c r="F378" s="17">
        <v>0</v>
      </c>
      <c r="H378" s="5" t="s">
        <v>139</v>
      </c>
      <c r="Q378" s="11"/>
    </row>
    <row r="379" spans="1:17">
      <c r="A379" s="6">
        <v>360</v>
      </c>
      <c r="B379" s="6" t="s">
        <v>138</v>
      </c>
      <c r="D379" s="4">
        <v>8.6876470588235293</v>
      </c>
      <c r="H379" s="5" t="s">
        <v>139</v>
      </c>
    </row>
    <row r="380" spans="1:17">
      <c r="A380" s="6">
        <v>360</v>
      </c>
      <c r="B380" s="6" t="s">
        <v>138</v>
      </c>
      <c r="D380" s="4">
        <v>9.5347058823529416</v>
      </c>
      <c r="E380" s="179">
        <v>606.4</v>
      </c>
      <c r="F380" s="17">
        <v>0</v>
      </c>
      <c r="H380" s="5" t="s">
        <v>139</v>
      </c>
      <c r="Q380" s="11"/>
    </row>
    <row r="381" spans="1:17">
      <c r="A381" s="6">
        <v>360</v>
      </c>
      <c r="B381" s="6" t="s">
        <v>138</v>
      </c>
      <c r="D381" s="4">
        <v>10.641176470588237</v>
      </c>
      <c r="H381" s="5" t="s">
        <v>139</v>
      </c>
    </row>
    <row r="382" spans="1:17">
      <c r="A382" s="6">
        <v>360</v>
      </c>
      <c r="B382" s="6" t="s">
        <v>138</v>
      </c>
      <c r="D382" s="4">
        <v>10.747058823529413</v>
      </c>
      <c r="H382" s="5" t="s">
        <v>139</v>
      </c>
    </row>
    <row r="383" spans="1:17">
      <c r="A383" s="6">
        <v>360</v>
      </c>
      <c r="B383" s="6" t="s">
        <v>138</v>
      </c>
      <c r="D383" s="4">
        <v>9.0794117647058812</v>
      </c>
      <c r="H383" s="5" t="s">
        <v>139</v>
      </c>
    </row>
    <row r="384" spans="1:17">
      <c r="A384" s="6">
        <v>360</v>
      </c>
      <c r="B384" s="6" t="s">
        <v>138</v>
      </c>
      <c r="D384" s="4">
        <v>7.9888235294117651</v>
      </c>
      <c r="E384" s="17">
        <v>690.1</v>
      </c>
      <c r="F384" s="17">
        <v>78.661038961038912</v>
      </c>
      <c r="H384" s="5" t="s">
        <v>139</v>
      </c>
    </row>
    <row r="385" spans="1:8">
      <c r="A385" s="6">
        <v>360</v>
      </c>
      <c r="B385" s="6" t="s">
        <v>138</v>
      </c>
      <c r="D385" s="4">
        <v>7.8670588235294119</v>
      </c>
      <c r="E385" s="17">
        <v>490</v>
      </c>
      <c r="F385" s="17">
        <v>0</v>
      </c>
      <c r="H385" s="5" t="s">
        <v>139</v>
      </c>
    </row>
    <row r="386" spans="1:8">
      <c r="A386" s="6">
        <v>360</v>
      </c>
      <c r="B386" s="6" t="s">
        <v>138</v>
      </c>
      <c r="D386" s="4">
        <v>8.9841176470588238</v>
      </c>
      <c r="E386" s="17">
        <v>708</v>
      </c>
      <c r="F386" s="17">
        <v>20.384415584415592</v>
      </c>
      <c r="H386" s="5" t="s">
        <v>139</v>
      </c>
    </row>
    <row r="387" spans="1:8">
      <c r="A387" s="6">
        <v>360</v>
      </c>
      <c r="B387" s="6" t="s">
        <v>138</v>
      </c>
      <c r="D387" s="4">
        <v>7.0888235294117647</v>
      </c>
      <c r="E387" s="17">
        <v>577.70000000000005</v>
      </c>
      <c r="F387" s="17">
        <v>35.144155844155875</v>
      </c>
      <c r="H387" s="5" t="s">
        <v>139</v>
      </c>
    </row>
    <row r="388" spans="1:8">
      <c r="A388" s="6">
        <v>360</v>
      </c>
      <c r="B388" s="6" t="s">
        <v>138</v>
      </c>
      <c r="D388" s="4">
        <v>6.4164705882352937</v>
      </c>
      <c r="E388" s="17">
        <v>527.70000000000005</v>
      </c>
      <c r="F388" s="17">
        <v>36.603896103896147</v>
      </c>
      <c r="H388" s="5" t="s">
        <v>139</v>
      </c>
    </row>
    <row r="389" spans="1:8">
      <c r="A389" s="6">
        <v>360</v>
      </c>
      <c r="B389" s="6" t="s">
        <v>138</v>
      </c>
      <c r="D389" s="4">
        <v>12.462352941176471</v>
      </c>
      <c r="E389" s="17">
        <v>400.7</v>
      </c>
      <c r="F389" s="17">
        <v>0</v>
      </c>
      <c r="H389" s="5" t="s">
        <v>139</v>
      </c>
    </row>
    <row r="390" spans="1:8">
      <c r="A390" s="6">
        <v>360</v>
      </c>
      <c r="B390" s="6" t="s">
        <v>138</v>
      </c>
      <c r="D390" s="4">
        <v>8.6876470588235293</v>
      </c>
      <c r="H390" s="5" t="s">
        <v>139</v>
      </c>
    </row>
    <row r="391" spans="1:8">
      <c r="A391" s="6">
        <v>360</v>
      </c>
      <c r="B391" s="6" t="s">
        <v>138</v>
      </c>
      <c r="D391" s="4">
        <v>8.0417647058823523</v>
      </c>
      <c r="E391" s="17">
        <v>466.3</v>
      </c>
      <c r="F391" s="17">
        <v>0</v>
      </c>
      <c r="H391" s="5" t="s">
        <v>139</v>
      </c>
    </row>
    <row r="392" spans="1:8">
      <c r="A392" s="6">
        <v>360</v>
      </c>
      <c r="B392" s="6" t="s">
        <v>138</v>
      </c>
      <c r="D392" s="4">
        <v>5.908235294117647</v>
      </c>
      <c r="E392" s="17">
        <v>275.5</v>
      </c>
      <c r="F392" s="17">
        <v>0</v>
      </c>
      <c r="H392" s="5" t="s">
        <v>139</v>
      </c>
    </row>
    <row r="393" spans="1:8">
      <c r="A393" s="6">
        <v>360</v>
      </c>
      <c r="B393" s="6" t="s">
        <v>138</v>
      </c>
      <c r="D393" s="4">
        <v>8.2747058823529418</v>
      </c>
      <c r="E393" s="17">
        <v>553.9</v>
      </c>
      <c r="F393" s="17">
        <v>0</v>
      </c>
      <c r="H393" s="5" t="s">
        <v>139</v>
      </c>
    </row>
    <row r="394" spans="1:8">
      <c r="A394" s="6">
        <v>360</v>
      </c>
      <c r="B394" s="6" t="s">
        <v>138</v>
      </c>
      <c r="D394" s="4">
        <v>8.4600000000000009</v>
      </c>
      <c r="E394" s="17">
        <v>704.6</v>
      </c>
      <c r="F394" s="17">
        <v>57.098701298701258</v>
      </c>
      <c r="H394" s="5" t="s">
        <v>139</v>
      </c>
    </row>
    <row r="395" spans="1:8">
      <c r="A395" s="6">
        <v>360</v>
      </c>
      <c r="B395" s="6" t="s">
        <v>138</v>
      </c>
      <c r="D395" s="4">
        <v>7.5335294117647065</v>
      </c>
      <c r="H395" s="5" t="s">
        <v>139</v>
      </c>
    </row>
    <row r="396" spans="1:8">
      <c r="A396" s="6">
        <v>360</v>
      </c>
      <c r="B396" s="6" t="s">
        <v>138</v>
      </c>
      <c r="D396" s="4">
        <v>3.4252941176470588</v>
      </c>
      <c r="E396" s="17">
        <v>190.2</v>
      </c>
      <c r="F396" s="17">
        <v>0</v>
      </c>
      <c r="H396" s="5" t="s">
        <v>139</v>
      </c>
    </row>
    <row r="397" spans="1:8">
      <c r="A397" s="6">
        <v>360</v>
      </c>
      <c r="B397" s="6" t="s">
        <v>138</v>
      </c>
      <c r="D397" s="4">
        <v>3.8435294117647056</v>
      </c>
      <c r="H397" s="5" t="s">
        <v>139</v>
      </c>
    </row>
    <row r="398" spans="1:8">
      <c r="A398" s="6">
        <v>360</v>
      </c>
      <c r="B398" s="6" t="s">
        <v>138</v>
      </c>
      <c r="D398" s="4">
        <v>3.8223529411764705</v>
      </c>
      <c r="E398" s="17">
        <v>183.8</v>
      </c>
      <c r="F398" s="17">
        <v>0</v>
      </c>
      <c r="H398" s="5" t="s">
        <v>139</v>
      </c>
    </row>
    <row r="399" spans="1:8">
      <c r="A399" s="6">
        <v>360</v>
      </c>
      <c r="B399" s="6" t="s">
        <v>138</v>
      </c>
      <c r="D399" s="4">
        <v>3.3247058823529412</v>
      </c>
      <c r="E399" s="17">
        <v>249.4</v>
      </c>
      <c r="F399" s="17">
        <v>0</v>
      </c>
      <c r="H399" s="5" t="s">
        <v>139</v>
      </c>
    </row>
    <row r="400" spans="1:8">
      <c r="A400" s="6">
        <v>360</v>
      </c>
      <c r="B400" s="6" t="s">
        <v>138</v>
      </c>
      <c r="D400" s="4">
        <v>4.0870588235294116</v>
      </c>
      <c r="E400" s="17">
        <v>650</v>
      </c>
      <c r="F400" s="17">
        <v>337.18961038961038</v>
      </c>
      <c r="H400" s="5" t="s">
        <v>139</v>
      </c>
    </row>
    <row r="401" spans="1:4">
      <c r="D401" s="6"/>
    </row>
    <row r="402" spans="1:4">
      <c r="A402" s="5" t="s">
        <v>416</v>
      </c>
    </row>
    <row r="403" spans="1:4">
      <c r="A403" s="5" t="s">
        <v>417</v>
      </c>
    </row>
    <row r="404" spans="1:4">
      <c r="A404" s="5" t="s">
        <v>418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9"/>
  <sheetViews>
    <sheetView workbookViewId="0">
      <selection activeCell="A104" sqref="A104:A109"/>
    </sheetView>
  </sheetViews>
  <sheetFormatPr defaultColWidth="8.85546875" defaultRowHeight="15"/>
  <cols>
    <col min="1" max="1" width="11.85546875" style="6" customWidth="1"/>
    <col min="2" max="2" width="15.140625" style="3" customWidth="1"/>
    <col min="5" max="5" width="10.85546875" bestFit="1" customWidth="1"/>
    <col min="6" max="6" width="8.85546875" style="29"/>
    <col min="7" max="7" width="8.85546875" style="33"/>
    <col min="12" max="12" width="8.85546875" style="5"/>
    <col min="15" max="15" width="8.85546875" style="29"/>
    <col min="16" max="16" width="8.85546875" style="33"/>
  </cols>
  <sheetData>
    <row r="1" spans="1:16" ht="17.25">
      <c r="A1" s="2" t="s">
        <v>86</v>
      </c>
      <c r="B1" s="9" t="s">
        <v>338</v>
      </c>
      <c r="C1" s="9" t="s">
        <v>340</v>
      </c>
      <c r="D1" s="9" t="s">
        <v>91</v>
      </c>
      <c r="E1" s="14" t="s">
        <v>11</v>
      </c>
      <c r="F1" s="9" t="s">
        <v>12</v>
      </c>
      <c r="G1" s="14" t="s">
        <v>40</v>
      </c>
      <c r="H1" s="10" t="s">
        <v>15</v>
      </c>
      <c r="J1" s="23"/>
      <c r="K1" s="23"/>
      <c r="L1" s="23"/>
      <c r="M1" s="23"/>
      <c r="O1" s="9"/>
      <c r="P1" s="14"/>
    </row>
    <row r="2" spans="1:16">
      <c r="C2" s="32"/>
      <c r="E2" s="6" t="s">
        <v>13</v>
      </c>
      <c r="F2" s="6" t="s">
        <v>14</v>
      </c>
      <c r="J2" s="24"/>
      <c r="K2" s="25"/>
      <c r="L2" s="26"/>
      <c r="M2" s="26"/>
      <c r="O2" s="6"/>
    </row>
    <row r="3" spans="1:16">
      <c r="B3" s="6"/>
      <c r="D3" s="6"/>
      <c r="E3" s="6"/>
      <c r="F3" s="6"/>
      <c r="G3" s="17"/>
      <c r="H3" s="6"/>
      <c r="I3" s="6"/>
      <c r="J3" s="24"/>
      <c r="K3" s="25"/>
      <c r="L3" s="26"/>
      <c r="M3" s="26"/>
      <c r="O3" s="6"/>
      <c r="P3" s="17"/>
    </row>
    <row r="4" spans="1:16">
      <c r="A4" s="6">
        <v>145</v>
      </c>
      <c r="B4" s="6" t="s">
        <v>114</v>
      </c>
      <c r="C4" s="6" t="s">
        <v>112</v>
      </c>
      <c r="D4" s="6">
        <v>7.6</v>
      </c>
      <c r="E4" s="4">
        <v>7.2352941176470589</v>
      </c>
      <c r="F4" s="6">
        <v>492</v>
      </c>
      <c r="G4" s="17">
        <v>0</v>
      </c>
      <c r="H4" s="34" t="s">
        <v>111</v>
      </c>
      <c r="I4" s="6"/>
      <c r="O4" s="6"/>
      <c r="P4" s="17"/>
    </row>
    <row r="5" spans="1:16">
      <c r="A5" s="6">
        <v>145</v>
      </c>
      <c r="B5" s="6" t="s">
        <v>114</v>
      </c>
      <c r="C5" s="6" t="s">
        <v>113</v>
      </c>
      <c r="D5" s="6">
        <v>37.200000000000003</v>
      </c>
      <c r="E5" s="6"/>
      <c r="F5" s="6">
        <v>2238</v>
      </c>
      <c r="G5" s="17">
        <v>1684.2337662337663</v>
      </c>
      <c r="H5" s="34" t="s">
        <v>111</v>
      </c>
      <c r="I5" s="6"/>
      <c r="O5" s="6"/>
      <c r="P5" s="17"/>
    </row>
    <row r="6" spans="1:16">
      <c r="A6" s="6">
        <v>93.9</v>
      </c>
      <c r="B6" s="6" t="s">
        <v>339</v>
      </c>
      <c r="C6" s="6" t="s">
        <v>115</v>
      </c>
      <c r="D6" s="6">
        <v>6.5</v>
      </c>
      <c r="E6" s="4">
        <f>F6/265</f>
        <v>2.4339622641509435</v>
      </c>
      <c r="F6" s="6">
        <v>645</v>
      </c>
      <c r="G6" s="17">
        <v>458.71232541043855</v>
      </c>
      <c r="H6" s="34" t="s">
        <v>111</v>
      </c>
      <c r="I6" s="6"/>
      <c r="O6" s="6"/>
      <c r="P6" s="17"/>
    </row>
    <row r="7" spans="1:16">
      <c r="A7" s="6">
        <v>93.9</v>
      </c>
      <c r="B7" s="6" t="s">
        <v>339</v>
      </c>
      <c r="C7" s="6" t="s">
        <v>116</v>
      </c>
      <c r="D7" s="6">
        <v>14.7</v>
      </c>
      <c r="E7" s="6"/>
      <c r="F7" s="6">
        <v>3882</v>
      </c>
      <c r="G7" s="17">
        <v>3695.7123254104386</v>
      </c>
      <c r="H7" s="34" t="s">
        <v>111</v>
      </c>
      <c r="I7" s="6"/>
      <c r="O7" s="6"/>
      <c r="P7" s="17"/>
    </row>
    <row r="8" spans="1:16">
      <c r="A8" s="6">
        <v>5</v>
      </c>
      <c r="B8" s="6" t="s">
        <v>117</v>
      </c>
      <c r="C8" s="6" t="s">
        <v>115</v>
      </c>
      <c r="D8" s="6">
        <v>5.5</v>
      </c>
      <c r="E8" s="4">
        <f>F8/265</f>
        <v>3.8301886792452828</v>
      </c>
      <c r="F8" s="6">
        <v>1015</v>
      </c>
      <c r="G8" s="17">
        <v>721.84962835906231</v>
      </c>
      <c r="H8" s="34" t="s">
        <v>111</v>
      </c>
      <c r="I8" s="6"/>
      <c r="O8" s="6"/>
      <c r="P8" s="17"/>
    </row>
    <row r="9" spans="1:16">
      <c r="A9" s="6">
        <v>5</v>
      </c>
      <c r="B9" s="6" t="s">
        <v>117</v>
      </c>
      <c r="C9" s="6" t="s">
        <v>116</v>
      </c>
      <c r="D9" s="6">
        <v>28</v>
      </c>
      <c r="E9" s="6"/>
      <c r="F9" s="6">
        <v>3514</v>
      </c>
      <c r="G9" s="17">
        <v>3220.8496283590621</v>
      </c>
      <c r="H9" s="34" t="s">
        <v>111</v>
      </c>
      <c r="I9" s="6"/>
      <c r="O9" s="6"/>
      <c r="P9" s="17"/>
    </row>
    <row r="10" spans="1:16">
      <c r="A10" s="6">
        <v>3</v>
      </c>
      <c r="B10" s="6" t="s">
        <v>118</v>
      </c>
      <c r="C10" s="6" t="s">
        <v>119</v>
      </c>
      <c r="D10" s="6">
        <v>6.5</v>
      </c>
      <c r="E10" s="6">
        <f>F10/130</f>
        <v>4.8</v>
      </c>
      <c r="F10" s="6">
        <v>624</v>
      </c>
      <c r="G10" s="17">
        <v>256.6233766233766</v>
      </c>
      <c r="H10" s="34" t="s">
        <v>111</v>
      </c>
      <c r="I10" s="6"/>
      <c r="O10" s="6"/>
      <c r="P10" s="17"/>
    </row>
    <row r="11" spans="1:16">
      <c r="A11" s="6">
        <v>3</v>
      </c>
      <c r="B11" s="6" t="s">
        <v>118</v>
      </c>
      <c r="C11" s="6" t="s">
        <v>120</v>
      </c>
      <c r="D11" s="6">
        <v>14.7</v>
      </c>
      <c r="E11" s="6"/>
      <c r="F11" s="6">
        <v>1240</v>
      </c>
      <c r="G11" s="17">
        <v>872.62337662337654</v>
      </c>
      <c r="H11" s="34" t="s">
        <v>111</v>
      </c>
      <c r="I11" s="6"/>
      <c r="O11" s="6"/>
      <c r="P11" s="17"/>
    </row>
    <row r="12" spans="1:16">
      <c r="A12" s="6">
        <v>165</v>
      </c>
      <c r="B12" s="6" t="s">
        <v>178</v>
      </c>
      <c r="C12" s="6" t="s">
        <v>179</v>
      </c>
      <c r="D12" s="6">
        <v>4.5199999999999996</v>
      </c>
      <c r="E12" s="6">
        <v>2.92</v>
      </c>
      <c r="G12" s="6">
        <v>50</v>
      </c>
      <c r="H12" s="34" t="s">
        <v>420</v>
      </c>
      <c r="I12" s="6"/>
      <c r="P12" s="6"/>
    </row>
    <row r="13" spans="1:16">
      <c r="A13" s="6">
        <v>165</v>
      </c>
      <c r="B13" s="6" t="s">
        <v>178</v>
      </c>
      <c r="C13" s="6" t="s">
        <v>180</v>
      </c>
      <c r="D13" s="6">
        <v>3.97</v>
      </c>
      <c r="E13" s="6">
        <v>2.25</v>
      </c>
      <c r="G13" s="6">
        <v>60</v>
      </c>
      <c r="H13" s="34" t="s">
        <v>420</v>
      </c>
      <c r="I13" s="6"/>
      <c r="P13" s="6"/>
    </row>
    <row r="14" spans="1:16">
      <c r="A14" s="6">
        <v>165</v>
      </c>
      <c r="B14" s="6" t="s">
        <v>178</v>
      </c>
      <c r="C14" s="6" t="s">
        <v>181</v>
      </c>
      <c r="D14" s="6">
        <v>5.36</v>
      </c>
      <c r="E14" s="6">
        <v>3.1</v>
      </c>
      <c r="G14" s="6">
        <v>70</v>
      </c>
      <c r="H14" s="34" t="s">
        <v>419</v>
      </c>
      <c r="I14" s="6"/>
      <c r="P14" s="6"/>
    </row>
    <row r="15" spans="1:16">
      <c r="A15" s="6">
        <v>165</v>
      </c>
      <c r="B15" s="6" t="s">
        <v>178</v>
      </c>
      <c r="C15" s="6" t="s">
        <v>182</v>
      </c>
      <c r="D15" s="6">
        <v>5.28</v>
      </c>
      <c r="E15" s="6">
        <v>3.2</v>
      </c>
      <c r="G15" s="6">
        <v>110</v>
      </c>
      <c r="H15" s="34" t="s">
        <v>419</v>
      </c>
      <c r="I15" s="6"/>
      <c r="P15" s="6"/>
    </row>
    <row r="16" spans="1:16">
      <c r="A16" s="6">
        <v>165</v>
      </c>
      <c r="B16" s="6" t="s">
        <v>178</v>
      </c>
      <c r="C16" s="6" t="s">
        <v>183</v>
      </c>
      <c r="D16" s="6">
        <v>4.1900000000000004</v>
      </c>
      <c r="E16" s="6">
        <v>2.68</v>
      </c>
      <c r="G16" s="6">
        <v>50</v>
      </c>
      <c r="H16" s="34" t="s">
        <v>419</v>
      </c>
      <c r="I16" s="6"/>
      <c r="P16" s="6"/>
    </row>
    <row r="17" spans="1:16">
      <c r="A17" s="6">
        <v>165</v>
      </c>
      <c r="B17" s="6" t="s">
        <v>178</v>
      </c>
      <c r="C17" s="6" t="s">
        <v>184</v>
      </c>
      <c r="D17" s="6">
        <v>3.58</v>
      </c>
      <c r="E17" s="6">
        <v>1.59</v>
      </c>
      <c r="G17" s="6">
        <v>70</v>
      </c>
      <c r="H17" s="34" t="s">
        <v>419</v>
      </c>
      <c r="I17" s="6"/>
      <c r="P17" s="6"/>
    </row>
    <row r="18" spans="1:16">
      <c r="A18" s="6">
        <v>165</v>
      </c>
      <c r="B18" s="6" t="s">
        <v>178</v>
      </c>
      <c r="C18" s="6" t="s">
        <v>185</v>
      </c>
      <c r="D18" s="6">
        <v>0.53</v>
      </c>
      <c r="E18" s="6">
        <v>8.56</v>
      </c>
      <c r="G18" s="6">
        <v>120</v>
      </c>
      <c r="H18" s="34" t="s">
        <v>419</v>
      </c>
      <c r="I18" s="6"/>
      <c r="P18" s="6"/>
    </row>
    <row r="19" spans="1:16">
      <c r="A19" s="6">
        <v>165</v>
      </c>
      <c r="B19" s="6" t="s">
        <v>178</v>
      </c>
      <c r="C19" s="6" t="s">
        <v>186</v>
      </c>
      <c r="D19" s="6">
        <v>0.65</v>
      </c>
      <c r="E19" s="6">
        <v>8.56</v>
      </c>
      <c r="G19" s="6">
        <v>120</v>
      </c>
      <c r="H19" s="34" t="s">
        <v>419</v>
      </c>
      <c r="I19" s="6"/>
      <c r="P19" s="6"/>
    </row>
    <row r="20" spans="1:16">
      <c r="A20" s="6">
        <v>165</v>
      </c>
      <c r="B20" s="6" t="s">
        <v>178</v>
      </c>
      <c r="C20" s="6" t="s">
        <v>187</v>
      </c>
      <c r="D20" s="6">
        <v>0.56999999999999995</v>
      </c>
      <c r="E20" s="6">
        <v>8.51</v>
      </c>
      <c r="G20" s="6">
        <v>120</v>
      </c>
      <c r="H20" s="34" t="s">
        <v>419</v>
      </c>
      <c r="I20" s="6"/>
      <c r="P20" s="6"/>
    </row>
    <row r="21" spans="1:16">
      <c r="A21" s="6">
        <v>165</v>
      </c>
      <c r="B21" s="6" t="s">
        <v>178</v>
      </c>
      <c r="C21" s="6" t="s">
        <v>188</v>
      </c>
      <c r="D21" s="6">
        <v>0.44</v>
      </c>
      <c r="E21" s="6">
        <v>8.8800000000000008</v>
      </c>
      <c r="G21" s="6">
        <v>140</v>
      </c>
      <c r="H21" s="34" t="s">
        <v>419</v>
      </c>
      <c r="I21" s="6"/>
      <c r="P21" s="6"/>
    </row>
    <row r="22" spans="1:16">
      <c r="A22" s="6">
        <v>165</v>
      </c>
      <c r="B22" s="6" t="s">
        <v>178</v>
      </c>
      <c r="C22" s="6" t="s">
        <v>189</v>
      </c>
      <c r="D22" s="6">
        <v>0.75</v>
      </c>
      <c r="E22" s="6">
        <v>9.8000000000000007</v>
      </c>
      <c r="G22" s="6">
        <v>110</v>
      </c>
      <c r="H22" s="34" t="s">
        <v>419</v>
      </c>
      <c r="I22" s="6"/>
      <c r="P22" s="6"/>
    </row>
    <row r="23" spans="1:16">
      <c r="A23" s="6">
        <v>165</v>
      </c>
      <c r="B23" s="6" t="s">
        <v>178</v>
      </c>
      <c r="C23" s="6" t="s">
        <v>190</v>
      </c>
      <c r="D23" s="6">
        <v>0.21</v>
      </c>
      <c r="E23" s="6">
        <v>8.73</v>
      </c>
      <c r="G23" s="6">
        <v>1490</v>
      </c>
      <c r="H23" s="34" t="s">
        <v>419</v>
      </c>
      <c r="I23" s="6"/>
      <c r="P23" s="6"/>
    </row>
    <row r="24" spans="1:16">
      <c r="A24" s="6">
        <v>165</v>
      </c>
      <c r="B24" s="6" t="s">
        <v>178</v>
      </c>
      <c r="C24" s="6" t="s">
        <v>191</v>
      </c>
      <c r="D24" s="6">
        <v>0.9</v>
      </c>
      <c r="E24" s="6">
        <v>9.7100000000000009</v>
      </c>
      <c r="G24" s="6">
        <v>240</v>
      </c>
      <c r="H24" s="34" t="s">
        <v>419</v>
      </c>
      <c r="I24" s="6"/>
      <c r="P24" s="6"/>
    </row>
    <row r="25" spans="1:16">
      <c r="A25" s="6">
        <v>165</v>
      </c>
      <c r="B25" s="6" t="s">
        <v>178</v>
      </c>
      <c r="C25" s="6" t="s">
        <v>192</v>
      </c>
      <c r="D25" s="6">
        <v>3.12</v>
      </c>
      <c r="E25" s="6">
        <v>9.01</v>
      </c>
      <c r="G25" s="6">
        <v>140</v>
      </c>
      <c r="H25" s="34" t="s">
        <v>419</v>
      </c>
      <c r="I25" s="6"/>
      <c r="P25" s="6"/>
    </row>
    <row r="26" spans="1:16">
      <c r="A26" s="6">
        <v>165</v>
      </c>
      <c r="B26" s="6" t="s">
        <v>178</v>
      </c>
      <c r="C26" s="6" t="s">
        <v>193</v>
      </c>
      <c r="D26" s="6">
        <v>1.37</v>
      </c>
      <c r="E26" s="6">
        <v>9.69</v>
      </c>
      <c r="G26" s="6">
        <v>130</v>
      </c>
      <c r="H26" s="34" t="s">
        <v>419</v>
      </c>
      <c r="I26" s="6"/>
      <c r="P26" s="6"/>
    </row>
    <row r="27" spans="1:16">
      <c r="A27" s="6">
        <v>121</v>
      </c>
      <c r="B27" s="6" t="s">
        <v>269</v>
      </c>
      <c r="C27" s="155" t="s">
        <v>226</v>
      </c>
      <c r="D27" s="154"/>
      <c r="E27" s="158">
        <v>9.4235294117647062</v>
      </c>
      <c r="F27" s="7">
        <v>1189.47</v>
      </c>
      <c r="G27" s="17">
        <v>467.96296282930348</v>
      </c>
      <c r="H27" s="34" t="s">
        <v>257</v>
      </c>
      <c r="I27" s="6"/>
      <c r="O27" s="7"/>
      <c r="P27" s="17"/>
    </row>
    <row r="28" spans="1:16">
      <c r="A28" s="6">
        <v>121</v>
      </c>
      <c r="B28" s="6" t="s">
        <v>269</v>
      </c>
      <c r="C28" s="155" t="s">
        <v>227</v>
      </c>
      <c r="D28" s="154"/>
      <c r="E28" s="158">
        <v>8.9735294117647051</v>
      </c>
      <c r="F28" s="7">
        <v>1286.83</v>
      </c>
      <c r="G28" s="17">
        <v>599.77695055936488</v>
      </c>
      <c r="H28" s="34" t="s">
        <v>257</v>
      </c>
      <c r="I28" s="6"/>
      <c r="O28" s="7"/>
      <c r="P28" s="17"/>
    </row>
    <row r="29" spans="1:16">
      <c r="A29" s="6">
        <v>121</v>
      </c>
      <c r="B29" s="6" t="s">
        <v>269</v>
      </c>
      <c r="C29" s="155" t="s">
        <v>228</v>
      </c>
      <c r="D29" s="154"/>
      <c r="E29" s="158">
        <v>6.1411764705882348</v>
      </c>
      <c r="F29" s="7">
        <v>716.93</v>
      </c>
      <c r="G29" s="17">
        <v>246.73440274269217</v>
      </c>
      <c r="H29" s="34" t="s">
        <v>256</v>
      </c>
      <c r="O29" s="7"/>
      <c r="P29" s="17"/>
    </row>
    <row r="30" spans="1:16">
      <c r="A30" s="6">
        <v>121</v>
      </c>
      <c r="B30" s="6" t="s">
        <v>269</v>
      </c>
      <c r="C30" s="155" t="s">
        <v>229</v>
      </c>
      <c r="D30" s="154"/>
      <c r="E30" s="158">
        <v>7.7558823529411764</v>
      </c>
      <c r="F30" s="7">
        <v>744.14</v>
      </c>
      <c r="G30" s="17">
        <v>150.31538794658968</v>
      </c>
      <c r="H30" s="34" t="s">
        <v>256</v>
      </c>
      <c r="O30" s="7"/>
      <c r="P30" s="17"/>
    </row>
    <row r="31" spans="1:16">
      <c r="A31" s="6">
        <v>121</v>
      </c>
      <c r="B31" s="6" t="s">
        <v>269</v>
      </c>
      <c r="C31" s="155" t="s">
        <v>230</v>
      </c>
      <c r="D31" s="154"/>
      <c r="E31" s="158">
        <v>7.7135294117647062</v>
      </c>
      <c r="F31" s="7">
        <v>1101.5</v>
      </c>
      <c r="G31" s="17">
        <v>510.91811620353667</v>
      </c>
      <c r="H31" s="34" t="s">
        <v>256</v>
      </c>
      <c r="O31" s="7"/>
      <c r="P31" s="17"/>
    </row>
    <row r="32" spans="1:16">
      <c r="A32" s="6">
        <v>121</v>
      </c>
      <c r="B32" s="6" t="s">
        <v>269</v>
      </c>
      <c r="C32" s="155" t="s">
        <v>231</v>
      </c>
      <c r="D32" s="154"/>
      <c r="E32" s="158">
        <v>7.8935294117647059</v>
      </c>
      <c r="F32" s="7">
        <v>722.52</v>
      </c>
      <c r="G32" s="17">
        <v>118.15652111151212</v>
      </c>
      <c r="H32" s="34" t="s">
        <v>256</v>
      </c>
      <c r="O32" s="7"/>
      <c r="P32" s="17"/>
    </row>
    <row r="33" spans="1:16">
      <c r="A33" s="6">
        <v>121</v>
      </c>
      <c r="B33" s="6" t="s">
        <v>269</v>
      </c>
      <c r="C33" s="155" t="s">
        <v>232</v>
      </c>
      <c r="D33" s="154"/>
      <c r="E33" s="158">
        <v>2.7688235294117649</v>
      </c>
      <c r="F33" s="7">
        <v>395.5</v>
      </c>
      <c r="G33" s="17">
        <v>183.50664020209311</v>
      </c>
      <c r="H33" s="34" t="s">
        <v>256</v>
      </c>
      <c r="O33" s="7"/>
      <c r="P33" s="17"/>
    </row>
    <row r="34" spans="1:16">
      <c r="A34" s="6">
        <v>121</v>
      </c>
      <c r="B34" s="6" t="s">
        <v>269</v>
      </c>
      <c r="C34" s="155" t="s">
        <v>233</v>
      </c>
      <c r="D34" s="154"/>
      <c r="E34" s="158">
        <v>6.3264705882352938</v>
      </c>
      <c r="F34" s="7">
        <v>812.27</v>
      </c>
      <c r="G34" s="17">
        <v>327.8874666185493</v>
      </c>
      <c r="H34" s="34" t="s">
        <v>256</v>
      </c>
      <c r="O34" s="7"/>
      <c r="P34" s="17"/>
    </row>
    <row r="35" spans="1:16">
      <c r="A35" s="6">
        <v>121</v>
      </c>
      <c r="B35" s="6" t="s">
        <v>269</v>
      </c>
      <c r="C35" s="155" t="s">
        <v>234</v>
      </c>
      <c r="D35" s="154"/>
      <c r="E35" s="158">
        <v>7.0835294117647063</v>
      </c>
      <c r="F35" s="7">
        <v>724.99</v>
      </c>
      <c r="G35" s="17">
        <v>182.64369902562248</v>
      </c>
      <c r="H35" s="34" t="s">
        <v>256</v>
      </c>
      <c r="O35" s="7"/>
      <c r="P35" s="17"/>
    </row>
    <row r="36" spans="1:16">
      <c r="A36" s="6">
        <v>121</v>
      </c>
      <c r="B36" s="6" t="s">
        <v>269</v>
      </c>
      <c r="C36" s="155" t="s">
        <v>235</v>
      </c>
      <c r="D36" s="154"/>
      <c r="E36" s="158">
        <v>6.1623529411764713</v>
      </c>
      <c r="F36" s="7">
        <v>741.99</v>
      </c>
      <c r="G36" s="17">
        <v>270.17303861421868</v>
      </c>
      <c r="H36" s="34" t="s">
        <v>256</v>
      </c>
      <c r="O36" s="7"/>
      <c r="P36" s="17"/>
    </row>
    <row r="37" spans="1:16">
      <c r="A37" s="6">
        <v>121</v>
      </c>
      <c r="B37" s="6" t="s">
        <v>269</v>
      </c>
      <c r="C37" s="155" t="s">
        <v>236</v>
      </c>
      <c r="D37" s="154"/>
      <c r="E37" s="158">
        <v>6.7182352941176466</v>
      </c>
      <c r="F37" s="7">
        <v>686.37</v>
      </c>
      <c r="G37" s="17">
        <v>171.99223024179003</v>
      </c>
      <c r="H37" s="34" t="s">
        <v>256</v>
      </c>
      <c r="O37" s="7"/>
      <c r="P37" s="17"/>
    </row>
    <row r="38" spans="1:16">
      <c r="A38" s="6">
        <v>121</v>
      </c>
      <c r="B38" s="6" t="s">
        <v>269</v>
      </c>
      <c r="C38" s="156" t="s">
        <v>237</v>
      </c>
      <c r="D38" s="154"/>
      <c r="E38" s="158">
        <v>6.3529411764705888</v>
      </c>
      <c r="F38" s="7">
        <v>718</v>
      </c>
      <c r="G38" s="17">
        <v>231.5907614579574</v>
      </c>
      <c r="H38" s="34" t="s">
        <v>256</v>
      </c>
      <c r="O38" s="7"/>
      <c r="P38" s="17"/>
    </row>
    <row r="39" spans="1:16">
      <c r="A39" s="6">
        <v>121</v>
      </c>
      <c r="B39" s="6" t="s">
        <v>269</v>
      </c>
      <c r="C39" s="156" t="s">
        <v>238</v>
      </c>
      <c r="D39" s="154"/>
      <c r="E39" s="158">
        <v>7.0623529411764707</v>
      </c>
      <c r="F39" s="7">
        <v>1487.58</v>
      </c>
      <c r="G39" s="17">
        <v>946.85506315409589</v>
      </c>
      <c r="H39" s="34" t="s">
        <v>256</v>
      </c>
      <c r="O39" s="7"/>
      <c r="P39" s="17"/>
    </row>
    <row r="40" spans="1:16">
      <c r="A40" s="6">
        <v>121</v>
      </c>
      <c r="B40" s="6" t="s">
        <v>269</v>
      </c>
      <c r="C40" s="156" t="s">
        <v>239</v>
      </c>
      <c r="D40" s="154"/>
      <c r="E40" s="158">
        <v>7.5494117647058827</v>
      </c>
      <c r="F40" s="7">
        <v>730.94</v>
      </c>
      <c r="G40" s="17">
        <v>152.92368819920614</v>
      </c>
      <c r="H40" s="34" t="s">
        <v>256</v>
      </c>
      <c r="O40" s="7"/>
      <c r="P40" s="17"/>
    </row>
    <row r="41" spans="1:16">
      <c r="A41" s="6">
        <v>121</v>
      </c>
      <c r="B41" s="6" t="s">
        <v>269</v>
      </c>
      <c r="C41" s="156" t="s">
        <v>240</v>
      </c>
      <c r="D41" s="154"/>
      <c r="E41" s="158">
        <v>7.591764705882353</v>
      </c>
      <c r="F41" s="7">
        <v>767.02</v>
      </c>
      <c r="G41" s="17">
        <v>185.76095994225909</v>
      </c>
      <c r="H41" s="34" t="s">
        <v>256</v>
      </c>
      <c r="O41" s="7"/>
      <c r="P41" s="17"/>
    </row>
    <row r="42" spans="1:16">
      <c r="A42" s="6">
        <v>121</v>
      </c>
      <c r="B42" s="6" t="s">
        <v>269</v>
      </c>
      <c r="C42" s="156" t="s">
        <v>241</v>
      </c>
      <c r="D42" s="154"/>
      <c r="E42" s="158">
        <v>8.3117647058823518</v>
      </c>
      <c r="F42" s="7">
        <v>937.64</v>
      </c>
      <c r="G42" s="17">
        <v>301.25457957416108</v>
      </c>
      <c r="H42" s="34" t="s">
        <v>256</v>
      </c>
      <c r="O42" s="7"/>
      <c r="P42" s="17"/>
    </row>
    <row r="43" spans="1:16">
      <c r="A43" s="6">
        <v>121</v>
      </c>
      <c r="B43" s="6" t="s">
        <v>269</v>
      </c>
      <c r="C43" s="156" t="s">
        <v>242</v>
      </c>
      <c r="D43" s="154"/>
      <c r="E43" s="158">
        <v>7.7876470588235298</v>
      </c>
      <c r="F43" s="7">
        <v>756.8</v>
      </c>
      <c r="G43" s="17">
        <v>160.54334175387942</v>
      </c>
      <c r="H43" s="34" t="s">
        <v>256</v>
      </c>
      <c r="O43" s="7"/>
      <c r="P43" s="17"/>
    </row>
    <row r="44" spans="1:16">
      <c r="A44" s="6">
        <v>121</v>
      </c>
      <c r="B44" s="6" t="s">
        <v>269</v>
      </c>
      <c r="C44" s="156" t="s">
        <v>243</v>
      </c>
      <c r="D44" s="154"/>
      <c r="E44" s="158">
        <v>7.0305882352941174</v>
      </c>
      <c r="F44" s="7">
        <v>561.97</v>
      </c>
      <c r="G44" s="17">
        <v>23.677109346806219</v>
      </c>
      <c r="H44" s="34" t="s">
        <v>256</v>
      </c>
      <c r="O44" s="7"/>
      <c r="P44" s="17"/>
    </row>
    <row r="45" spans="1:16">
      <c r="A45" s="6">
        <v>121</v>
      </c>
      <c r="B45" s="6" t="s">
        <v>269</v>
      </c>
      <c r="C45" s="156" t="s">
        <v>244</v>
      </c>
      <c r="D45" s="154"/>
      <c r="E45" s="158">
        <v>6.6070588235294121</v>
      </c>
      <c r="F45" s="7">
        <v>590.49</v>
      </c>
      <c r="G45" s="17">
        <v>84.624391916275727</v>
      </c>
      <c r="H45" s="34" t="s">
        <v>256</v>
      </c>
      <c r="O45" s="7"/>
      <c r="P45" s="17"/>
    </row>
    <row r="46" spans="1:16">
      <c r="A46" s="6">
        <v>121</v>
      </c>
      <c r="B46" s="6" t="s">
        <v>269</v>
      </c>
      <c r="C46" s="156" t="s">
        <v>245</v>
      </c>
      <c r="D46" s="154"/>
      <c r="E46" s="158">
        <v>7.6870588235294113</v>
      </c>
      <c r="F46" s="7">
        <v>539.41999999999996</v>
      </c>
      <c r="G46" s="17">
        <v>0</v>
      </c>
      <c r="H46" s="34" t="s">
        <v>256</v>
      </c>
      <c r="O46" s="7"/>
      <c r="P46" s="17"/>
    </row>
    <row r="47" spans="1:16">
      <c r="A47" s="6">
        <v>121</v>
      </c>
      <c r="B47" s="6" t="s">
        <v>269</v>
      </c>
      <c r="C47" s="156" t="s">
        <v>246</v>
      </c>
      <c r="D47" s="154"/>
      <c r="E47" s="158">
        <v>7.5441176470588234</v>
      </c>
      <c r="F47" s="7">
        <v>927.17</v>
      </c>
      <c r="G47" s="17">
        <v>349.55902923132442</v>
      </c>
      <c r="H47" s="34" t="s">
        <v>256</v>
      </c>
      <c r="O47" s="7"/>
      <c r="P47" s="17"/>
    </row>
    <row r="48" spans="1:16">
      <c r="A48" s="6">
        <v>121</v>
      </c>
      <c r="B48" s="6" t="s">
        <v>269</v>
      </c>
      <c r="C48" s="156" t="s">
        <v>247</v>
      </c>
      <c r="D48" s="154"/>
      <c r="E48" s="158">
        <v>6.3052941176470592</v>
      </c>
      <c r="F48" s="7">
        <v>789.81</v>
      </c>
      <c r="G48" s="17">
        <v>307.04883074702269</v>
      </c>
      <c r="H48" s="34" t="s">
        <v>256</v>
      </c>
      <c r="O48" s="7"/>
      <c r="P48" s="17"/>
    </row>
    <row r="49" spans="1:16">
      <c r="A49" s="6">
        <v>121</v>
      </c>
      <c r="B49" s="6" t="s">
        <v>269</v>
      </c>
      <c r="C49" s="156" t="s">
        <v>248</v>
      </c>
      <c r="D49" s="154"/>
      <c r="E49" s="158">
        <v>6.2470588235294118</v>
      </c>
      <c r="F49" s="7">
        <v>826.13</v>
      </c>
      <c r="G49" s="17">
        <v>347.82758210032478</v>
      </c>
      <c r="H49" s="34" t="s">
        <v>256</v>
      </c>
      <c r="O49" s="7"/>
      <c r="P49" s="17"/>
    </row>
    <row r="50" spans="1:16">
      <c r="A50" s="6">
        <v>121</v>
      </c>
      <c r="B50" s="6" t="s">
        <v>269</v>
      </c>
      <c r="C50" s="156" t="s">
        <v>249</v>
      </c>
      <c r="D50" s="154"/>
      <c r="E50" s="158">
        <v>9.0423529411764694</v>
      </c>
      <c r="F50" s="7">
        <v>1173.8900000000001</v>
      </c>
      <c r="G50" s="17">
        <v>481.56751714182622</v>
      </c>
      <c r="H50" s="34" t="s">
        <v>256</v>
      </c>
      <c r="O50" s="7"/>
      <c r="P50" s="17"/>
    </row>
    <row r="51" spans="1:16">
      <c r="A51" s="6">
        <v>121</v>
      </c>
      <c r="B51" s="6" t="s">
        <v>269</v>
      </c>
      <c r="C51" s="156" t="s">
        <v>250</v>
      </c>
      <c r="D51" s="154"/>
      <c r="E51" s="158">
        <v>8.105294117647059</v>
      </c>
      <c r="F51" s="7">
        <v>1252.6400000000001</v>
      </c>
      <c r="G51" s="17">
        <v>632.06287982677748</v>
      </c>
      <c r="H51" s="34" t="s">
        <v>256</v>
      </c>
      <c r="O51" s="7"/>
      <c r="P51" s="17"/>
    </row>
    <row r="52" spans="1:16">
      <c r="A52" s="6">
        <v>121</v>
      </c>
      <c r="B52" s="6" t="s">
        <v>269</v>
      </c>
      <c r="C52" s="156" t="s">
        <v>251</v>
      </c>
      <c r="D52" s="154"/>
      <c r="E52" s="158">
        <v>8.2747058823529418</v>
      </c>
      <c r="F52" s="7">
        <v>1225.45</v>
      </c>
      <c r="G52" s="17">
        <v>591.90196679898952</v>
      </c>
      <c r="H52" s="34" t="s">
        <v>256</v>
      </c>
      <c r="O52" s="7"/>
      <c r="P52" s="17"/>
    </row>
    <row r="53" spans="1:16">
      <c r="A53" s="6">
        <v>121</v>
      </c>
      <c r="B53" s="6" t="s">
        <v>269</v>
      </c>
      <c r="C53" s="156" t="s">
        <v>252</v>
      </c>
      <c r="D53" s="154"/>
      <c r="E53" s="158">
        <v>7.3852941176470583</v>
      </c>
      <c r="F53" s="7">
        <v>977.01</v>
      </c>
      <c r="G53" s="17">
        <v>411.55926019487549</v>
      </c>
      <c r="H53" s="34" t="s">
        <v>256</v>
      </c>
      <c r="O53" s="7"/>
      <c r="P53" s="17"/>
    </row>
    <row r="54" spans="1:16">
      <c r="A54" s="6">
        <v>121</v>
      </c>
      <c r="B54" s="6" t="s">
        <v>269</v>
      </c>
      <c r="C54" s="156" t="s">
        <v>253</v>
      </c>
      <c r="D54" s="154"/>
      <c r="E54" s="158">
        <v>7.3376470588235296</v>
      </c>
      <c r="F54" s="7">
        <v>991.57</v>
      </c>
      <c r="G54" s="17">
        <v>429.7673294839409</v>
      </c>
      <c r="H54" s="34" t="s">
        <v>256</v>
      </c>
      <c r="O54" s="7"/>
      <c r="P54" s="17"/>
    </row>
    <row r="55" spans="1:16">
      <c r="A55" s="6">
        <v>121</v>
      </c>
      <c r="B55" s="6" t="s">
        <v>269</v>
      </c>
      <c r="C55" s="155" t="s">
        <v>254</v>
      </c>
      <c r="D55" s="154"/>
      <c r="E55" s="158">
        <v>8.7035294117647073</v>
      </c>
      <c r="F55" s="7">
        <v>1286.83</v>
      </c>
      <c r="G55" s="17">
        <v>620.4493431974015</v>
      </c>
      <c r="H55" s="34" t="s">
        <v>256</v>
      </c>
      <c r="O55" s="7"/>
      <c r="P55" s="17"/>
    </row>
    <row r="56" spans="1:16">
      <c r="A56" s="6">
        <v>121</v>
      </c>
      <c r="B56" s="6" t="s">
        <v>269</v>
      </c>
      <c r="C56" s="155" t="s">
        <v>255</v>
      </c>
      <c r="D56" s="154"/>
      <c r="E56" s="158">
        <v>9.0211764705882356</v>
      </c>
      <c r="F56" s="7">
        <v>1256.48</v>
      </c>
      <c r="G56" s="17">
        <v>565.77888127029951</v>
      </c>
      <c r="H56" s="34" t="s">
        <v>256</v>
      </c>
      <c r="O56" s="7"/>
      <c r="P56" s="17"/>
    </row>
    <row r="57" spans="1:16">
      <c r="A57" s="6">
        <v>140</v>
      </c>
      <c r="B57" s="6" t="s">
        <v>269</v>
      </c>
      <c r="C57" s="155" t="s">
        <v>294</v>
      </c>
      <c r="D57" s="154"/>
      <c r="E57" s="158">
        <v>6.802941176470588</v>
      </c>
      <c r="F57" s="158">
        <v>626.79738562091507</v>
      </c>
      <c r="G57" s="17">
        <v>105.93415934881114</v>
      </c>
      <c r="H57" s="34" t="s">
        <v>292</v>
      </c>
      <c r="O57" s="158"/>
      <c r="P57" s="17"/>
    </row>
    <row r="58" spans="1:16">
      <c r="A58" s="6">
        <v>140</v>
      </c>
      <c r="B58" s="6" t="s">
        <v>269</v>
      </c>
      <c r="C58" s="155" t="s">
        <v>293</v>
      </c>
      <c r="D58" s="154"/>
      <c r="E58" s="158">
        <v>7.3852941176470583</v>
      </c>
      <c r="F58" s="158">
        <v>626.79738562091507</v>
      </c>
      <c r="G58" s="17">
        <v>61.346645815790566</v>
      </c>
      <c r="H58" s="34" t="s">
        <v>292</v>
      </c>
      <c r="O58" s="158"/>
      <c r="P58" s="17"/>
    </row>
    <row r="59" spans="1:16">
      <c r="A59" s="6">
        <v>140</v>
      </c>
      <c r="B59" s="6" t="s">
        <v>269</v>
      </c>
      <c r="C59" s="155" t="s">
        <v>295</v>
      </c>
      <c r="D59" s="154"/>
      <c r="E59" s="158">
        <v>7.9676470588235295</v>
      </c>
      <c r="F59" s="158">
        <v>537.2549019607842</v>
      </c>
      <c r="G59" s="17">
        <v>0</v>
      </c>
      <c r="H59" s="34" t="s">
        <v>292</v>
      </c>
      <c r="O59" s="158"/>
      <c r="P59" s="17"/>
    </row>
    <row r="60" spans="1:16">
      <c r="A60" s="6">
        <v>140</v>
      </c>
      <c r="B60" s="6" t="s">
        <v>269</v>
      </c>
      <c r="C60" s="155" t="s">
        <v>296</v>
      </c>
      <c r="D60" s="154"/>
      <c r="E60" s="158">
        <v>7.5441176470588234</v>
      </c>
      <c r="F60" s="158">
        <v>626.79738562091507</v>
      </c>
      <c r="G60" s="17">
        <v>49.186414852239523</v>
      </c>
      <c r="H60" s="34" t="s">
        <v>292</v>
      </c>
      <c r="O60" s="158"/>
      <c r="P60" s="17"/>
    </row>
    <row r="61" spans="1:16">
      <c r="A61" s="6">
        <v>140</v>
      </c>
      <c r="B61" s="6" t="s">
        <v>269</v>
      </c>
      <c r="C61" s="155" t="s">
        <v>297</v>
      </c>
      <c r="D61" s="154"/>
      <c r="E61" s="158">
        <v>8.4176470588235297</v>
      </c>
      <c r="F61" s="158">
        <v>984.96732026143786</v>
      </c>
      <c r="G61" s="17">
        <v>340.47507919323141</v>
      </c>
      <c r="H61" s="34" t="s">
        <v>292</v>
      </c>
      <c r="O61" s="158"/>
      <c r="P61" s="17"/>
    </row>
    <row r="62" spans="1:16">
      <c r="A62" s="6">
        <v>140</v>
      </c>
      <c r="B62" s="6" t="s">
        <v>269</v>
      </c>
      <c r="C62" s="155" t="s">
        <v>298</v>
      </c>
      <c r="D62" s="154"/>
      <c r="E62" s="158">
        <v>8.6294117647058837</v>
      </c>
      <c r="F62" s="158">
        <v>984.96732026143786</v>
      </c>
      <c r="G62" s="17">
        <v>324.26143790849665</v>
      </c>
      <c r="H62" s="34" t="s">
        <v>292</v>
      </c>
      <c r="O62" s="158"/>
      <c r="P62" s="17"/>
    </row>
    <row r="63" spans="1:16">
      <c r="A63" s="6">
        <v>140</v>
      </c>
      <c r="B63" s="6" t="s">
        <v>269</v>
      </c>
      <c r="C63" s="155" t="s">
        <v>299</v>
      </c>
      <c r="D63" s="154"/>
      <c r="E63" s="158">
        <v>6.882352941176471</v>
      </c>
      <c r="F63" s="158">
        <v>805.88235294117635</v>
      </c>
      <c r="G63" s="17">
        <v>278.93901118729684</v>
      </c>
      <c r="H63" s="34" t="s">
        <v>292</v>
      </c>
      <c r="O63" s="158"/>
      <c r="P63" s="17"/>
    </row>
    <row r="64" spans="1:16">
      <c r="A64" s="6">
        <v>140</v>
      </c>
      <c r="B64" s="6" t="s">
        <v>269</v>
      </c>
      <c r="C64" s="155" t="s">
        <v>300</v>
      </c>
      <c r="D64" s="154"/>
      <c r="E64" s="158">
        <v>5.5852941176470594</v>
      </c>
      <c r="F64" s="158">
        <v>626.79738562091507</v>
      </c>
      <c r="G64" s="17">
        <v>199.16259673603594</v>
      </c>
      <c r="H64" s="34" t="s">
        <v>292</v>
      </c>
      <c r="O64" s="158"/>
      <c r="P64" s="17"/>
    </row>
    <row r="65" spans="1:16">
      <c r="A65" s="6">
        <v>140</v>
      </c>
      <c r="B65" s="6" t="s">
        <v>269</v>
      </c>
      <c r="C65" s="155" t="s">
        <v>301</v>
      </c>
      <c r="D65" s="154"/>
      <c r="E65" s="158">
        <v>10.35</v>
      </c>
      <c r="F65" s="158">
        <v>1522.2222222222222</v>
      </c>
      <c r="G65" s="17">
        <v>729.78050443081122</v>
      </c>
      <c r="H65" s="34" t="s">
        <v>292</v>
      </c>
      <c r="O65" s="158"/>
      <c r="P65" s="17"/>
    </row>
    <row r="66" spans="1:16">
      <c r="A66" s="6">
        <v>140</v>
      </c>
      <c r="B66" s="6" t="s">
        <v>269</v>
      </c>
      <c r="C66" s="155" t="s">
        <v>302</v>
      </c>
      <c r="D66" s="154"/>
      <c r="E66" s="158">
        <v>10.244117647058824</v>
      </c>
      <c r="F66" s="158">
        <v>1343.1372549019607</v>
      </c>
      <c r="G66" s="17">
        <v>558.80235775291703</v>
      </c>
      <c r="H66" s="34" t="s">
        <v>292</v>
      </c>
      <c r="O66" s="158"/>
      <c r="P66" s="17"/>
    </row>
    <row r="67" spans="1:16">
      <c r="A67" s="6">
        <v>140</v>
      </c>
      <c r="B67" s="6" t="s">
        <v>269</v>
      </c>
      <c r="C67" s="155" t="s">
        <v>303</v>
      </c>
      <c r="D67" s="154"/>
      <c r="E67" s="158">
        <v>5.0505882352941169</v>
      </c>
      <c r="F67" s="158">
        <v>537.2549019607842</v>
      </c>
      <c r="G67" s="17">
        <v>150.5595573198604</v>
      </c>
      <c r="H67" s="34" t="s">
        <v>292</v>
      </c>
      <c r="O67" s="158"/>
      <c r="P67" s="17"/>
    </row>
    <row r="68" spans="1:16">
      <c r="A68" s="6">
        <v>140</v>
      </c>
      <c r="B68" s="6" t="s">
        <v>269</v>
      </c>
      <c r="C68" s="155" t="s">
        <v>304</v>
      </c>
      <c r="D68" s="154"/>
      <c r="E68" s="158">
        <v>6.0352941176470587</v>
      </c>
      <c r="F68" s="158">
        <v>537.2549019607842</v>
      </c>
      <c r="G68" s="17">
        <v>75.166125345843739</v>
      </c>
      <c r="H68" s="34" t="s">
        <v>292</v>
      </c>
      <c r="O68" s="158"/>
      <c r="P68" s="17"/>
    </row>
    <row r="69" spans="1:16">
      <c r="A69" s="6">
        <v>140</v>
      </c>
      <c r="B69" s="6" t="s">
        <v>269</v>
      </c>
      <c r="C69" s="155" t="s">
        <v>305</v>
      </c>
      <c r="D69" s="154"/>
      <c r="E69" s="158">
        <v>10.191176470588236</v>
      </c>
      <c r="F69" s="158">
        <v>895.42483660130711</v>
      </c>
      <c r="G69" s="17">
        <v>115.14334977344708</v>
      </c>
      <c r="H69" s="34" t="s">
        <v>292</v>
      </c>
      <c r="O69" s="158"/>
      <c r="P69" s="17"/>
    </row>
    <row r="70" spans="1:16">
      <c r="A70" s="6">
        <v>140</v>
      </c>
      <c r="B70" s="6" t="s">
        <v>269</v>
      </c>
      <c r="C70" s="155" t="s">
        <v>306</v>
      </c>
      <c r="D70" s="154"/>
      <c r="E70" s="158">
        <v>8.3382352941176467</v>
      </c>
      <c r="F70" s="158">
        <v>805.88235294117635</v>
      </c>
      <c r="G70" s="17">
        <v>167.47022735474548</v>
      </c>
      <c r="H70" s="34" t="s">
        <v>292</v>
      </c>
      <c r="O70" s="158"/>
      <c r="P70" s="17"/>
    </row>
    <row r="71" spans="1:16">
      <c r="A71" s="6">
        <v>140</v>
      </c>
      <c r="B71" s="6" t="s">
        <v>269</v>
      </c>
      <c r="C71" s="155" t="s">
        <v>307</v>
      </c>
      <c r="D71" s="154"/>
      <c r="E71" s="158">
        <v>8.1264705882352946</v>
      </c>
      <c r="F71" s="158">
        <v>716.33986928104571</v>
      </c>
      <c r="G71" s="17">
        <v>94.141384979349596</v>
      </c>
      <c r="H71" s="34" t="s">
        <v>292</v>
      </c>
      <c r="O71" s="158"/>
      <c r="P71" s="17"/>
    </row>
    <row r="72" spans="1:16">
      <c r="A72" s="6">
        <v>140</v>
      </c>
      <c r="B72" s="6" t="s">
        <v>269</v>
      </c>
      <c r="C72" s="155" t="s">
        <v>308</v>
      </c>
      <c r="D72" s="154"/>
      <c r="E72" s="158">
        <v>8.2852941176470587</v>
      </c>
      <c r="F72" s="158">
        <v>805.88235294117635</v>
      </c>
      <c r="G72" s="17">
        <v>171.52363767592919</v>
      </c>
      <c r="H72" s="34" t="s">
        <v>292</v>
      </c>
      <c r="O72" s="158"/>
      <c r="P72" s="17"/>
    </row>
    <row r="73" spans="1:16">
      <c r="A73" s="6">
        <v>140</v>
      </c>
      <c r="B73" s="6" t="s">
        <v>269</v>
      </c>
      <c r="C73" s="155" t="s">
        <v>309</v>
      </c>
      <c r="D73" s="154"/>
      <c r="E73" s="158">
        <v>8.3911764705882348</v>
      </c>
      <c r="F73" s="158">
        <v>1253.5947712418301</v>
      </c>
      <c r="G73" s="17">
        <v>611.12923533421565</v>
      </c>
      <c r="H73" s="34" t="s">
        <v>292</v>
      </c>
      <c r="O73" s="158"/>
      <c r="P73" s="17"/>
    </row>
    <row r="74" spans="1:16">
      <c r="A74" s="6">
        <v>208</v>
      </c>
      <c r="B74" s="155" t="s">
        <v>270</v>
      </c>
      <c r="C74" s="157" t="s">
        <v>258</v>
      </c>
      <c r="E74" s="159">
        <v>9.5611764705882347</v>
      </c>
      <c r="F74" s="12">
        <v>918.6</v>
      </c>
      <c r="G74" s="17">
        <v>186.55409599422603</v>
      </c>
      <c r="H74" s="34" t="s">
        <v>268</v>
      </c>
      <c r="O74" s="12"/>
      <c r="P74" s="17"/>
    </row>
    <row r="75" spans="1:16">
      <c r="A75" s="6">
        <v>208</v>
      </c>
      <c r="B75" s="155" t="s">
        <v>270</v>
      </c>
      <c r="C75" s="157" t="s">
        <v>259</v>
      </c>
      <c r="E75" s="159">
        <v>9.015882352941178</v>
      </c>
      <c r="F75" s="12">
        <v>738.7</v>
      </c>
      <c r="G75" s="17">
        <v>48.404222302417793</v>
      </c>
      <c r="H75" s="34" t="s">
        <v>268</v>
      </c>
      <c r="O75" s="12"/>
      <c r="P75" s="17"/>
    </row>
    <row r="76" spans="1:16">
      <c r="A76" s="6">
        <v>208</v>
      </c>
      <c r="B76" s="155" t="s">
        <v>270</v>
      </c>
      <c r="C76" s="157" t="s">
        <v>260</v>
      </c>
      <c r="E76" s="159">
        <v>8.7617647058823529</v>
      </c>
      <c r="F76" s="12">
        <v>517.29999999999995</v>
      </c>
      <c r="G76" s="17">
        <v>0</v>
      </c>
      <c r="H76" s="34" t="s">
        <v>268</v>
      </c>
      <c r="O76" s="12"/>
      <c r="P76" s="17"/>
    </row>
    <row r="77" spans="1:16">
      <c r="A77" s="6">
        <v>208</v>
      </c>
      <c r="B77" s="155" t="s">
        <v>270</v>
      </c>
      <c r="C77" s="157" t="s">
        <v>261</v>
      </c>
      <c r="E77" s="159">
        <v>8.0047058823529404</v>
      </c>
      <c r="F77" s="12">
        <v>925.5</v>
      </c>
      <c r="G77" s="17">
        <v>312.62435943702644</v>
      </c>
      <c r="H77" s="34" t="s">
        <v>268</v>
      </c>
      <c r="O77" s="12"/>
      <c r="P77" s="17"/>
    </row>
    <row r="78" spans="1:16">
      <c r="A78" s="6">
        <v>208</v>
      </c>
      <c r="B78" s="155" t="s">
        <v>270</v>
      </c>
      <c r="C78" s="157" t="s">
        <v>262</v>
      </c>
      <c r="E78" s="159">
        <v>10.053529411764705</v>
      </c>
      <c r="F78" s="12">
        <v>712</v>
      </c>
      <c r="G78" s="17">
        <v>0</v>
      </c>
      <c r="H78" s="34" t="s">
        <v>268</v>
      </c>
      <c r="O78" s="12"/>
      <c r="P78" s="17"/>
    </row>
    <row r="79" spans="1:16">
      <c r="A79" s="6">
        <v>208</v>
      </c>
      <c r="B79" s="155" t="s">
        <v>270</v>
      </c>
      <c r="C79" s="157" t="s">
        <v>263</v>
      </c>
      <c r="E79" s="159">
        <v>8.1794117647058826</v>
      </c>
      <c r="F79" s="12">
        <v>974</v>
      </c>
      <c r="G79" s="17">
        <v>347.74810537712017</v>
      </c>
      <c r="H79" s="34" t="s">
        <v>268</v>
      </c>
      <c r="O79" s="12"/>
      <c r="P79" s="17"/>
    </row>
    <row r="80" spans="1:16">
      <c r="A80" s="6">
        <v>208</v>
      </c>
      <c r="B80" s="155" t="s">
        <v>270</v>
      </c>
      <c r="C80" s="157" t="s">
        <v>264</v>
      </c>
      <c r="E80" s="159">
        <v>7.7082352941176477</v>
      </c>
      <c r="F80" s="12">
        <v>801.5</v>
      </c>
      <c r="G80" s="17">
        <v>211.32345723565493</v>
      </c>
      <c r="H80" s="34" t="s">
        <v>268</v>
      </c>
      <c r="O80" s="12"/>
      <c r="P80" s="17"/>
    </row>
    <row r="81" spans="1:16">
      <c r="A81" s="6">
        <v>208</v>
      </c>
      <c r="B81" s="155" t="s">
        <v>270</v>
      </c>
      <c r="C81" s="157" t="s">
        <v>265</v>
      </c>
      <c r="E81" s="159">
        <v>8.7935294117647054</v>
      </c>
      <c r="F81" s="12">
        <v>646</v>
      </c>
      <c r="G81" s="17">
        <v>0</v>
      </c>
      <c r="H81" s="34" t="s">
        <v>268</v>
      </c>
      <c r="O81" s="12"/>
      <c r="P81" s="17"/>
    </row>
    <row r="82" spans="1:16">
      <c r="A82" s="6">
        <v>208</v>
      </c>
      <c r="B82" s="155" t="s">
        <v>270</v>
      </c>
      <c r="C82" s="157" t="s">
        <v>266</v>
      </c>
      <c r="E82" s="159">
        <v>9.3123529411764707</v>
      </c>
      <c r="F82" s="12">
        <v>748.9</v>
      </c>
      <c r="G82" s="17">
        <v>35.905124503789239</v>
      </c>
      <c r="H82" s="34" t="s">
        <v>268</v>
      </c>
      <c r="O82" s="12"/>
      <c r="P82" s="17"/>
    </row>
    <row r="83" spans="1:16">
      <c r="A83" s="6">
        <v>208</v>
      </c>
      <c r="B83" s="155" t="s">
        <v>270</v>
      </c>
      <c r="C83" s="157" t="s">
        <v>267</v>
      </c>
      <c r="E83" s="159">
        <v>9.3705882352941181</v>
      </c>
      <c r="F83" s="12">
        <v>693.3</v>
      </c>
      <c r="G83" s="17">
        <v>0</v>
      </c>
      <c r="H83" s="34" t="s">
        <v>268</v>
      </c>
      <c r="O83" s="12"/>
      <c r="P83" s="17"/>
    </row>
    <row r="84" spans="1:16">
      <c r="A84" s="6">
        <v>220</v>
      </c>
      <c r="B84" s="155" t="s">
        <v>270</v>
      </c>
      <c r="C84" s="157" t="s">
        <v>271</v>
      </c>
      <c r="E84" s="159">
        <v>7.6658823529411766</v>
      </c>
      <c r="F84" s="12">
        <v>321.60000000000002</v>
      </c>
      <c r="G84" s="17">
        <v>0</v>
      </c>
      <c r="H84" s="34" t="s">
        <v>291</v>
      </c>
      <c r="O84" s="12"/>
      <c r="P84" s="17"/>
    </row>
    <row r="85" spans="1:16">
      <c r="A85" s="6">
        <v>220</v>
      </c>
      <c r="B85" s="155" t="s">
        <v>270</v>
      </c>
      <c r="C85" s="157" t="s">
        <v>272</v>
      </c>
      <c r="E85" s="159">
        <v>9.0476470588235287</v>
      </c>
      <c r="F85" s="12">
        <v>765.1</v>
      </c>
      <c r="G85" s="17">
        <v>72.372176109707766</v>
      </c>
      <c r="H85" s="34" t="s">
        <v>291</v>
      </c>
      <c r="O85" s="12"/>
      <c r="P85" s="17"/>
    </row>
    <row r="86" spans="1:16">
      <c r="A86" s="6">
        <v>220</v>
      </c>
      <c r="B86" s="155" t="s">
        <v>270</v>
      </c>
      <c r="C86" s="157" t="s">
        <v>273</v>
      </c>
      <c r="E86" s="159">
        <v>9.7517647058823531</v>
      </c>
      <c r="F86" s="12">
        <v>433.3</v>
      </c>
      <c r="G86" s="17">
        <v>0</v>
      </c>
      <c r="H86" s="34" t="s">
        <v>290</v>
      </c>
      <c r="O86" s="12"/>
      <c r="P86" s="17"/>
    </row>
    <row r="87" spans="1:16">
      <c r="A87" s="6">
        <v>220</v>
      </c>
      <c r="B87" s="155" t="s">
        <v>270</v>
      </c>
      <c r="C87" s="157" t="s">
        <v>274</v>
      </c>
      <c r="E87" s="159">
        <v>7.5652941176470581</v>
      </c>
      <c r="F87" s="12">
        <v>285</v>
      </c>
      <c r="G87" s="17">
        <v>0</v>
      </c>
      <c r="H87" s="34" t="s">
        <v>290</v>
      </c>
      <c r="O87" s="12"/>
      <c r="P87" s="17"/>
    </row>
    <row r="88" spans="1:16">
      <c r="A88" s="6">
        <v>220</v>
      </c>
      <c r="B88" s="155" t="s">
        <v>270</v>
      </c>
      <c r="C88" s="157" t="s">
        <v>275</v>
      </c>
      <c r="E88" s="159">
        <v>7.9835294117647058</v>
      </c>
      <c r="F88" s="12">
        <v>365.9</v>
      </c>
      <c r="G88" s="17">
        <v>0</v>
      </c>
      <c r="H88" s="34" t="s">
        <v>290</v>
      </c>
      <c r="O88" s="12"/>
      <c r="P88" s="17"/>
    </row>
    <row r="89" spans="1:16">
      <c r="A89" s="6">
        <v>220</v>
      </c>
      <c r="B89" s="155" t="s">
        <v>270</v>
      </c>
      <c r="C89" s="157" t="s">
        <v>276</v>
      </c>
      <c r="E89" s="159">
        <v>6.554117647058824</v>
      </c>
      <c r="F89" s="12">
        <v>362.1</v>
      </c>
      <c r="G89" s="17">
        <v>0</v>
      </c>
      <c r="H89" s="34" t="s">
        <v>290</v>
      </c>
      <c r="O89" s="12"/>
      <c r="P89" s="17"/>
    </row>
    <row r="90" spans="1:16">
      <c r="A90" s="6">
        <v>220</v>
      </c>
      <c r="B90" s="155" t="s">
        <v>270</v>
      </c>
      <c r="C90" s="157" t="s">
        <v>277</v>
      </c>
      <c r="E90" s="159">
        <v>6.7076470588235297</v>
      </c>
      <c r="F90" s="12">
        <v>602.9</v>
      </c>
      <c r="G90" s="17">
        <v>89.332912306026628</v>
      </c>
      <c r="H90" s="34" t="s">
        <v>290</v>
      </c>
      <c r="O90" s="12"/>
      <c r="P90" s="17"/>
    </row>
    <row r="91" spans="1:16">
      <c r="A91" s="6">
        <v>220</v>
      </c>
      <c r="B91" s="155" t="s">
        <v>270</v>
      </c>
      <c r="C91" s="157" t="s">
        <v>278</v>
      </c>
      <c r="E91" s="159">
        <v>8.2800000000000011</v>
      </c>
      <c r="F91" s="12">
        <v>569.29999999999995</v>
      </c>
      <c r="G91" s="17">
        <v>0</v>
      </c>
      <c r="H91" s="34" t="s">
        <v>290</v>
      </c>
      <c r="O91" s="12"/>
      <c r="P91" s="17"/>
    </row>
    <row r="92" spans="1:16">
      <c r="A92" s="6">
        <v>220</v>
      </c>
      <c r="B92" s="155" t="s">
        <v>270</v>
      </c>
      <c r="C92" s="157" t="s">
        <v>279</v>
      </c>
      <c r="E92" s="159">
        <v>9.2594117647058809</v>
      </c>
      <c r="F92" s="12">
        <v>768.1</v>
      </c>
      <c r="G92" s="17">
        <v>59.158534824973117</v>
      </c>
      <c r="H92" s="34" t="s">
        <v>290</v>
      </c>
      <c r="O92" s="12"/>
      <c r="P92" s="17"/>
    </row>
    <row r="93" spans="1:16">
      <c r="A93" s="6">
        <v>220</v>
      </c>
      <c r="B93" s="155" t="s">
        <v>270</v>
      </c>
      <c r="C93" s="157" t="s">
        <v>289</v>
      </c>
      <c r="E93" s="159">
        <v>9.2117647058823522</v>
      </c>
      <c r="F93" s="12">
        <v>533.1</v>
      </c>
      <c r="G93" s="17">
        <v>0</v>
      </c>
      <c r="H93" s="34" t="s">
        <v>290</v>
      </c>
      <c r="O93" s="12"/>
      <c r="P93" s="17"/>
    </row>
    <row r="94" spans="1:16">
      <c r="A94" s="6">
        <v>220</v>
      </c>
      <c r="B94" s="155" t="s">
        <v>270</v>
      </c>
      <c r="C94" s="157" t="s">
        <v>288</v>
      </c>
      <c r="E94" s="159">
        <v>8.1794117647058826</v>
      </c>
      <c r="F94" s="12">
        <v>576.9</v>
      </c>
      <c r="G94" s="17">
        <v>0</v>
      </c>
      <c r="H94" s="34" t="s">
        <v>290</v>
      </c>
      <c r="O94" s="12"/>
      <c r="P94" s="17"/>
    </row>
    <row r="95" spans="1:16">
      <c r="A95" s="6">
        <v>220</v>
      </c>
      <c r="B95" s="155" t="s">
        <v>270</v>
      </c>
      <c r="C95" s="157" t="s">
        <v>287</v>
      </c>
      <c r="E95" s="159">
        <v>8.867647058823529</v>
      </c>
      <c r="F95" s="12">
        <v>405.8</v>
      </c>
      <c r="G95" s="17">
        <v>0</v>
      </c>
      <c r="H95" s="34" t="s">
        <v>290</v>
      </c>
      <c r="O95" s="12"/>
      <c r="P95" s="17"/>
    </row>
    <row r="96" spans="1:16">
      <c r="A96" s="6">
        <v>220</v>
      </c>
      <c r="B96" s="155" t="s">
        <v>270</v>
      </c>
      <c r="C96" s="157" t="s">
        <v>286</v>
      </c>
      <c r="E96" s="159">
        <v>6.5223529411764707</v>
      </c>
      <c r="F96" s="12">
        <v>567.1</v>
      </c>
      <c r="G96" s="17">
        <v>67.719848430169634</v>
      </c>
      <c r="H96" s="34" t="s">
        <v>290</v>
      </c>
      <c r="O96" s="12"/>
      <c r="P96" s="17"/>
    </row>
    <row r="97" spans="1:16">
      <c r="A97" s="6">
        <v>220</v>
      </c>
      <c r="B97" s="155" t="s">
        <v>270</v>
      </c>
      <c r="C97" s="157" t="s">
        <v>285</v>
      </c>
      <c r="E97" s="159">
        <v>9.5188235294117653</v>
      </c>
      <c r="F97" s="12">
        <v>496.5</v>
      </c>
      <c r="G97" s="17">
        <v>0</v>
      </c>
      <c r="H97" s="34" t="s">
        <v>290</v>
      </c>
      <c r="O97" s="12"/>
      <c r="P97" s="17"/>
    </row>
    <row r="98" spans="1:16">
      <c r="A98" s="6">
        <v>220</v>
      </c>
      <c r="B98" s="155" t="s">
        <v>270</v>
      </c>
      <c r="C98" s="157" t="s">
        <v>284</v>
      </c>
      <c r="E98" s="159">
        <v>6.6335294117647052</v>
      </c>
      <c r="F98" s="12">
        <v>228.3</v>
      </c>
      <c r="G98" s="17">
        <v>0</v>
      </c>
      <c r="H98" s="34" t="s">
        <v>290</v>
      </c>
      <c r="O98" s="12"/>
      <c r="P98" s="17"/>
    </row>
    <row r="99" spans="1:16">
      <c r="A99" s="6">
        <v>220</v>
      </c>
      <c r="B99" s="155" t="s">
        <v>270</v>
      </c>
      <c r="C99" s="157" t="s">
        <v>283</v>
      </c>
      <c r="E99" s="159">
        <v>9.5399999999999991</v>
      </c>
      <c r="F99" s="12">
        <v>726.2</v>
      </c>
      <c r="G99" s="17">
        <v>0</v>
      </c>
      <c r="H99" s="34" t="s">
        <v>290</v>
      </c>
      <c r="O99" s="12"/>
      <c r="P99" s="17"/>
    </row>
    <row r="100" spans="1:16">
      <c r="A100" s="6">
        <v>220</v>
      </c>
      <c r="B100" s="155" t="s">
        <v>270</v>
      </c>
      <c r="C100" s="157" t="s">
        <v>282</v>
      </c>
      <c r="E100" s="159">
        <v>9.0688235294117643</v>
      </c>
      <c r="F100" s="12">
        <v>614.70000000000005</v>
      </c>
      <c r="G100" s="17">
        <v>0</v>
      </c>
      <c r="H100" s="34" t="s">
        <v>290</v>
      </c>
      <c r="O100" s="12"/>
      <c r="P100" s="17"/>
    </row>
    <row r="101" spans="1:16">
      <c r="A101" s="6">
        <v>220</v>
      </c>
      <c r="B101" s="155" t="s">
        <v>270</v>
      </c>
      <c r="C101" s="157" t="s">
        <v>281</v>
      </c>
      <c r="E101" s="159">
        <v>7.644705882352941</v>
      </c>
      <c r="F101" s="12">
        <v>643.20000000000005</v>
      </c>
      <c r="G101" s="17">
        <v>57.887549621075436</v>
      </c>
      <c r="H101" s="34" t="s">
        <v>290</v>
      </c>
      <c r="O101" s="12"/>
      <c r="P101" s="17"/>
    </row>
    <row r="102" spans="1:16">
      <c r="A102" s="6">
        <v>220</v>
      </c>
      <c r="B102" s="155" t="s">
        <v>270</v>
      </c>
      <c r="C102" s="157" t="s">
        <v>280</v>
      </c>
      <c r="E102" s="159">
        <v>7.4276470588235295</v>
      </c>
      <c r="F102" s="12">
        <v>1065.0999999999999</v>
      </c>
      <c r="G102" s="17">
        <v>496.40653193792843</v>
      </c>
      <c r="H102" s="34" t="s">
        <v>290</v>
      </c>
      <c r="O102" s="12"/>
      <c r="P102" s="17"/>
    </row>
    <row r="104" spans="1:16">
      <c r="A104" s="5" t="s">
        <v>421</v>
      </c>
    </row>
    <row r="105" spans="1:16">
      <c r="A105" s="5" t="s">
        <v>422</v>
      </c>
    </row>
    <row r="106" spans="1:16">
      <c r="A106" s="5" t="s">
        <v>423</v>
      </c>
    </row>
    <row r="107" spans="1:16">
      <c r="A107" s="5" t="s">
        <v>424</v>
      </c>
    </row>
    <row r="108" spans="1:16">
      <c r="A108" s="5" t="s">
        <v>425</v>
      </c>
    </row>
    <row r="109" spans="1:16">
      <c r="A109" s="5" t="s">
        <v>426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7"/>
  <sheetViews>
    <sheetView topLeftCell="A34" workbookViewId="0">
      <selection activeCell="A57" sqref="A57"/>
    </sheetView>
  </sheetViews>
  <sheetFormatPr defaultColWidth="8.85546875" defaultRowHeight="15"/>
  <cols>
    <col min="1" max="1" width="15" style="6" customWidth="1"/>
    <col min="2" max="2" width="8.85546875" style="3"/>
    <col min="3" max="5" width="8.85546875" style="4"/>
    <col min="9" max="9" width="8.85546875" style="5"/>
  </cols>
  <sheetData>
    <row r="1" spans="1:13">
      <c r="A1" s="30" t="s">
        <v>86</v>
      </c>
      <c r="B1" s="14" t="s">
        <v>148</v>
      </c>
      <c r="C1" s="28" t="s">
        <v>219</v>
      </c>
      <c r="D1" s="28" t="s">
        <v>8</v>
      </c>
      <c r="E1" s="28" t="s">
        <v>90</v>
      </c>
      <c r="F1" s="31" t="s">
        <v>15</v>
      </c>
      <c r="J1" s="23"/>
      <c r="K1" s="23"/>
      <c r="L1" s="23"/>
      <c r="M1" s="23"/>
    </row>
    <row r="2" spans="1:13">
      <c r="C2" s="4" t="s">
        <v>7</v>
      </c>
      <c r="D2" s="4" t="s">
        <v>9</v>
      </c>
      <c r="E2" s="4" t="s">
        <v>9</v>
      </c>
      <c r="F2" s="5"/>
      <c r="G2" s="5"/>
      <c r="H2" s="5"/>
      <c r="J2" s="24"/>
      <c r="K2" s="25"/>
      <c r="L2" s="26"/>
      <c r="M2" s="26"/>
    </row>
    <row r="3" spans="1:13">
      <c r="A3" s="6">
        <v>56</v>
      </c>
      <c r="B3" s="6" t="s">
        <v>108</v>
      </c>
      <c r="C3" s="4">
        <v>0.24354654511608301</v>
      </c>
      <c r="D3" s="4">
        <v>412.26959723139498</v>
      </c>
      <c r="E3" s="4">
        <v>393.62932486060561</v>
      </c>
      <c r="F3" s="5" t="s">
        <v>342</v>
      </c>
      <c r="G3" s="5"/>
      <c r="H3" s="5"/>
    </row>
    <row r="4" spans="1:13">
      <c r="A4" s="6">
        <v>56</v>
      </c>
      <c r="B4" s="6" t="s">
        <v>108</v>
      </c>
      <c r="C4" s="4">
        <v>0.29507980816415003</v>
      </c>
      <c r="D4" s="4">
        <v>426.47413971541391</v>
      </c>
      <c r="E4" s="4">
        <v>403.8896764758374</v>
      </c>
      <c r="F4" s="5" t="s">
        <v>342</v>
      </c>
      <c r="G4" s="5"/>
      <c r="H4" s="5"/>
    </row>
    <row r="5" spans="1:13">
      <c r="A5" s="6">
        <v>56</v>
      </c>
      <c r="B5" s="6" t="s">
        <v>348</v>
      </c>
      <c r="C5" s="4">
        <v>0.15777226556798002</v>
      </c>
      <c r="D5" s="4">
        <v>388.23658853075784</v>
      </c>
      <c r="E5" s="4">
        <v>376.16120474183191</v>
      </c>
      <c r="F5" s="5" t="s">
        <v>341</v>
      </c>
      <c r="G5" s="5"/>
      <c r="H5" s="5"/>
    </row>
    <row r="6" spans="1:13">
      <c r="A6" s="6">
        <v>56</v>
      </c>
      <c r="B6" s="6" t="s">
        <v>348</v>
      </c>
      <c r="C6" s="4">
        <v>1.7233752012882402</v>
      </c>
      <c r="D6" s="4">
        <v>1059.7222222222222</v>
      </c>
      <c r="E6" s="4">
        <v>927.82060508466338</v>
      </c>
      <c r="F6" s="5" t="s">
        <v>341</v>
      </c>
      <c r="G6" s="5"/>
      <c r="H6" s="5"/>
    </row>
    <row r="7" spans="1:13">
      <c r="A7" s="6">
        <v>56</v>
      </c>
      <c r="B7" s="6" t="s">
        <v>348</v>
      </c>
      <c r="C7" s="4">
        <v>1.96602632525786</v>
      </c>
      <c r="D7" s="4">
        <v>1237.8198654541779</v>
      </c>
      <c r="E7" s="4">
        <v>1087.3465086119313</v>
      </c>
      <c r="F7" s="5" t="s">
        <v>341</v>
      </c>
      <c r="G7" s="5"/>
      <c r="H7" s="5"/>
    </row>
    <row r="8" spans="1:13">
      <c r="A8" s="6">
        <v>56</v>
      </c>
      <c r="B8" s="6" t="s">
        <v>348</v>
      </c>
      <c r="C8" s="4">
        <v>1.8030243182791601</v>
      </c>
      <c r="D8" s="4">
        <v>1129.891019844858</v>
      </c>
      <c r="E8" s="4">
        <v>991.89331444582956</v>
      </c>
      <c r="F8" s="5" t="s">
        <v>341</v>
      </c>
      <c r="G8" s="5"/>
      <c r="H8" s="5"/>
    </row>
    <row r="9" spans="1:13">
      <c r="A9" s="6">
        <v>56</v>
      </c>
      <c r="B9" s="6" t="s">
        <v>348</v>
      </c>
      <c r="C9" s="4">
        <v>2.1330103668261602</v>
      </c>
      <c r="D9" s="4">
        <v>1403.3404760819437</v>
      </c>
      <c r="E9" s="4">
        <v>1240.0866956252921</v>
      </c>
      <c r="F9" s="5" t="s">
        <v>341</v>
      </c>
      <c r="G9" s="5"/>
      <c r="H9" s="5"/>
    </row>
    <row r="10" spans="1:13">
      <c r="A10" s="6">
        <v>56</v>
      </c>
      <c r="B10" s="6" t="s">
        <v>348</v>
      </c>
      <c r="C10" s="4">
        <v>1.96394729580574</v>
      </c>
      <c r="D10" s="4">
        <v>1317.5680647534953</v>
      </c>
      <c r="E10" s="4">
        <v>1167.2538301654195</v>
      </c>
      <c r="F10" s="5" t="s">
        <v>341</v>
      </c>
      <c r="G10" s="5"/>
      <c r="H10" s="5"/>
    </row>
    <row r="11" spans="1:13">
      <c r="A11" s="6">
        <v>56</v>
      </c>
      <c r="B11" s="6" t="s">
        <v>348</v>
      </c>
      <c r="C11" s="4">
        <v>1.7416277674046401</v>
      </c>
      <c r="D11" s="4">
        <v>1142.1104472527159</v>
      </c>
      <c r="E11" s="4">
        <v>1008.8118371760318</v>
      </c>
      <c r="F11" s="5" t="s">
        <v>341</v>
      </c>
      <c r="G11" s="5"/>
      <c r="H11" s="5"/>
    </row>
    <row r="12" spans="1:13">
      <c r="A12" s="6">
        <v>56</v>
      </c>
      <c r="B12" s="6" t="s">
        <v>348</v>
      </c>
      <c r="C12" s="4">
        <v>2.1057206559263504</v>
      </c>
      <c r="D12" s="4">
        <v>1207.4596575285791</v>
      </c>
      <c r="E12" s="4">
        <v>1046.2945441226143</v>
      </c>
      <c r="F12" s="5" t="s">
        <v>341</v>
      </c>
      <c r="G12" s="5"/>
      <c r="H12" s="5"/>
    </row>
    <row r="13" spans="1:13">
      <c r="A13" s="6">
        <v>56</v>
      </c>
      <c r="B13" s="6" t="s">
        <v>348</v>
      </c>
      <c r="C13" s="4">
        <v>2.5371002319814404</v>
      </c>
      <c r="D13" s="4">
        <v>1167.6543598995806</v>
      </c>
      <c r="E13" s="4">
        <v>973.47283565095779</v>
      </c>
      <c r="F13" s="5" t="s">
        <v>341</v>
      </c>
      <c r="G13" s="5"/>
      <c r="H13" s="5"/>
    </row>
    <row r="14" spans="1:13">
      <c r="A14" s="6">
        <v>56</v>
      </c>
      <c r="B14" s="6" t="s">
        <v>348</v>
      </c>
      <c r="C14" s="4">
        <v>2.9233545113163504</v>
      </c>
      <c r="D14" s="4">
        <v>1092.9398363182015</v>
      </c>
      <c r="E14" s="4">
        <v>869.19564688065566</v>
      </c>
      <c r="F14" s="5" t="s">
        <v>341</v>
      </c>
      <c r="G14" s="5"/>
      <c r="H14" s="5"/>
    </row>
    <row r="15" spans="1:13">
      <c r="A15" s="6">
        <v>56</v>
      </c>
      <c r="B15" s="6" t="s">
        <v>348</v>
      </c>
      <c r="C15" s="4">
        <v>2.7883065279091799</v>
      </c>
      <c r="D15" s="4">
        <v>1044.7910001409937</v>
      </c>
      <c r="E15" s="4">
        <v>831.38295073218717</v>
      </c>
      <c r="F15" s="5" t="s">
        <v>341</v>
      </c>
      <c r="G15" s="5"/>
      <c r="H15" s="5"/>
    </row>
    <row r="16" spans="1:13">
      <c r="A16" s="6">
        <v>56</v>
      </c>
      <c r="B16" s="6" t="s">
        <v>348</v>
      </c>
      <c r="C16" s="4">
        <v>2.5917544575590203</v>
      </c>
      <c r="D16" s="4">
        <v>966.21755796959087</v>
      </c>
      <c r="E16" s="4">
        <v>767.85297437806059</v>
      </c>
      <c r="F16" s="5" t="s">
        <v>341</v>
      </c>
      <c r="G16" s="5"/>
      <c r="H16" s="5"/>
    </row>
    <row r="17" spans="1:8">
      <c r="A17" s="6">
        <v>56</v>
      </c>
      <c r="B17" s="6" t="s">
        <v>348</v>
      </c>
      <c r="C17" s="4">
        <v>2.5078989664240701</v>
      </c>
      <c r="D17" s="4">
        <v>1093.613846247936</v>
      </c>
      <c r="E17" s="4">
        <v>901.66729331989461</v>
      </c>
      <c r="F17" s="5" t="s">
        <v>341</v>
      </c>
      <c r="G17" s="5"/>
      <c r="H17" s="5"/>
    </row>
    <row r="18" spans="1:8">
      <c r="A18" s="6">
        <v>56</v>
      </c>
      <c r="B18" s="6" t="s">
        <v>348</v>
      </c>
      <c r="C18" s="4">
        <v>2.1677326226012799</v>
      </c>
      <c r="D18" s="4">
        <v>1055.123443009622</v>
      </c>
      <c r="E18" s="4">
        <v>889.21213232741138</v>
      </c>
      <c r="F18" s="5" t="s">
        <v>341</v>
      </c>
      <c r="G18" s="5"/>
      <c r="H18" s="5"/>
    </row>
    <row r="19" spans="1:8">
      <c r="A19" s="6">
        <v>56</v>
      </c>
      <c r="B19" s="6" t="s">
        <v>348</v>
      </c>
      <c r="C19" s="4">
        <v>2.9962002124601601</v>
      </c>
      <c r="D19" s="4">
        <v>1181.8283675737241</v>
      </c>
      <c r="E19" s="4">
        <v>952.5088015291542</v>
      </c>
      <c r="F19" s="5" t="s">
        <v>341</v>
      </c>
      <c r="G19" s="5"/>
      <c r="H19" s="5"/>
    </row>
    <row r="20" spans="1:8">
      <c r="A20" s="6">
        <v>56</v>
      </c>
      <c r="B20" s="6" t="s">
        <v>348</v>
      </c>
      <c r="C20" s="4">
        <v>3.0711913492479201</v>
      </c>
      <c r="D20" s="4">
        <v>1025.8811644091895</v>
      </c>
      <c r="E20" s="4">
        <v>790.8220169862318</v>
      </c>
      <c r="F20" s="5" t="s">
        <v>341</v>
      </c>
      <c r="G20" s="5"/>
      <c r="H20" s="5"/>
    </row>
    <row r="21" spans="1:8">
      <c r="A21" s="6">
        <v>56</v>
      </c>
      <c r="B21" s="6" t="s">
        <v>348</v>
      </c>
      <c r="C21" s="4">
        <v>2.0634835496775201</v>
      </c>
      <c r="D21" s="4">
        <v>468.62192832067922</v>
      </c>
      <c r="E21" s="4">
        <v>310.68950772198417</v>
      </c>
      <c r="F21" s="5" t="s">
        <v>341</v>
      </c>
      <c r="G21" s="5"/>
      <c r="H21" s="5"/>
    </row>
    <row r="22" spans="1:8">
      <c r="A22" s="6">
        <v>56</v>
      </c>
      <c r="B22" s="6" t="s">
        <v>348</v>
      </c>
      <c r="C22" s="4">
        <v>1.6291059374041101</v>
      </c>
      <c r="D22" s="4">
        <v>607.42359840048562</v>
      </c>
      <c r="E22" s="4">
        <v>482.73704873250006</v>
      </c>
      <c r="F22" s="5" t="s">
        <v>341</v>
      </c>
      <c r="G22" s="5"/>
      <c r="H22" s="5"/>
    </row>
    <row r="23" spans="1:8">
      <c r="A23" s="6">
        <v>56</v>
      </c>
      <c r="B23" s="6" t="s">
        <v>348</v>
      </c>
      <c r="C23" s="4">
        <v>0.98259542410714296</v>
      </c>
      <c r="D23" s="4">
        <v>493.12053038110059</v>
      </c>
      <c r="E23" s="4">
        <v>417.91582432822486</v>
      </c>
      <c r="F23" s="5" t="s">
        <v>341</v>
      </c>
      <c r="G23" s="5"/>
      <c r="H23" s="5"/>
    </row>
    <row r="24" spans="1:8">
      <c r="A24" s="6">
        <v>56</v>
      </c>
      <c r="B24" s="6" t="s">
        <v>109</v>
      </c>
      <c r="C24" s="4">
        <v>0.41363967212873703</v>
      </c>
      <c r="D24" s="4">
        <v>784.2441273867114</v>
      </c>
      <c r="E24" s="4">
        <v>752.58547196144707</v>
      </c>
      <c r="F24" s="5" t="s">
        <v>341</v>
      </c>
      <c r="G24" s="5"/>
      <c r="H24" s="5"/>
    </row>
    <row r="25" spans="1:8">
      <c r="A25" s="6">
        <v>56</v>
      </c>
      <c r="B25" s="6" t="s">
        <v>109</v>
      </c>
      <c r="C25" s="4">
        <v>0.45835103167048602</v>
      </c>
      <c r="D25" s="4">
        <v>903.93442022519332</v>
      </c>
      <c r="E25" s="4">
        <v>868.85370057179853</v>
      </c>
      <c r="F25" s="5" t="s">
        <v>341</v>
      </c>
      <c r="G25" s="5"/>
      <c r="H25" s="5"/>
    </row>
    <row r="26" spans="1:8">
      <c r="A26" s="6">
        <v>56</v>
      </c>
      <c r="B26" s="6" t="s">
        <v>347</v>
      </c>
      <c r="C26" s="4">
        <v>0.65210246258128002</v>
      </c>
      <c r="D26" s="4">
        <v>1037.8303591796196</v>
      </c>
      <c r="E26" s="4">
        <v>987.92052567989219</v>
      </c>
      <c r="F26" s="5" t="s">
        <v>341</v>
      </c>
      <c r="G26" s="5"/>
      <c r="H26" s="5"/>
    </row>
    <row r="27" spans="1:8">
      <c r="A27" s="6">
        <v>56</v>
      </c>
      <c r="B27" s="6" t="s">
        <v>347</v>
      </c>
      <c r="C27" s="4">
        <v>0.56816137528219202</v>
      </c>
      <c r="D27" s="4">
        <v>1041.402826877498</v>
      </c>
      <c r="E27" s="4">
        <v>997.91757529745837</v>
      </c>
      <c r="F27" s="5" t="s">
        <v>341</v>
      </c>
      <c r="G27" s="5"/>
      <c r="H27" s="5"/>
    </row>
    <row r="28" spans="1:8">
      <c r="A28" s="6">
        <v>56</v>
      </c>
      <c r="B28" s="6" t="s">
        <v>347</v>
      </c>
      <c r="C28" s="4">
        <v>1.5812202220943101</v>
      </c>
      <c r="D28" s="4">
        <v>2111.4823737921788</v>
      </c>
      <c r="E28" s="4">
        <v>1990.4608433738783</v>
      </c>
      <c r="F28" s="5" t="s">
        <v>341</v>
      </c>
      <c r="G28" s="5"/>
      <c r="H28" s="5"/>
    </row>
    <row r="29" spans="1:8">
      <c r="A29" s="6">
        <v>56</v>
      </c>
      <c r="B29" s="6" t="s">
        <v>347</v>
      </c>
      <c r="C29" s="4">
        <v>1.7485279243269602</v>
      </c>
      <c r="D29" s="4">
        <v>2203.9854959353911</v>
      </c>
      <c r="E29" s="4">
        <v>2070.1587699522715</v>
      </c>
      <c r="F29" s="5" t="s">
        <v>341</v>
      </c>
      <c r="G29" s="5"/>
      <c r="H29" s="5"/>
    </row>
    <row r="30" spans="1:8">
      <c r="A30" s="6">
        <v>56</v>
      </c>
      <c r="B30" s="6" t="s">
        <v>347</v>
      </c>
      <c r="C30" s="4">
        <v>2.2046705129237001</v>
      </c>
      <c r="D30" s="4">
        <v>2741.1692590093503</v>
      </c>
      <c r="E30" s="4">
        <v>2572.4308405310344</v>
      </c>
      <c r="F30" s="5" t="s">
        <v>341</v>
      </c>
      <c r="G30" s="5"/>
      <c r="H30" s="5"/>
    </row>
    <row r="31" spans="1:8">
      <c r="A31" s="6">
        <v>56</v>
      </c>
      <c r="B31" s="6" t="s">
        <v>347</v>
      </c>
      <c r="C31" s="4">
        <v>2.4207587146256602</v>
      </c>
      <c r="D31" s="4">
        <v>2711.1867376630407</v>
      </c>
      <c r="E31" s="4">
        <v>2525.9096204570596</v>
      </c>
      <c r="F31" s="5" t="s">
        <v>341</v>
      </c>
      <c r="G31" s="5"/>
      <c r="H31" s="5"/>
    </row>
    <row r="32" spans="1:8">
      <c r="A32" s="6">
        <v>56</v>
      </c>
      <c r="B32" s="6" t="s">
        <v>347</v>
      </c>
      <c r="C32" s="4">
        <v>2.4255209455178104</v>
      </c>
      <c r="D32" s="4">
        <v>1965.2847015000793</v>
      </c>
      <c r="E32" s="4">
        <v>1779.6430983972443</v>
      </c>
      <c r="F32" s="5" t="s">
        <v>341</v>
      </c>
      <c r="G32" s="5"/>
      <c r="H32" s="5"/>
    </row>
    <row r="33" spans="1:8">
      <c r="A33" s="6">
        <v>56</v>
      </c>
      <c r="B33" s="6" t="s">
        <v>347</v>
      </c>
      <c r="C33" s="4">
        <v>3.2072140116513603</v>
      </c>
      <c r="D33" s="4">
        <v>1815.3432760676806</v>
      </c>
      <c r="E33" s="4">
        <v>1569.8733898079574</v>
      </c>
      <c r="F33" s="5" t="s">
        <v>341</v>
      </c>
      <c r="G33" s="5"/>
      <c r="H33" s="5"/>
    </row>
    <row r="34" spans="1:8">
      <c r="A34" s="6">
        <v>56</v>
      </c>
      <c r="B34" s="6" t="s">
        <v>347</v>
      </c>
      <c r="C34" s="4">
        <v>3.85232569512501</v>
      </c>
      <c r="D34" s="4">
        <v>2529.0992142063519</v>
      </c>
      <c r="E34" s="4">
        <v>2234.2545462850958</v>
      </c>
      <c r="F34" s="5" t="s">
        <v>341</v>
      </c>
      <c r="G34" s="5"/>
      <c r="H34" s="5"/>
    </row>
    <row r="35" spans="1:8">
      <c r="A35" s="6">
        <v>56</v>
      </c>
      <c r="B35" s="6" t="s">
        <v>347</v>
      </c>
      <c r="C35" s="4">
        <v>3.85232569512501</v>
      </c>
      <c r="D35" s="4">
        <v>2301.7566183420113</v>
      </c>
      <c r="E35" s="4">
        <v>2006.9119504207551</v>
      </c>
      <c r="F35" s="5" t="s">
        <v>341</v>
      </c>
      <c r="G35" s="5"/>
      <c r="H35" s="5"/>
    </row>
    <row r="36" spans="1:8">
      <c r="A36" s="6">
        <v>56</v>
      </c>
      <c r="B36" s="6" t="s">
        <v>347</v>
      </c>
      <c r="C36" s="4">
        <v>3.85232569512501</v>
      </c>
      <c r="D36" s="4">
        <v>2301.7545102529543</v>
      </c>
      <c r="E36" s="4">
        <v>2006.9098423316982</v>
      </c>
      <c r="F36" s="5" t="s">
        <v>341</v>
      </c>
      <c r="G36" s="5"/>
      <c r="H36" s="5"/>
    </row>
    <row r="37" spans="1:8">
      <c r="A37" s="6">
        <v>56</v>
      </c>
      <c r="B37" s="6" t="s">
        <v>347</v>
      </c>
      <c r="C37" s="4">
        <v>3.9149568506090207</v>
      </c>
      <c r="D37" s="4">
        <v>1809.5273034078818</v>
      </c>
      <c r="E37" s="4">
        <v>1509.8890474824814</v>
      </c>
      <c r="F37" s="5" t="s">
        <v>341</v>
      </c>
      <c r="G37" s="5"/>
      <c r="H37" s="5"/>
    </row>
    <row r="38" spans="1:8">
      <c r="A38" s="6">
        <v>56</v>
      </c>
      <c r="B38" s="6" t="s">
        <v>347</v>
      </c>
      <c r="C38" s="4">
        <v>3.9149568506090207</v>
      </c>
      <c r="D38" s="4">
        <v>1809.5325255586049</v>
      </c>
      <c r="E38" s="4">
        <v>1509.8942696332044</v>
      </c>
      <c r="F38" s="5" t="s">
        <v>341</v>
      </c>
      <c r="G38" s="5"/>
      <c r="H38" s="5"/>
    </row>
    <row r="39" spans="1:8">
      <c r="A39" s="6">
        <v>56</v>
      </c>
      <c r="B39" s="6" t="s">
        <v>347</v>
      </c>
      <c r="C39" s="4">
        <v>3.9149568506090207</v>
      </c>
      <c r="D39" s="4">
        <v>1971.6189768256399</v>
      </c>
      <c r="E39" s="4">
        <v>1671.9807209002395</v>
      </c>
      <c r="F39" s="5" t="s">
        <v>341</v>
      </c>
      <c r="G39" s="5"/>
      <c r="H39" s="5"/>
    </row>
    <row r="40" spans="1:8">
      <c r="A40" s="6">
        <v>56</v>
      </c>
      <c r="B40" s="6" t="s">
        <v>347</v>
      </c>
      <c r="C40" s="4">
        <v>4.29815520641624</v>
      </c>
      <c r="D40" s="4">
        <v>1323.2715207773067</v>
      </c>
      <c r="E40" s="4">
        <v>994.30449026025417</v>
      </c>
      <c r="F40" s="5" t="s">
        <v>341</v>
      </c>
      <c r="G40" s="5"/>
      <c r="H40" s="5"/>
    </row>
    <row r="41" spans="1:8">
      <c r="A41" s="6">
        <v>56</v>
      </c>
      <c r="B41" s="6" t="s">
        <v>347</v>
      </c>
      <c r="C41" s="4">
        <v>3.9246338812275501</v>
      </c>
      <c r="D41" s="4">
        <v>429.14762940556562</v>
      </c>
      <c r="E41" s="4">
        <v>128.76872455663448</v>
      </c>
      <c r="F41" s="5" t="s">
        <v>341</v>
      </c>
      <c r="G41" s="5"/>
      <c r="H41" s="5"/>
    </row>
    <row r="42" spans="1:8">
      <c r="A42" s="6">
        <v>56</v>
      </c>
      <c r="B42" s="6" t="s">
        <v>347</v>
      </c>
      <c r="C42" s="4">
        <v>3.8507467973693705</v>
      </c>
      <c r="D42" s="4">
        <v>333.24004266719004</v>
      </c>
      <c r="E42" s="4">
        <v>38.516218522209613</v>
      </c>
      <c r="F42" s="5" t="s">
        <v>341</v>
      </c>
      <c r="G42" s="5"/>
      <c r="H42" s="5"/>
    </row>
    <row r="43" spans="1:8">
      <c r="A43" s="6">
        <v>56</v>
      </c>
      <c r="B43" s="6" t="s">
        <v>347</v>
      </c>
      <c r="C43" s="4">
        <v>5.0703892468763003</v>
      </c>
      <c r="D43" s="4">
        <v>1039.8814469736706</v>
      </c>
      <c r="E43" s="4">
        <v>651.81009682313811</v>
      </c>
      <c r="F43" s="5" t="s">
        <v>341</v>
      </c>
      <c r="G43" s="5"/>
      <c r="H43" s="5"/>
    </row>
    <row r="44" spans="1:8">
      <c r="A44" s="6">
        <v>56</v>
      </c>
      <c r="B44" s="6" t="s">
        <v>347</v>
      </c>
      <c r="C44" s="4">
        <v>2.7193485490676204</v>
      </c>
      <c r="D44" s="4">
        <v>552.62773960096536</v>
      </c>
      <c r="E44" s="4">
        <v>344.49751298834406</v>
      </c>
      <c r="F44" s="5" t="s">
        <v>341</v>
      </c>
      <c r="G44" s="5"/>
      <c r="H44" s="5"/>
    </row>
    <row r="45" spans="1:8">
      <c r="A45" s="6">
        <v>56</v>
      </c>
      <c r="B45" s="6" t="s">
        <v>347</v>
      </c>
      <c r="C45" s="4">
        <v>1.1517836091200302</v>
      </c>
      <c r="D45" s="4">
        <v>490.64020725382125</v>
      </c>
      <c r="E45" s="4">
        <v>402.48637950818431</v>
      </c>
      <c r="F45" s="5" t="s">
        <v>341</v>
      </c>
      <c r="G45" s="5"/>
      <c r="H45" s="5"/>
    </row>
    <row r="46" spans="1:8">
      <c r="A46" s="6">
        <v>56</v>
      </c>
      <c r="B46" s="6" t="s">
        <v>347</v>
      </c>
      <c r="C46" s="4">
        <v>0.77026692529339502</v>
      </c>
      <c r="D46" s="4">
        <v>807.10247253932584</v>
      </c>
      <c r="E46" s="4">
        <v>748.14870959912139</v>
      </c>
      <c r="F46" s="5" t="s">
        <v>341</v>
      </c>
      <c r="G46" s="5"/>
      <c r="H46" s="5"/>
    </row>
    <row r="47" spans="1:8">
      <c r="A47" s="6">
        <v>56</v>
      </c>
      <c r="B47" s="6" t="s">
        <v>347</v>
      </c>
      <c r="C47" s="4">
        <v>0.77026692529339502</v>
      </c>
      <c r="D47" s="4">
        <v>807.09309373977146</v>
      </c>
      <c r="E47" s="4">
        <v>748.13933079956701</v>
      </c>
      <c r="F47" s="5" t="s">
        <v>341</v>
      </c>
      <c r="G47" s="5"/>
      <c r="H47" s="5"/>
    </row>
    <row r="48" spans="1:8">
      <c r="A48" s="6">
        <v>56</v>
      </c>
      <c r="B48" s="6" t="s">
        <v>347</v>
      </c>
      <c r="C48" s="4">
        <v>0.77026692529339502</v>
      </c>
      <c r="D48" s="4">
        <v>878.31311149628061</v>
      </c>
      <c r="E48" s="4">
        <v>819.35934855607616</v>
      </c>
      <c r="F48" s="5" t="s">
        <v>341</v>
      </c>
      <c r="G48" s="5"/>
      <c r="H48" s="5"/>
    </row>
    <row r="49" spans="1:8">
      <c r="A49" s="6">
        <v>56</v>
      </c>
      <c r="B49" s="6" t="s">
        <v>347</v>
      </c>
      <c r="C49" s="4">
        <v>0.77026692529339502</v>
      </c>
      <c r="D49" s="4">
        <v>882.10711651953136</v>
      </c>
      <c r="E49" s="4">
        <v>823.1533535793269</v>
      </c>
      <c r="F49" s="5" t="s">
        <v>341</v>
      </c>
      <c r="G49" s="5"/>
      <c r="H49" s="5"/>
    </row>
    <row r="50" spans="1:8">
      <c r="A50" s="6">
        <v>56</v>
      </c>
      <c r="B50" s="6" t="s">
        <v>347</v>
      </c>
      <c r="C50" s="4">
        <v>0.77026692529339502</v>
      </c>
      <c r="D50" s="4">
        <v>884.49957126109052</v>
      </c>
      <c r="E50" s="4">
        <v>825.54580832088607</v>
      </c>
      <c r="F50" s="5" t="s">
        <v>341</v>
      </c>
      <c r="G50" s="5"/>
      <c r="H50" s="5"/>
    </row>
    <row r="51" spans="1:8">
      <c r="A51" s="6">
        <v>56</v>
      </c>
      <c r="B51" s="6" t="s">
        <v>347</v>
      </c>
      <c r="C51" s="4">
        <v>0.77026692529339502</v>
      </c>
      <c r="D51" s="4">
        <v>883.23693074929315</v>
      </c>
      <c r="E51" s="4">
        <v>824.2831678090887</v>
      </c>
      <c r="F51" s="5" t="s">
        <v>341</v>
      </c>
      <c r="G51" s="5"/>
      <c r="H51" s="5"/>
    </row>
    <row r="52" spans="1:8">
      <c r="A52" s="6">
        <v>56</v>
      </c>
      <c r="B52" s="6" t="s">
        <v>347</v>
      </c>
      <c r="C52" s="4">
        <v>0.68156930749255196</v>
      </c>
      <c r="D52" s="4">
        <v>1374.4907736570606</v>
      </c>
      <c r="E52" s="4">
        <v>1322.3256422437778</v>
      </c>
      <c r="F52" s="5" t="s">
        <v>341</v>
      </c>
      <c r="G52" s="5"/>
      <c r="H52" s="5"/>
    </row>
    <row r="53" spans="1:8">
      <c r="A53" s="6">
        <v>56</v>
      </c>
      <c r="B53" s="6" t="s">
        <v>347</v>
      </c>
      <c r="C53" s="4">
        <v>0.59392250922801504</v>
      </c>
      <c r="D53" s="4">
        <v>1266.9343658188473</v>
      </c>
      <c r="E53" s="4">
        <v>1221.4774395714389</v>
      </c>
      <c r="F53" s="5" t="s">
        <v>341</v>
      </c>
      <c r="G53" s="5"/>
      <c r="H53" s="5"/>
    </row>
    <row r="54" spans="1:8">
      <c r="A54" s="6">
        <v>56</v>
      </c>
      <c r="B54" s="6" t="s">
        <v>347</v>
      </c>
      <c r="C54" s="4">
        <v>0.51605793799981303</v>
      </c>
      <c r="D54" s="4">
        <v>1570.5610004781711</v>
      </c>
      <c r="E54" s="4">
        <v>1531.0635790762806</v>
      </c>
      <c r="F54" s="5" t="s">
        <v>341</v>
      </c>
      <c r="G54" s="5"/>
      <c r="H54" s="5"/>
    </row>
    <row r="55" spans="1:8">
      <c r="A55" s="6">
        <v>56</v>
      </c>
      <c r="B55" s="6" t="s">
        <v>347</v>
      </c>
      <c r="C55" s="4">
        <v>0.48919696232958909</v>
      </c>
      <c r="D55" s="4">
        <v>1084.7630283292178</v>
      </c>
      <c r="E55" s="4">
        <v>1047.3214599569792</v>
      </c>
      <c r="F55" s="5" t="s">
        <v>341</v>
      </c>
      <c r="G55" s="5"/>
      <c r="H55" s="5"/>
    </row>
    <row r="57" spans="1:8">
      <c r="A57" s="5" t="s">
        <v>427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5"/>
  <sheetViews>
    <sheetView topLeftCell="A94" workbookViewId="0">
      <selection activeCell="A105" sqref="A105"/>
    </sheetView>
  </sheetViews>
  <sheetFormatPr defaultColWidth="8.85546875" defaultRowHeight="15"/>
  <cols>
    <col min="1" max="1" width="8.85546875" style="6"/>
    <col min="2" max="2" width="11.42578125" style="6" customWidth="1"/>
    <col min="3" max="5" width="8.85546875" style="4"/>
    <col min="6" max="6" width="10.42578125" style="5" customWidth="1"/>
  </cols>
  <sheetData>
    <row r="1" spans="1:9">
      <c r="A1" s="2" t="s">
        <v>110</v>
      </c>
      <c r="B1" s="2" t="s">
        <v>345</v>
      </c>
      <c r="C1" s="28" t="s">
        <v>8</v>
      </c>
      <c r="D1" s="28" t="s">
        <v>219</v>
      </c>
      <c r="E1" s="28" t="s">
        <v>90</v>
      </c>
      <c r="F1" s="10" t="s">
        <v>314</v>
      </c>
      <c r="G1" s="23"/>
      <c r="H1" s="23"/>
      <c r="I1" s="23"/>
    </row>
    <row r="2" spans="1:9">
      <c r="C2" s="4" t="s">
        <v>9</v>
      </c>
      <c r="D2" s="4" t="s">
        <v>7</v>
      </c>
      <c r="E2" s="4" t="s">
        <v>9</v>
      </c>
      <c r="G2" s="25"/>
      <c r="H2" s="26"/>
      <c r="I2" s="26"/>
    </row>
    <row r="3" spans="1:9">
      <c r="A3" s="6">
        <v>0</v>
      </c>
      <c r="B3" s="6" t="s">
        <v>346</v>
      </c>
      <c r="C3" s="4">
        <v>491.40510698425516</v>
      </c>
      <c r="D3" s="4">
        <v>1.1787998287098449</v>
      </c>
      <c r="E3" s="4">
        <v>401.18354433667912</v>
      </c>
      <c r="F3" s="5" t="s">
        <v>344</v>
      </c>
    </row>
    <row r="4" spans="1:9">
      <c r="A4" s="6">
        <v>0</v>
      </c>
      <c r="B4" s="6" t="s">
        <v>346</v>
      </c>
      <c r="C4" s="4">
        <v>491.64940152992352</v>
      </c>
      <c r="D4" s="4">
        <v>1.1096977318134091</v>
      </c>
      <c r="E4" s="4">
        <v>406.71669201277598</v>
      </c>
      <c r="F4" s="5" t="s">
        <v>344</v>
      </c>
    </row>
    <row r="5" spans="1:9">
      <c r="A5" s="6">
        <v>0</v>
      </c>
      <c r="B5" s="6" t="s">
        <v>346</v>
      </c>
      <c r="C5" s="4">
        <v>533.37317693081229</v>
      </c>
      <c r="D5" s="4">
        <v>1.1453987165999999</v>
      </c>
      <c r="E5" s="4">
        <v>445.70802840489023</v>
      </c>
      <c r="F5" s="5" t="s">
        <v>343</v>
      </c>
    </row>
    <row r="6" spans="1:9">
      <c r="A6" s="6">
        <v>0</v>
      </c>
      <c r="B6" s="6" t="s">
        <v>346</v>
      </c>
      <c r="C6" s="4">
        <v>523.18392217554731</v>
      </c>
      <c r="D6" s="4">
        <v>1.1000800385</v>
      </c>
      <c r="E6" s="4">
        <v>438.98732009468148</v>
      </c>
      <c r="F6" s="5" t="s">
        <v>343</v>
      </c>
    </row>
    <row r="7" spans="1:9">
      <c r="A7" s="6">
        <v>0</v>
      </c>
      <c r="B7" s="6" t="s">
        <v>346</v>
      </c>
      <c r="C7" s="4">
        <v>496.76658712529422</v>
      </c>
      <c r="D7" s="4">
        <v>1.0364754966</v>
      </c>
      <c r="E7" s="4">
        <v>417.43807292664485</v>
      </c>
      <c r="F7" s="5" t="s">
        <v>343</v>
      </c>
    </row>
    <row r="8" spans="1:9">
      <c r="A8" s="6">
        <v>0</v>
      </c>
      <c r="B8" s="6" t="s">
        <v>346</v>
      </c>
      <c r="C8" s="4">
        <v>533.94664362078106</v>
      </c>
      <c r="D8" s="4">
        <v>1.0043665623</v>
      </c>
      <c r="E8" s="4">
        <v>457.07564439366416</v>
      </c>
      <c r="F8" s="5" t="s">
        <v>343</v>
      </c>
    </row>
    <row r="9" spans="1:9">
      <c r="A9" s="6">
        <v>0</v>
      </c>
      <c r="B9" s="6" t="s">
        <v>346</v>
      </c>
      <c r="C9" s="4">
        <v>561.8340257769371</v>
      </c>
      <c r="D9" s="4">
        <v>1.0905025133999999</v>
      </c>
      <c r="E9" s="4">
        <v>478.37045678597605</v>
      </c>
      <c r="F9" s="5" t="s">
        <v>343</v>
      </c>
    </row>
    <row r="10" spans="1:9">
      <c r="A10" s="6">
        <v>0</v>
      </c>
      <c r="B10" s="6" t="s">
        <v>346</v>
      </c>
      <c r="C10" s="4">
        <v>538.18154012274272</v>
      </c>
      <c r="D10" s="4">
        <v>1.1358824706999999</v>
      </c>
      <c r="E10" s="4">
        <v>451.24473457306306</v>
      </c>
      <c r="F10" s="5" t="s">
        <v>343</v>
      </c>
    </row>
    <row r="11" spans="1:9">
      <c r="A11" s="6">
        <v>0</v>
      </c>
      <c r="B11" s="6" t="s">
        <v>346</v>
      </c>
      <c r="C11" s="4">
        <v>588.00641566648301</v>
      </c>
      <c r="D11" s="4">
        <v>1.3323822915999999</v>
      </c>
      <c r="E11" s="4">
        <v>486.03014330506312</v>
      </c>
      <c r="F11" s="5" t="s">
        <v>343</v>
      </c>
    </row>
    <row r="12" spans="1:9">
      <c r="A12" s="6">
        <v>0</v>
      </c>
      <c r="B12" s="6" t="s">
        <v>346</v>
      </c>
      <c r="C12" s="4">
        <v>629.42927027779558</v>
      </c>
      <c r="D12" s="4">
        <v>1.6284475935</v>
      </c>
      <c r="E12" s="4">
        <v>504.79310814325015</v>
      </c>
      <c r="F12" s="5" t="s">
        <v>343</v>
      </c>
    </row>
    <row r="13" spans="1:9">
      <c r="A13" s="6">
        <v>0</v>
      </c>
      <c r="B13" s="6" t="s">
        <v>346</v>
      </c>
      <c r="C13" s="4">
        <v>599.44882158129963</v>
      </c>
      <c r="D13" s="4">
        <v>1.6644519516</v>
      </c>
      <c r="E13" s="4">
        <v>472.0570012164165</v>
      </c>
      <c r="F13" s="5" t="s">
        <v>343</v>
      </c>
    </row>
    <row r="14" spans="1:9">
      <c r="A14" s="6">
        <v>0</v>
      </c>
      <c r="B14" s="6" t="s">
        <v>346</v>
      </c>
      <c r="C14" s="4">
        <v>632.20184560321695</v>
      </c>
      <c r="D14" s="4">
        <v>2.0696246376000005</v>
      </c>
      <c r="E14" s="4">
        <v>473.79940580768448</v>
      </c>
      <c r="F14" s="5" t="s">
        <v>343</v>
      </c>
    </row>
    <row r="15" spans="1:9">
      <c r="A15" s="6">
        <v>0</v>
      </c>
      <c r="B15" s="6" t="s">
        <v>346</v>
      </c>
      <c r="C15" s="4">
        <v>596.63920261727856</v>
      </c>
      <c r="D15" s="4">
        <v>2.1397833034999998</v>
      </c>
      <c r="E15" s="4">
        <v>432.86704328446467</v>
      </c>
      <c r="F15" s="5" t="s">
        <v>343</v>
      </c>
    </row>
    <row r="16" spans="1:9">
      <c r="A16" s="6">
        <v>0</v>
      </c>
      <c r="B16" s="6" t="s">
        <v>346</v>
      </c>
      <c r="C16" s="4">
        <v>572.77806846370106</v>
      </c>
      <c r="D16" s="4">
        <v>1.8539299930000002</v>
      </c>
      <c r="E16" s="4">
        <v>430.8842057959954</v>
      </c>
      <c r="F16" s="5" t="s">
        <v>343</v>
      </c>
    </row>
    <row r="17" spans="1:6">
      <c r="A17" s="6">
        <v>0</v>
      </c>
      <c r="B17" s="6" t="s">
        <v>346</v>
      </c>
      <c r="C17" s="4">
        <v>571.2739994347703</v>
      </c>
      <c r="D17" s="4">
        <v>2.2298831168</v>
      </c>
      <c r="E17" s="4">
        <v>400.60588902341101</v>
      </c>
      <c r="F17" s="5" t="s">
        <v>343</v>
      </c>
    </row>
    <row r="18" spans="1:6">
      <c r="A18" s="6">
        <v>0</v>
      </c>
      <c r="B18" s="6" t="s">
        <v>346</v>
      </c>
      <c r="C18" s="4">
        <v>1000.7070447340614</v>
      </c>
      <c r="D18" s="4">
        <v>7.4394995423858168</v>
      </c>
      <c r="E18" s="4">
        <v>431.31158192288717</v>
      </c>
      <c r="F18" s="5" t="s">
        <v>343</v>
      </c>
    </row>
    <row r="19" spans="1:6">
      <c r="A19" s="6">
        <v>0</v>
      </c>
      <c r="B19" s="6" t="s">
        <v>346</v>
      </c>
      <c r="C19" s="4">
        <v>1079.0299342105261</v>
      </c>
      <c r="D19" s="4">
        <v>7.588024162402534</v>
      </c>
      <c r="E19" s="4">
        <v>498.26687277642736</v>
      </c>
      <c r="F19" s="5" t="s">
        <v>343</v>
      </c>
    </row>
    <row r="20" spans="1:6">
      <c r="A20" s="6">
        <v>0</v>
      </c>
      <c r="B20" s="6" t="s">
        <v>346</v>
      </c>
      <c r="C20" s="4">
        <v>1000.8933832125322</v>
      </c>
      <c r="D20" s="4">
        <v>7.5557265326163208</v>
      </c>
      <c r="E20" s="4">
        <v>422.6022788980016</v>
      </c>
      <c r="F20" s="5" t="s">
        <v>343</v>
      </c>
    </row>
    <row r="21" spans="1:6">
      <c r="A21" s="6">
        <v>0</v>
      </c>
      <c r="B21" s="6" t="s">
        <v>346</v>
      </c>
      <c r="C21" s="4">
        <v>978.94110404961475</v>
      </c>
      <c r="D21" s="4">
        <v>7.3981359012618588</v>
      </c>
      <c r="E21" s="4">
        <v>412.71148182316585</v>
      </c>
      <c r="F21" s="5" t="s">
        <v>343</v>
      </c>
    </row>
    <row r="22" spans="1:6">
      <c r="A22" s="6">
        <v>0</v>
      </c>
      <c r="B22" s="6" t="s">
        <v>346</v>
      </c>
      <c r="C22" s="4">
        <v>1073.455312950593</v>
      </c>
      <c r="D22" s="4">
        <v>7.8241462348821456</v>
      </c>
      <c r="E22" s="4">
        <v>474.62022449727556</v>
      </c>
      <c r="F22" s="5" t="s">
        <v>343</v>
      </c>
    </row>
    <row r="23" spans="1:6">
      <c r="A23" s="6">
        <v>0</v>
      </c>
      <c r="B23" s="6" t="s">
        <v>346</v>
      </c>
      <c r="C23" s="4">
        <v>1103.5155643765295</v>
      </c>
      <c r="D23" s="4">
        <v>7.5264858529815548</v>
      </c>
      <c r="E23" s="4">
        <v>527.46244800980264</v>
      </c>
      <c r="F23" s="5" t="s">
        <v>343</v>
      </c>
    </row>
    <row r="24" spans="1:6">
      <c r="A24" s="6">
        <v>0</v>
      </c>
      <c r="B24" s="6" t="s">
        <v>346</v>
      </c>
      <c r="C24" s="4">
        <v>1101.8644767828027</v>
      </c>
      <c r="D24" s="4">
        <v>7.6600504794396489</v>
      </c>
      <c r="E24" s="4">
        <v>515.58875177633956</v>
      </c>
      <c r="F24" s="5" t="s">
        <v>343</v>
      </c>
    </row>
    <row r="25" spans="1:6">
      <c r="A25" s="6">
        <v>0</v>
      </c>
      <c r="B25" s="6" t="s">
        <v>346</v>
      </c>
      <c r="C25" s="4">
        <v>1036.9893971745298</v>
      </c>
      <c r="D25" s="4">
        <v>7.7854127927111056</v>
      </c>
      <c r="E25" s="4">
        <v>441.11884230382702</v>
      </c>
      <c r="F25" s="5" t="s">
        <v>343</v>
      </c>
    </row>
    <row r="26" spans="1:6">
      <c r="A26" s="6">
        <v>0</v>
      </c>
      <c r="B26" s="6" t="s">
        <v>346</v>
      </c>
      <c r="C26" s="4">
        <v>1033.6349484275318</v>
      </c>
      <c r="D26" s="4">
        <v>8.0334734836007975</v>
      </c>
      <c r="E26" s="4">
        <v>418.77862292942734</v>
      </c>
      <c r="F26" s="5" t="s">
        <v>343</v>
      </c>
    </row>
    <row r="27" spans="1:6">
      <c r="A27" s="6">
        <v>0</v>
      </c>
      <c r="B27" s="6" t="s">
        <v>346</v>
      </c>
      <c r="C27" s="4">
        <v>1020.6838497652583</v>
      </c>
      <c r="D27" s="4">
        <v>7.7401750123239443</v>
      </c>
      <c r="E27" s="4">
        <v>428.27564968782383</v>
      </c>
      <c r="F27" s="5" t="s">
        <v>343</v>
      </c>
    </row>
    <row r="28" spans="1:6">
      <c r="A28" s="6">
        <v>0</v>
      </c>
      <c r="B28" s="6" t="s">
        <v>346</v>
      </c>
      <c r="C28" s="4">
        <v>894.33108609852366</v>
      </c>
      <c r="D28" s="4">
        <v>8.0413340251425218</v>
      </c>
      <c r="E28" s="4">
        <v>278.87313993177122</v>
      </c>
      <c r="F28" s="5" t="s">
        <v>343</v>
      </c>
    </row>
    <row r="29" spans="1:6">
      <c r="A29" s="6">
        <v>0</v>
      </c>
      <c r="B29" s="6" t="s">
        <v>346</v>
      </c>
      <c r="C29" s="4">
        <v>685.97943439321989</v>
      </c>
      <c r="D29" s="4">
        <v>8.5488792459578065</v>
      </c>
      <c r="E29" s="4">
        <v>31.675602927704517</v>
      </c>
      <c r="F29" s="5" t="s">
        <v>343</v>
      </c>
    </row>
    <row r="30" spans="1:6">
      <c r="A30" s="6">
        <v>0</v>
      </c>
      <c r="B30" s="6" t="s">
        <v>346</v>
      </c>
      <c r="C30" s="4">
        <v>714.95312390106676</v>
      </c>
      <c r="D30" s="4">
        <v>8.7990591522095887</v>
      </c>
      <c r="E30" s="4">
        <v>41.501323853163967</v>
      </c>
      <c r="F30" s="5" t="s">
        <v>343</v>
      </c>
    </row>
    <row r="31" spans="1:6">
      <c r="A31" s="6">
        <v>0</v>
      </c>
      <c r="B31" s="6" t="s">
        <v>346</v>
      </c>
      <c r="C31" s="4">
        <v>659.89317468934735</v>
      </c>
      <c r="D31" s="4">
        <v>8.458763548377366</v>
      </c>
      <c r="E31" s="4">
        <v>12.486510034317803</v>
      </c>
      <c r="F31" s="5" t="s">
        <v>343</v>
      </c>
    </row>
    <row r="32" spans="1:6">
      <c r="A32" s="6">
        <v>0</v>
      </c>
      <c r="B32" s="6" t="s">
        <v>346</v>
      </c>
      <c r="C32" s="4">
        <v>659.89317468934735</v>
      </c>
      <c r="D32" s="4">
        <v>8.458763548377366</v>
      </c>
      <c r="E32" s="4">
        <v>12.486510034317803</v>
      </c>
      <c r="F32" s="5" t="s">
        <v>343</v>
      </c>
    </row>
    <row r="33" spans="1:6">
      <c r="A33" s="6">
        <v>0</v>
      </c>
      <c r="B33" s="6" t="s">
        <v>346</v>
      </c>
      <c r="C33" s="4">
        <v>610.64226505454224</v>
      </c>
      <c r="D33" s="4">
        <v>8.7222097673456105</v>
      </c>
      <c r="E33" s="4">
        <v>0</v>
      </c>
      <c r="F33" s="5" t="s">
        <v>343</v>
      </c>
    </row>
    <row r="34" spans="1:6">
      <c r="A34" s="6">
        <v>0</v>
      </c>
      <c r="B34" s="6" t="s">
        <v>346</v>
      </c>
      <c r="C34" s="4">
        <v>559.7965988511927</v>
      </c>
      <c r="D34" s="4">
        <v>8.6513057066862853</v>
      </c>
      <c r="E34" s="4">
        <v>0</v>
      </c>
      <c r="F34" s="5" t="s">
        <v>343</v>
      </c>
    </row>
    <row r="35" spans="1:6">
      <c r="A35" s="6">
        <v>0</v>
      </c>
      <c r="B35" s="6" t="s">
        <v>346</v>
      </c>
      <c r="C35" s="4">
        <v>570.13098270746536</v>
      </c>
      <c r="D35" s="4">
        <v>9.3897451464021309</v>
      </c>
      <c r="E35" s="4">
        <v>0</v>
      </c>
      <c r="F35" s="5" t="s">
        <v>343</v>
      </c>
    </row>
    <row r="36" spans="1:6">
      <c r="A36" s="6">
        <v>0</v>
      </c>
      <c r="B36" s="6" t="s">
        <v>346</v>
      </c>
      <c r="C36" s="4">
        <v>570.13098270746536</v>
      </c>
      <c r="D36" s="4">
        <v>9.3897451464021309</v>
      </c>
      <c r="E36" s="4">
        <v>0</v>
      </c>
      <c r="F36" s="5" t="s">
        <v>343</v>
      </c>
    </row>
    <row r="37" spans="1:6">
      <c r="A37" s="6">
        <v>0</v>
      </c>
      <c r="B37" s="6" t="s">
        <v>346</v>
      </c>
      <c r="C37" s="4">
        <v>532.71002408912977</v>
      </c>
      <c r="D37" s="4">
        <v>9.1372211071966269</v>
      </c>
      <c r="E37" s="4">
        <v>0</v>
      </c>
      <c r="F37" s="5" t="s">
        <v>343</v>
      </c>
    </row>
    <row r="38" spans="1:6">
      <c r="A38" s="6">
        <v>0</v>
      </c>
      <c r="B38" s="6" t="s">
        <v>346</v>
      </c>
      <c r="C38" s="4">
        <v>567.05436815861674</v>
      </c>
      <c r="D38" s="4">
        <v>9.6564070383264973</v>
      </c>
      <c r="E38" s="4">
        <v>0</v>
      </c>
      <c r="F38" s="5" t="s">
        <v>343</v>
      </c>
    </row>
    <row r="39" spans="1:6">
      <c r="A39" s="6">
        <v>0</v>
      </c>
      <c r="B39" s="6" t="s">
        <v>346</v>
      </c>
      <c r="C39" s="4">
        <v>566.41549468275764</v>
      </c>
      <c r="D39" s="4">
        <v>8.5958113541044341</v>
      </c>
      <c r="E39" s="4">
        <v>0</v>
      </c>
      <c r="F39" s="5" t="s">
        <v>343</v>
      </c>
    </row>
    <row r="40" spans="1:6">
      <c r="A40" s="6">
        <v>0</v>
      </c>
      <c r="B40" s="6" t="s">
        <v>346</v>
      </c>
      <c r="C40" s="4">
        <v>562.76664886990579</v>
      </c>
      <c r="D40" s="4">
        <v>8.7924758732277386</v>
      </c>
      <c r="E40" s="4">
        <v>0</v>
      </c>
      <c r="F40" s="5" t="s">
        <v>343</v>
      </c>
    </row>
    <row r="41" spans="1:6">
      <c r="A41" s="6">
        <v>0</v>
      </c>
      <c r="B41" s="6" t="s">
        <v>346</v>
      </c>
      <c r="C41" s="4">
        <v>576.16900373599003</v>
      </c>
      <c r="D41" s="4">
        <v>7.5692146033623908</v>
      </c>
      <c r="E41" s="4">
        <v>0</v>
      </c>
      <c r="F41" s="5" t="s">
        <v>343</v>
      </c>
    </row>
    <row r="42" spans="1:6">
      <c r="A42" s="6">
        <v>0</v>
      </c>
      <c r="B42" s="6" t="s">
        <v>346</v>
      </c>
      <c r="C42" s="4">
        <v>641.62110522513854</v>
      </c>
      <c r="D42" s="4">
        <v>8.7653730610402132</v>
      </c>
      <c r="E42" s="4">
        <v>0</v>
      </c>
      <c r="F42" s="5" t="s">
        <v>343</v>
      </c>
    </row>
    <row r="43" spans="1:6">
      <c r="A43" s="6">
        <v>0</v>
      </c>
      <c r="B43" s="6" t="s">
        <v>346</v>
      </c>
      <c r="C43" s="4">
        <v>551.44508538041896</v>
      </c>
      <c r="D43" s="4">
        <v>8.1026197559637154</v>
      </c>
      <c r="E43" s="4">
        <v>0</v>
      </c>
      <c r="F43" s="5" t="s">
        <v>343</v>
      </c>
    </row>
    <row r="44" spans="1:6">
      <c r="A44" s="6">
        <v>0</v>
      </c>
      <c r="B44" s="6" t="s">
        <v>346</v>
      </c>
      <c r="C44" s="4">
        <v>594.14610077889051</v>
      </c>
      <c r="D44" s="4">
        <v>8.1137074016849446</v>
      </c>
      <c r="E44" s="4">
        <v>0</v>
      </c>
      <c r="F44" s="5" t="s">
        <v>343</v>
      </c>
    </row>
    <row r="45" spans="1:6">
      <c r="A45" s="6">
        <v>0</v>
      </c>
      <c r="B45" s="6" t="s">
        <v>346</v>
      </c>
      <c r="C45" s="4">
        <v>583.96907715678208</v>
      </c>
      <c r="D45" s="4">
        <v>8.385809992088106</v>
      </c>
      <c r="E45" s="4">
        <v>0</v>
      </c>
      <c r="F45" s="5" t="s">
        <v>343</v>
      </c>
    </row>
    <row r="46" spans="1:6">
      <c r="A46" s="6">
        <v>0</v>
      </c>
      <c r="B46" s="6" t="s">
        <v>346</v>
      </c>
      <c r="C46" s="4">
        <v>602.67081552980233</v>
      </c>
      <c r="D46" s="4">
        <v>8.462171203467463</v>
      </c>
      <c r="E46" s="4">
        <v>0</v>
      </c>
      <c r="F46" s="5" t="s">
        <v>343</v>
      </c>
    </row>
    <row r="47" spans="1:6">
      <c r="A47" s="6">
        <v>0</v>
      </c>
      <c r="B47" s="6" t="s">
        <v>346</v>
      </c>
      <c r="C47" s="4">
        <v>596.62612469902433</v>
      </c>
      <c r="D47" s="4">
        <v>8.4044903842985708</v>
      </c>
      <c r="E47" s="4">
        <v>0</v>
      </c>
      <c r="F47" s="5" t="s">
        <v>343</v>
      </c>
    </row>
    <row r="48" spans="1:6">
      <c r="A48" s="6">
        <v>0</v>
      </c>
      <c r="B48" s="6" t="s">
        <v>346</v>
      </c>
      <c r="C48" s="4">
        <v>565.66261918292605</v>
      </c>
      <c r="D48" s="4">
        <v>8.0889420603649658</v>
      </c>
      <c r="E48" s="4">
        <v>0</v>
      </c>
      <c r="F48" s="5" t="s">
        <v>343</v>
      </c>
    </row>
    <row r="49" spans="1:6">
      <c r="A49" s="6">
        <v>0</v>
      </c>
      <c r="B49" s="6" t="s">
        <v>346</v>
      </c>
      <c r="C49" s="4">
        <v>633.52535106322</v>
      </c>
      <c r="D49" s="4">
        <v>8.7237039998280519</v>
      </c>
      <c r="E49" s="4">
        <v>0</v>
      </c>
      <c r="F49" s="5" t="s">
        <v>343</v>
      </c>
    </row>
    <row r="50" spans="1:6">
      <c r="A50" s="6">
        <v>0</v>
      </c>
      <c r="B50" s="6" t="s">
        <v>346</v>
      </c>
      <c r="C50" s="4">
        <v>529.8976979606291</v>
      </c>
      <c r="D50" s="4">
        <v>8.8470268282029334</v>
      </c>
      <c r="E50" s="4">
        <v>0</v>
      </c>
      <c r="F50" s="5" t="s">
        <v>343</v>
      </c>
    </row>
    <row r="51" spans="1:6">
      <c r="A51" s="6">
        <v>0</v>
      </c>
      <c r="B51" s="6" t="s">
        <v>346</v>
      </c>
      <c r="C51" s="4">
        <v>550.32500702444509</v>
      </c>
      <c r="D51" s="4">
        <v>8.5831695332646483</v>
      </c>
      <c r="E51" s="4">
        <v>0</v>
      </c>
      <c r="F51" s="5" t="s">
        <v>343</v>
      </c>
    </row>
    <row r="52" spans="1:6">
      <c r="A52" s="6">
        <v>0</v>
      </c>
      <c r="B52" s="6" t="s">
        <v>346</v>
      </c>
      <c r="C52" s="4">
        <v>533.71413254487356</v>
      </c>
      <c r="D52" s="4">
        <v>6.0443690051668009</v>
      </c>
      <c r="E52" s="4">
        <v>71.097491803102798</v>
      </c>
      <c r="F52" s="5" t="s">
        <v>343</v>
      </c>
    </row>
    <row r="53" spans="1:6">
      <c r="A53" s="6">
        <v>0</v>
      </c>
      <c r="B53" s="6" t="s">
        <v>346</v>
      </c>
      <c r="C53" s="4">
        <v>528.09681768613075</v>
      </c>
      <c r="D53" s="4">
        <v>6.7618310188999997</v>
      </c>
      <c r="E53" s="4">
        <v>10.567932776381781</v>
      </c>
      <c r="F53" s="5" t="s">
        <v>343</v>
      </c>
    </row>
    <row r="54" spans="1:6">
      <c r="A54" s="6">
        <v>0</v>
      </c>
      <c r="B54" s="6" t="s">
        <v>346</v>
      </c>
      <c r="C54" s="4">
        <v>495.19041796672582</v>
      </c>
      <c r="D54" s="4">
        <v>6.3841650268000008</v>
      </c>
      <c r="E54" s="4">
        <v>6.566878253201935</v>
      </c>
      <c r="F54" s="5" t="s">
        <v>343</v>
      </c>
    </row>
    <row r="55" spans="1:6">
      <c r="A55" s="6">
        <v>0</v>
      </c>
      <c r="B55" s="6" t="s">
        <v>346</v>
      </c>
      <c r="C55" s="4">
        <v>555.93533374359868</v>
      </c>
      <c r="D55" s="4">
        <v>7.0280151123000003</v>
      </c>
      <c r="E55" s="4">
        <v>18.033571035962268</v>
      </c>
      <c r="F55" s="5" t="s">
        <v>343</v>
      </c>
    </row>
    <row r="56" spans="1:6">
      <c r="A56" s="6">
        <v>0</v>
      </c>
      <c r="B56" s="6" t="s">
        <v>346</v>
      </c>
      <c r="C56" s="4">
        <v>620.25860017594016</v>
      </c>
      <c r="D56" s="4">
        <v>7.9010367431000006</v>
      </c>
      <c r="E56" s="4">
        <v>15.538558539541782</v>
      </c>
      <c r="F56" s="5" t="s">
        <v>343</v>
      </c>
    </row>
    <row r="57" spans="1:6">
      <c r="A57" s="6">
        <v>0</v>
      </c>
      <c r="B57" s="6" t="s">
        <v>346</v>
      </c>
      <c r="C57" s="4">
        <v>554.00955866996446</v>
      </c>
      <c r="D57" s="4">
        <v>6.7051032437999991</v>
      </c>
      <c r="E57" s="4">
        <v>40.822435941029426</v>
      </c>
      <c r="F57" s="5" t="s">
        <v>343</v>
      </c>
    </row>
    <row r="58" spans="1:6">
      <c r="A58" s="6">
        <v>0</v>
      </c>
      <c r="B58" s="6" t="s">
        <v>346</v>
      </c>
      <c r="C58" s="4">
        <v>544.06815311890523</v>
      </c>
      <c r="D58" s="4">
        <v>6.6986607596000001</v>
      </c>
      <c r="E58" s="4">
        <v>31.374117492377081</v>
      </c>
      <c r="F58" s="5" t="s">
        <v>343</v>
      </c>
    </row>
    <row r="59" spans="1:6">
      <c r="A59" s="6">
        <v>0</v>
      </c>
      <c r="B59" s="6" t="s">
        <v>346</v>
      </c>
      <c r="C59" s="4">
        <v>612.70318182318795</v>
      </c>
      <c r="D59" s="4">
        <v>7.3199453516000013</v>
      </c>
      <c r="E59" s="4">
        <v>52.458013787309028</v>
      </c>
      <c r="F59" s="5" t="s">
        <v>343</v>
      </c>
    </row>
    <row r="60" spans="1:6">
      <c r="A60" s="6">
        <v>0</v>
      </c>
      <c r="B60" s="6" t="s">
        <v>346</v>
      </c>
      <c r="C60" s="4">
        <v>591.1555889178519</v>
      </c>
      <c r="D60" s="4">
        <v>7.2120518199000001</v>
      </c>
      <c r="E60" s="4">
        <v>39.168246165332334</v>
      </c>
      <c r="F60" s="5" t="s">
        <v>343</v>
      </c>
    </row>
    <row r="61" spans="1:6">
      <c r="A61" s="6">
        <v>0</v>
      </c>
      <c r="B61" s="6" t="s">
        <v>346</v>
      </c>
      <c r="C61" s="4">
        <v>462.82075793223242</v>
      </c>
      <c r="D61" s="4">
        <v>6.1985575413999996</v>
      </c>
      <c r="E61" s="4">
        <v>0</v>
      </c>
      <c r="F61" s="5" t="s">
        <v>343</v>
      </c>
    </row>
    <row r="62" spans="1:6">
      <c r="A62" s="6">
        <v>0</v>
      </c>
      <c r="B62" s="6" t="s">
        <v>346</v>
      </c>
      <c r="C62" s="4">
        <v>587.82276194786982</v>
      </c>
      <c r="D62" s="4">
        <v>6.7718101918000002</v>
      </c>
      <c r="E62" s="4">
        <v>69.53010311226808</v>
      </c>
      <c r="F62" s="5" t="s">
        <v>343</v>
      </c>
    </row>
    <row r="63" spans="1:6">
      <c r="A63" s="6">
        <v>0</v>
      </c>
      <c r="B63" s="6" t="s">
        <v>346</v>
      </c>
      <c r="C63" s="4">
        <v>595.45288763166877</v>
      </c>
      <c r="D63" s="4">
        <v>6.9852957123000001</v>
      </c>
      <c r="E63" s="4">
        <v>60.820730950006464</v>
      </c>
      <c r="F63" s="5" t="s">
        <v>343</v>
      </c>
    </row>
    <row r="64" spans="1:6">
      <c r="A64" s="6">
        <v>0</v>
      </c>
      <c r="B64" s="6" t="s">
        <v>346</v>
      </c>
      <c r="C64" s="4">
        <v>549.85252405968572</v>
      </c>
      <c r="D64" s="4">
        <v>6.3605677131</v>
      </c>
      <c r="E64" s="4">
        <v>63.035047143633733</v>
      </c>
      <c r="F64" s="5" t="s">
        <v>343</v>
      </c>
    </row>
    <row r="65" spans="1:6">
      <c r="A65" s="6">
        <v>0</v>
      </c>
      <c r="B65" s="6" t="s">
        <v>346</v>
      </c>
      <c r="C65" s="4">
        <v>575.1467697386521</v>
      </c>
      <c r="D65" s="4">
        <v>6.7464154391999998</v>
      </c>
      <c r="E65" s="4">
        <v>58.797743915898877</v>
      </c>
      <c r="F65" s="5" t="s">
        <v>343</v>
      </c>
    </row>
    <row r="66" spans="1:6">
      <c r="A66" s="6">
        <v>0</v>
      </c>
      <c r="B66" s="6" t="s">
        <v>346</v>
      </c>
      <c r="C66" s="4">
        <v>611.28090666313528</v>
      </c>
      <c r="D66" s="4">
        <v>7.2307502995999995</v>
      </c>
      <c r="E66" s="4">
        <v>57.862442174269518</v>
      </c>
      <c r="F66" s="5" t="s">
        <v>343</v>
      </c>
    </row>
    <row r="67" spans="1:6">
      <c r="A67" s="6">
        <v>0</v>
      </c>
      <c r="B67" s="6" t="s">
        <v>346</v>
      </c>
      <c r="C67" s="4">
        <v>579.72453595710567</v>
      </c>
      <c r="D67" s="4">
        <v>6.6960821972000009</v>
      </c>
      <c r="E67" s="4">
        <v>67.227855236343657</v>
      </c>
      <c r="F67" s="5" t="s">
        <v>343</v>
      </c>
    </row>
    <row r="68" spans="1:6">
      <c r="A68" s="6">
        <v>0</v>
      </c>
      <c r="B68" s="6" t="s">
        <v>346</v>
      </c>
      <c r="C68" s="4">
        <v>582.49541499884219</v>
      </c>
      <c r="D68" s="4">
        <v>6.5751923213000003</v>
      </c>
      <c r="E68" s="4">
        <v>79.251258113197139</v>
      </c>
      <c r="F68" s="5" t="s">
        <v>343</v>
      </c>
    </row>
    <row r="69" spans="1:6">
      <c r="A69" s="6">
        <v>0</v>
      </c>
      <c r="B69" s="6" t="s">
        <v>346</v>
      </c>
      <c r="C69" s="4">
        <v>454.88899574625486</v>
      </c>
      <c r="D69" s="4">
        <v>7.4474461512853711</v>
      </c>
      <c r="E69" s="4">
        <v>0</v>
      </c>
      <c r="F69" s="5" t="s">
        <v>343</v>
      </c>
    </row>
    <row r="70" spans="1:6">
      <c r="A70" s="6">
        <v>0</v>
      </c>
      <c r="B70" s="6" t="s">
        <v>346</v>
      </c>
      <c r="C70" s="4">
        <v>454.88899574625486</v>
      </c>
      <c r="D70" s="4">
        <v>7.4474461512853711</v>
      </c>
      <c r="E70" s="4">
        <v>0</v>
      </c>
      <c r="F70" s="5" t="s">
        <v>343</v>
      </c>
    </row>
    <row r="71" spans="1:6">
      <c r="A71" s="6">
        <v>0</v>
      </c>
      <c r="B71" s="6" t="s">
        <v>346</v>
      </c>
      <c r="C71" s="4">
        <v>436.93569719255231</v>
      </c>
      <c r="D71" s="4">
        <v>6.9412772456662566</v>
      </c>
      <c r="E71" s="4">
        <v>0</v>
      </c>
      <c r="F71" s="5" t="s">
        <v>343</v>
      </c>
    </row>
    <row r="72" spans="1:6">
      <c r="A72" s="6">
        <v>0</v>
      </c>
      <c r="B72" s="6" t="s">
        <v>346</v>
      </c>
      <c r="C72" s="4">
        <v>435.42638021414228</v>
      </c>
      <c r="D72" s="4">
        <v>7.2822195273812191</v>
      </c>
      <c r="E72" s="4">
        <v>0</v>
      </c>
      <c r="F72" s="5" t="s">
        <v>343</v>
      </c>
    </row>
    <row r="73" spans="1:6">
      <c r="A73" s="6">
        <v>0</v>
      </c>
      <c r="B73" s="6" t="s">
        <v>346</v>
      </c>
      <c r="C73" s="4">
        <v>452.73563852635061</v>
      </c>
      <c r="D73" s="4">
        <v>7.3337189971914762</v>
      </c>
      <c r="E73" s="4">
        <v>0</v>
      </c>
      <c r="F73" s="5" t="s">
        <v>343</v>
      </c>
    </row>
    <row r="74" spans="1:6">
      <c r="A74" s="6">
        <v>0</v>
      </c>
      <c r="B74" s="6" t="s">
        <v>346</v>
      </c>
      <c r="C74" s="4">
        <v>452.73563852635061</v>
      </c>
      <c r="D74" s="4">
        <v>7.3337189971914762</v>
      </c>
      <c r="E74" s="4">
        <v>0</v>
      </c>
      <c r="F74" s="5" t="s">
        <v>343</v>
      </c>
    </row>
    <row r="75" spans="1:6">
      <c r="A75" s="6">
        <v>0</v>
      </c>
      <c r="B75" s="6" t="s">
        <v>346</v>
      </c>
      <c r="C75" s="4">
        <v>465.64594504730519</v>
      </c>
      <c r="D75" s="4">
        <v>7.4169431538856818</v>
      </c>
      <c r="E75" s="4">
        <v>0</v>
      </c>
      <c r="F75" s="5" t="s">
        <v>343</v>
      </c>
    </row>
    <row r="76" spans="1:6">
      <c r="A76" s="6">
        <v>0</v>
      </c>
      <c r="B76" s="6" t="s">
        <v>346</v>
      </c>
      <c r="C76" s="4">
        <v>458.31772178572504</v>
      </c>
      <c r="D76" s="4">
        <v>7.5285761780908524</v>
      </c>
      <c r="E76" s="4">
        <v>0</v>
      </c>
      <c r="F76" s="5" t="s">
        <v>343</v>
      </c>
    </row>
    <row r="77" spans="1:6">
      <c r="A77" s="6">
        <v>0</v>
      </c>
      <c r="B77" s="6" t="s">
        <v>346</v>
      </c>
      <c r="C77" s="4">
        <v>484.29530211170658</v>
      </c>
      <c r="D77" s="4">
        <v>7.5791267844067578</v>
      </c>
      <c r="E77" s="4">
        <v>0</v>
      </c>
      <c r="F77" s="5" t="s">
        <v>343</v>
      </c>
    </row>
    <row r="78" spans="1:6">
      <c r="A78" s="6">
        <v>0</v>
      </c>
      <c r="B78" s="6" t="s">
        <v>346</v>
      </c>
      <c r="C78" s="4">
        <v>462.4986517938238</v>
      </c>
      <c r="D78" s="4">
        <v>7.4149182152588544</v>
      </c>
      <c r="E78" s="4">
        <v>0</v>
      </c>
      <c r="F78" s="5" t="s">
        <v>343</v>
      </c>
    </row>
    <row r="79" spans="1:6">
      <c r="A79" s="6">
        <v>0</v>
      </c>
      <c r="B79" s="6" t="s">
        <v>346</v>
      </c>
      <c r="C79" s="4">
        <v>475.43511447940648</v>
      </c>
      <c r="D79" s="4">
        <v>7.4995783541187002</v>
      </c>
      <c r="E79" s="4">
        <v>0</v>
      </c>
      <c r="F79" s="5" t="s">
        <v>343</v>
      </c>
    </row>
    <row r="80" spans="1:6">
      <c r="A80" s="6">
        <v>0</v>
      </c>
      <c r="B80" s="6" t="s">
        <v>346</v>
      </c>
      <c r="C80" s="4">
        <v>371.37585438829785</v>
      </c>
      <c r="D80" s="4">
        <v>7.3384628523936177</v>
      </c>
      <c r="E80" s="4">
        <v>0</v>
      </c>
      <c r="F80" s="5" t="s">
        <v>343</v>
      </c>
    </row>
    <row r="81" spans="1:6">
      <c r="A81" s="6">
        <v>0</v>
      </c>
      <c r="B81" s="6" t="s">
        <v>346</v>
      </c>
      <c r="C81" s="4">
        <v>484.60228524403368</v>
      </c>
      <c r="D81" s="4">
        <v>7.3755131974425527</v>
      </c>
      <c r="E81" s="4">
        <v>0</v>
      </c>
      <c r="F81" s="5" t="s">
        <v>343</v>
      </c>
    </row>
    <row r="82" spans="1:6">
      <c r="A82" s="6">
        <v>0</v>
      </c>
      <c r="B82" s="6" t="s">
        <v>346</v>
      </c>
      <c r="C82" s="4">
        <v>467.88586356660028</v>
      </c>
      <c r="D82" s="4">
        <v>7.4106126147013685</v>
      </c>
      <c r="E82" s="4">
        <v>0</v>
      </c>
      <c r="F82" s="5" t="s">
        <v>343</v>
      </c>
    </row>
    <row r="83" spans="1:6">
      <c r="A83" s="6">
        <v>0</v>
      </c>
      <c r="B83" s="6" t="s">
        <v>346</v>
      </c>
      <c r="C83" s="4">
        <v>456.42077573089006</v>
      </c>
      <c r="D83" s="4">
        <v>7.3593506384563092</v>
      </c>
      <c r="E83" s="4">
        <v>0</v>
      </c>
      <c r="F83" s="5" t="s">
        <v>343</v>
      </c>
    </row>
    <row r="84" spans="1:6">
      <c r="A84" s="6">
        <v>0</v>
      </c>
      <c r="B84" s="6" t="s">
        <v>346</v>
      </c>
      <c r="C84" s="4">
        <v>460.78449525036223</v>
      </c>
      <c r="D84" s="4">
        <v>7.47200468169377</v>
      </c>
      <c r="E84" s="4">
        <v>0</v>
      </c>
      <c r="F84" s="5" t="s">
        <v>343</v>
      </c>
    </row>
    <row r="85" spans="1:6">
      <c r="A85" s="6">
        <v>0</v>
      </c>
      <c r="B85" s="6" t="s">
        <v>346</v>
      </c>
      <c r="C85" s="4">
        <v>422.65287491638793</v>
      </c>
      <c r="D85" s="4">
        <v>6.9948251138461552</v>
      </c>
      <c r="E85" s="4">
        <v>0</v>
      </c>
      <c r="F85" s="5" t="s">
        <v>343</v>
      </c>
    </row>
    <row r="86" spans="1:6">
      <c r="A86" s="6">
        <v>0</v>
      </c>
      <c r="B86" s="6" t="s">
        <v>346</v>
      </c>
      <c r="C86" s="4">
        <v>464.81009821777025</v>
      </c>
      <c r="D86" s="4">
        <v>7.3164460534018483</v>
      </c>
      <c r="E86" s="4">
        <v>0</v>
      </c>
      <c r="F86" s="5" t="s">
        <v>343</v>
      </c>
    </row>
    <row r="87" spans="1:6">
      <c r="A87" s="6">
        <v>0</v>
      </c>
      <c r="B87" s="6" t="s">
        <v>346</v>
      </c>
      <c r="C87" s="4">
        <v>431.17626116701535</v>
      </c>
      <c r="D87" s="4">
        <v>7.1671369559297275</v>
      </c>
      <c r="E87" s="4">
        <v>0</v>
      </c>
      <c r="F87" s="5" t="s">
        <v>343</v>
      </c>
    </row>
    <row r="88" spans="1:6">
      <c r="A88" s="6">
        <v>0</v>
      </c>
      <c r="B88" s="6" t="s">
        <v>346</v>
      </c>
      <c r="C88" s="4">
        <v>437.57209913014941</v>
      </c>
      <c r="D88" s="4">
        <v>7.2001645462005603</v>
      </c>
      <c r="E88" s="4">
        <v>0</v>
      </c>
      <c r="F88" s="5" t="s">
        <v>343</v>
      </c>
    </row>
    <row r="89" spans="1:6">
      <c r="A89" s="6">
        <v>0</v>
      </c>
      <c r="B89" s="6" t="s">
        <v>346</v>
      </c>
      <c r="C89" s="4">
        <v>475.33546339528215</v>
      </c>
      <c r="D89" s="4">
        <v>7.4264082608562969</v>
      </c>
      <c r="E89" s="4">
        <v>0</v>
      </c>
      <c r="F89" s="5" t="s">
        <v>343</v>
      </c>
    </row>
    <row r="90" spans="1:6">
      <c r="A90" s="6">
        <v>0</v>
      </c>
      <c r="B90" s="6" t="s">
        <v>346</v>
      </c>
      <c r="C90" s="4">
        <v>470.44354546720518</v>
      </c>
      <c r="D90" s="4">
        <v>7.0164616791533216</v>
      </c>
      <c r="E90" s="4">
        <v>0</v>
      </c>
      <c r="F90" s="5" t="s">
        <v>343</v>
      </c>
    </row>
    <row r="91" spans="1:6">
      <c r="A91" s="6">
        <v>0</v>
      </c>
      <c r="B91" s="6" t="s">
        <v>346</v>
      </c>
      <c r="C91" s="4">
        <v>470.44354546720518</v>
      </c>
      <c r="D91" s="4">
        <v>7.0164616791533216</v>
      </c>
      <c r="E91" s="4">
        <v>0</v>
      </c>
      <c r="F91" s="5" t="s">
        <v>343</v>
      </c>
    </row>
    <row r="92" spans="1:6">
      <c r="A92" s="6">
        <v>0</v>
      </c>
      <c r="B92" s="6" t="s">
        <v>346</v>
      </c>
      <c r="C92" s="4">
        <v>471.07755087163895</v>
      </c>
      <c r="D92" s="4">
        <v>6.6234696083999998</v>
      </c>
      <c r="E92" s="4">
        <v>0</v>
      </c>
      <c r="F92" s="5" t="s">
        <v>343</v>
      </c>
    </row>
    <row r="93" spans="1:6">
      <c r="A93" s="6">
        <v>0</v>
      </c>
      <c r="B93" s="6" t="s">
        <v>346</v>
      </c>
      <c r="C93" s="4">
        <v>528.33646650422247</v>
      </c>
      <c r="D93" s="4">
        <v>6.8847543126000001</v>
      </c>
      <c r="E93" s="4">
        <v>1.3994264749237573</v>
      </c>
      <c r="F93" s="5" t="s">
        <v>343</v>
      </c>
    </row>
    <row r="94" spans="1:6">
      <c r="A94" s="6">
        <v>0</v>
      </c>
      <c r="B94" s="6" t="s">
        <v>346</v>
      </c>
      <c r="C94" s="4">
        <v>516.12642765740554</v>
      </c>
      <c r="D94" s="4">
        <v>7.1041147574999997</v>
      </c>
      <c r="E94" s="4">
        <v>0</v>
      </c>
      <c r="F94" s="5" t="s">
        <v>343</v>
      </c>
    </row>
    <row r="95" spans="1:6">
      <c r="A95" s="6">
        <v>0</v>
      </c>
      <c r="B95" s="6" t="s">
        <v>346</v>
      </c>
      <c r="C95" s="4">
        <v>512.66445673216003</v>
      </c>
      <c r="D95" s="4">
        <v>6.6618919106999996</v>
      </c>
      <c r="E95" s="4">
        <v>2.7845910127833804</v>
      </c>
      <c r="F95" s="5" t="s">
        <v>343</v>
      </c>
    </row>
    <row r="96" spans="1:6">
      <c r="A96" s="6">
        <v>0</v>
      </c>
      <c r="B96" s="6" t="s">
        <v>346</v>
      </c>
      <c r="C96" s="4">
        <v>445.06749625253502</v>
      </c>
      <c r="D96" s="4">
        <v>6.3335238089999999</v>
      </c>
      <c r="E96" s="4">
        <v>0</v>
      </c>
      <c r="F96" s="5" t="s">
        <v>343</v>
      </c>
    </row>
    <row r="97" spans="1:6">
      <c r="A97" s="6">
        <v>0</v>
      </c>
      <c r="B97" s="6" t="s">
        <v>346</v>
      </c>
      <c r="C97" s="4">
        <v>409.92649680681211</v>
      </c>
      <c r="D97" s="4">
        <v>5.6618317369</v>
      </c>
      <c r="E97" s="4">
        <v>0</v>
      </c>
      <c r="F97" s="5" t="s">
        <v>343</v>
      </c>
    </row>
    <row r="98" spans="1:6">
      <c r="A98" s="6">
        <v>0</v>
      </c>
      <c r="B98" s="6" t="s">
        <v>346</v>
      </c>
      <c r="C98" s="4">
        <v>397.01654576894219</v>
      </c>
      <c r="D98" s="4">
        <v>6.1779429493000002</v>
      </c>
      <c r="E98" s="4">
        <v>0</v>
      </c>
      <c r="F98" s="5" t="s">
        <v>343</v>
      </c>
    </row>
    <row r="99" spans="1:6">
      <c r="A99" s="6">
        <v>0</v>
      </c>
      <c r="B99" s="6" t="s">
        <v>346</v>
      </c>
      <c r="C99" s="4">
        <v>431.69025749233452</v>
      </c>
      <c r="D99" s="4">
        <v>5.7864215199000002</v>
      </c>
      <c r="E99" s="4">
        <v>0</v>
      </c>
      <c r="F99" s="5" t="s">
        <v>343</v>
      </c>
    </row>
    <row r="100" spans="1:6">
      <c r="A100" s="6">
        <v>0</v>
      </c>
      <c r="B100" s="6" t="s">
        <v>346</v>
      </c>
      <c r="C100" s="4">
        <v>468.54380308030807</v>
      </c>
      <c r="D100" s="4">
        <v>6.2533841796000003</v>
      </c>
      <c r="E100" s="4">
        <v>0</v>
      </c>
      <c r="F100" s="5" t="s">
        <v>343</v>
      </c>
    </row>
    <row r="101" spans="1:6">
      <c r="A101" s="6">
        <v>0</v>
      </c>
      <c r="B101" s="6" t="s">
        <v>346</v>
      </c>
      <c r="C101" s="4">
        <v>442.32756912240791</v>
      </c>
      <c r="D101" s="4">
        <v>6.1882064956000002</v>
      </c>
      <c r="E101" s="4">
        <v>0</v>
      </c>
      <c r="F101" s="5" t="s">
        <v>343</v>
      </c>
    </row>
    <row r="102" spans="1:6">
      <c r="A102" s="6">
        <v>0</v>
      </c>
      <c r="B102" s="6" t="s">
        <v>346</v>
      </c>
      <c r="C102" s="4">
        <v>385.1579906337675</v>
      </c>
      <c r="D102" s="4">
        <v>5.5614793512</v>
      </c>
      <c r="E102" s="4">
        <v>0</v>
      </c>
      <c r="F102" s="5" t="s">
        <v>343</v>
      </c>
    </row>
    <row r="103" spans="1:6">
      <c r="A103" s="6">
        <v>0</v>
      </c>
      <c r="B103" s="6" t="s">
        <v>346</v>
      </c>
      <c r="C103" s="4">
        <v>416.48264748705481</v>
      </c>
      <c r="D103" s="4">
        <v>5.9971824967999998</v>
      </c>
      <c r="E103" s="4">
        <v>0</v>
      </c>
      <c r="F103" s="5" t="s">
        <v>343</v>
      </c>
    </row>
    <row r="105" spans="1:6">
      <c r="A105" s="5" t="s">
        <v>428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G48825</vt:lpstr>
      <vt:lpstr>Archean-Proterozoic</vt:lpstr>
      <vt:lpstr>Neoproterozoic-cambrian</vt:lpstr>
      <vt:lpstr>Permian-Triassic</vt:lpstr>
      <vt:lpstr>Ordovician-Silurian</vt:lpstr>
      <vt:lpstr>Devonian</vt:lpstr>
      <vt:lpstr>Mesozoic</vt:lpstr>
      <vt:lpstr>PETM</vt:lpstr>
      <vt:lpstr>South Atlantic</vt:lpstr>
      <vt:lpstr>Schoepfer 2015 ESR data</vt:lpstr>
    </vt:vector>
  </TitlesOfParts>
  <Company>Win10NeT.COM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XiaZaiMa.COM</dc:creator>
  <cp:lastModifiedBy>Jennifer Olivarez</cp:lastModifiedBy>
  <cp:lastPrinted>2021-01-14T01:29:17Z</cp:lastPrinted>
  <dcterms:created xsi:type="dcterms:W3CDTF">2018-12-12T00:56:25Z</dcterms:created>
  <dcterms:modified xsi:type="dcterms:W3CDTF">2021-04-22T20:11:26Z</dcterms:modified>
</cp:coreProperties>
</file>