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ology\Editorial\Sep-2021\G48729-eGreenberg\1-Data Repo\"/>
    </mc:Choice>
  </mc:AlternateContent>
  <xr:revisionPtr revIDLastSave="0" documentId="13_ncr:1_{7EEEE393-3DF0-4EE5-9110-E6CF903EE6AD}" xr6:coauthVersionLast="46" xr6:coauthVersionMax="46" xr10:uidLastSave="{00000000-0000-0000-0000-000000000000}"/>
  <bookViews>
    <workbookView xWindow="-120" yWindow="-120" windowWidth="20730" windowHeight="10215" firstSheet="1" activeTab="1" xr2:uid="{B53341EB-E8C2-4A9B-85A6-85E1A7AAC033}"/>
  </bookViews>
  <sheets>
    <sheet name="G48729" sheetId="9" r:id="rId1"/>
    <sheet name="Table DR1" sheetId="1" r:id="rId2"/>
    <sheet name="Table DR2" sheetId="7" r:id="rId3"/>
    <sheet name="Table DR3" sheetId="8" r:id="rId4"/>
    <sheet name="Table DR4" sheetId="2" r:id="rId5"/>
    <sheet name="Table DR5" sheetId="3" r:id="rId6"/>
    <sheet name="Table DR6" sheetId="4" r:id="rId7"/>
    <sheet name="Table DR7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7" l="1"/>
  <c r="G5" i="7"/>
  <c r="G13" i="7" l="1"/>
  <c r="G11" i="7"/>
  <c r="G10" i="7"/>
  <c r="G9" i="7"/>
  <c r="G8" i="7"/>
  <c r="G7" i="7"/>
  <c r="G6" i="7"/>
  <c r="G4" i="7"/>
  <c r="G3" i="7"/>
</calcChain>
</file>

<file path=xl/sharedStrings.xml><?xml version="1.0" encoding="utf-8"?>
<sst xmlns="http://schemas.openxmlformats.org/spreadsheetml/2006/main" count="1126" uniqueCount="428">
  <si>
    <t>Table DR1:</t>
  </si>
  <si>
    <t>Data Sources</t>
  </si>
  <si>
    <t>River</t>
  </si>
  <si>
    <t>Collection Date</t>
  </si>
  <si>
    <t>Mississippi</t>
  </si>
  <si>
    <t>White River</t>
  </si>
  <si>
    <t>Koyukuk River</t>
  </si>
  <si>
    <t>Trinity River</t>
  </si>
  <si>
    <t>Powder River</t>
  </si>
  <si>
    <t>Red River</t>
  </si>
  <si>
    <t>Brazos</t>
  </si>
  <si>
    <t>Tombigbee River</t>
  </si>
  <si>
    <t>Sacramento</t>
  </si>
  <si>
    <t>Rio Grande</t>
  </si>
  <si>
    <t>2012-2016</t>
  </si>
  <si>
    <t>Nestucca</t>
  </si>
  <si>
    <t>5m</t>
  </si>
  <si>
    <t>15ft</t>
  </si>
  <si>
    <t>2m</t>
  </si>
  <si>
    <t>1m</t>
  </si>
  <si>
    <t>72cm</t>
  </si>
  <si>
    <t>Reach Length</t>
  </si>
  <si>
    <t>DEM Resolution</t>
  </si>
  <si>
    <t>Source</t>
  </si>
  <si>
    <t>Colville</t>
  </si>
  <si>
    <t>Kuparuk</t>
  </si>
  <si>
    <t>Sagavanirktok</t>
  </si>
  <si>
    <t>Rio Beni</t>
  </si>
  <si>
    <t>Pulmanki River</t>
  </si>
  <si>
    <t>Lower Mississippi River</t>
  </si>
  <si>
    <t>Rio Grande Near hidalgo, TX</t>
  </si>
  <si>
    <t>Amargosa River</t>
  </si>
  <si>
    <t>Lower Huanghe River</t>
  </si>
  <si>
    <t>Strickland</t>
  </si>
  <si>
    <t>Tye (2004)</t>
  </si>
  <si>
    <t>Kasvi et al. (2017) and Lotsari et al. (2014)</t>
  </si>
  <si>
    <t>Andreadis et al. (2013) and Wang and Xu (2018)</t>
  </si>
  <si>
    <t>Literature Sources</t>
  </si>
  <si>
    <t>Location</t>
  </si>
  <si>
    <t>Age</t>
  </si>
  <si>
    <t>Beaufort Group</t>
  </si>
  <si>
    <t>Deposit Name</t>
  </si>
  <si>
    <t>Joggins Formation</t>
  </si>
  <si>
    <t>Scalby Formation</t>
  </si>
  <si>
    <t>Percentile</t>
  </si>
  <si>
    <t>α - Reach</t>
  </si>
  <si>
    <t>α - Bend</t>
  </si>
  <si>
    <t>β - Reach</t>
  </si>
  <si>
    <t>β - Bend</t>
  </si>
  <si>
    <t>Model</t>
  </si>
  <si>
    <t>Equation (2)</t>
  </si>
  <si>
    <t>Karoo Basin, South Africa</t>
  </si>
  <si>
    <t>Permian</t>
  </si>
  <si>
    <t>Pennsylvanian</t>
  </si>
  <si>
    <t>Cleveland Basin, United Kingdom</t>
  </si>
  <si>
    <t>Cumberland Basin, Canada</t>
  </si>
  <si>
    <t>Jurassic</t>
  </si>
  <si>
    <t>Published Panels for Ancient Fluvial Deposits</t>
  </si>
  <si>
    <t>183km</t>
  </si>
  <si>
    <t>65km</t>
  </si>
  <si>
    <t>153m</t>
  </si>
  <si>
    <t>35km</t>
  </si>
  <si>
    <t>59km</t>
  </si>
  <si>
    <t>113km</t>
  </si>
  <si>
    <t>93km</t>
  </si>
  <si>
    <t>70km</t>
  </si>
  <si>
    <t>74km</t>
  </si>
  <si>
    <t>19km</t>
  </si>
  <si>
    <t>38km</t>
  </si>
  <si>
    <t>Ganti et al. (2014)</t>
  </si>
  <si>
    <t>Swartz et al. (2020)</t>
  </si>
  <si>
    <t>744-1015</t>
  </si>
  <si>
    <t>Channel Width (m)</t>
  </si>
  <si>
    <t>Bar Width (m)</t>
  </si>
  <si>
    <t>Mud-Plug Width (m)</t>
  </si>
  <si>
    <t>Clinoform Width (m)</t>
  </si>
  <si>
    <t>Predicted Channel Width (m)</t>
  </si>
  <si>
    <t>303 ± 27</t>
  </si>
  <si>
    <t>27 ± 2.4</t>
  </si>
  <si>
    <t>98 ± 9</t>
  </si>
  <si>
    <t>Brazos River</t>
  </si>
  <si>
    <t>6_5</t>
  </si>
  <si>
    <t>0_0</t>
  </si>
  <si>
    <t>0_3</t>
  </si>
  <si>
    <t>0_4</t>
  </si>
  <si>
    <t>1_0</t>
  </si>
  <si>
    <t>1_1</t>
  </si>
  <si>
    <t>1_2</t>
  </si>
  <si>
    <t>1_3</t>
  </si>
  <si>
    <t>1_4</t>
  </si>
  <si>
    <t>1_5</t>
  </si>
  <si>
    <t>1_6</t>
  </si>
  <si>
    <t>2_0</t>
  </si>
  <si>
    <t>2_1</t>
  </si>
  <si>
    <t>2_2</t>
  </si>
  <si>
    <t>2_3</t>
  </si>
  <si>
    <t>2_4</t>
  </si>
  <si>
    <t>3_0</t>
  </si>
  <si>
    <t>3_1</t>
  </si>
  <si>
    <t>3_2</t>
  </si>
  <si>
    <t>3_3</t>
  </si>
  <si>
    <t>3_4</t>
  </si>
  <si>
    <t>4_0</t>
  </si>
  <si>
    <t>4_1</t>
  </si>
  <si>
    <t>4_2</t>
  </si>
  <si>
    <t>4_3</t>
  </si>
  <si>
    <t>4_4</t>
  </si>
  <si>
    <t>5_1</t>
  </si>
  <si>
    <t>5_2</t>
  </si>
  <si>
    <t>5_3</t>
  </si>
  <si>
    <t>6_0</t>
  </si>
  <si>
    <t>6_1</t>
  </si>
  <si>
    <t>6_3</t>
  </si>
  <si>
    <t>6_4</t>
  </si>
  <si>
    <t>6_6</t>
  </si>
  <si>
    <t>7_0</t>
  </si>
  <si>
    <t>7_1</t>
  </si>
  <si>
    <t>7_2</t>
  </si>
  <si>
    <t>7_3</t>
  </si>
  <si>
    <t>8_0</t>
  </si>
  <si>
    <t>8_1</t>
  </si>
  <si>
    <t>8_2</t>
  </si>
  <si>
    <t>8_3</t>
  </si>
  <si>
    <t>8_4</t>
  </si>
  <si>
    <t>8_5</t>
  </si>
  <si>
    <t>9_0</t>
  </si>
  <si>
    <t>9_1</t>
  </si>
  <si>
    <t>9_2</t>
  </si>
  <si>
    <t>9_3</t>
  </si>
  <si>
    <t>9_4</t>
  </si>
  <si>
    <t>9_5</t>
  </si>
  <si>
    <t>10_0</t>
  </si>
  <si>
    <t>10_1</t>
  </si>
  <si>
    <t>10_2</t>
  </si>
  <si>
    <t>10_3</t>
  </si>
  <si>
    <t>10_4</t>
  </si>
  <si>
    <t>11_0</t>
  </si>
  <si>
    <t>11_1</t>
  </si>
  <si>
    <t>11_2</t>
  </si>
  <si>
    <t>11_4</t>
  </si>
  <si>
    <t>12_0</t>
  </si>
  <si>
    <t>12_1</t>
  </si>
  <si>
    <t>12_2</t>
  </si>
  <si>
    <t>12_3</t>
  </si>
  <si>
    <t>0_1</t>
  </si>
  <si>
    <t>Mississippi River</t>
  </si>
  <si>
    <t>5_0</t>
  </si>
  <si>
    <t>6_2</t>
  </si>
  <si>
    <t>0_2</t>
  </si>
  <si>
    <t>0_5</t>
  </si>
  <si>
    <t>0_6</t>
  </si>
  <si>
    <t>0_7</t>
  </si>
  <si>
    <t>0_8</t>
  </si>
  <si>
    <t>0_9</t>
  </si>
  <si>
    <t>Nestucca River</t>
  </si>
  <si>
    <t>4_5</t>
  </si>
  <si>
    <t>11_3</t>
  </si>
  <si>
    <t>13_0</t>
  </si>
  <si>
    <t>12_4</t>
  </si>
  <si>
    <t>13_1</t>
  </si>
  <si>
    <t>13_3</t>
  </si>
  <si>
    <t>13_4</t>
  </si>
  <si>
    <t>14_0</t>
  </si>
  <si>
    <t>14_1</t>
  </si>
  <si>
    <t>15_0</t>
  </si>
  <si>
    <t>15_1</t>
  </si>
  <si>
    <t>15_2</t>
  </si>
  <si>
    <t>16_0</t>
  </si>
  <si>
    <t>16_1</t>
  </si>
  <si>
    <t>17_0</t>
  </si>
  <si>
    <t>17_1</t>
  </si>
  <si>
    <t>18_0</t>
  </si>
  <si>
    <t>18_1</t>
  </si>
  <si>
    <t>18_3</t>
  </si>
  <si>
    <t>18_4</t>
  </si>
  <si>
    <t>19_0</t>
  </si>
  <si>
    <t>19_1</t>
  </si>
  <si>
    <t>19_2</t>
  </si>
  <si>
    <t>19_3</t>
  </si>
  <si>
    <t>20_0</t>
  </si>
  <si>
    <t>20_1</t>
  </si>
  <si>
    <t>20_2</t>
  </si>
  <si>
    <t>20_3</t>
  </si>
  <si>
    <t>21_0</t>
  </si>
  <si>
    <t>21_1</t>
  </si>
  <si>
    <t>21_2</t>
  </si>
  <si>
    <t>21_3</t>
  </si>
  <si>
    <t>21_5</t>
  </si>
  <si>
    <t>21_6</t>
  </si>
  <si>
    <t>23_0</t>
  </si>
  <si>
    <t>Rio Grande River</t>
  </si>
  <si>
    <t>13_2</t>
  </si>
  <si>
    <t>14_2</t>
  </si>
  <si>
    <t>25_0</t>
  </si>
  <si>
    <t>Sacramento River</t>
  </si>
  <si>
    <t>21_4</t>
  </si>
  <si>
    <t>Bar Number</t>
  </si>
  <si>
    <t>Cross-section Index</t>
  </si>
  <si>
    <t>Easting</t>
  </si>
  <si>
    <t>Northing</t>
  </si>
  <si>
    <t>Bar width (m)</t>
  </si>
  <si>
    <t>α - Point</t>
  </si>
  <si>
    <t>β - Point</t>
  </si>
  <si>
    <t>Radius of Curvature, R</t>
  </si>
  <si>
    <t>Equation (S4)</t>
  </si>
  <si>
    <t>Wilson et al (2014): Figure 6</t>
  </si>
  <si>
    <t>Rygel and Gibling (2006): Figure 8</t>
  </si>
  <si>
    <t>Ielpi and Ghinassi (2014): Figure 6</t>
  </si>
  <si>
    <t>Ielpi (2019)</t>
  </si>
  <si>
    <t>Swanson et al. (2008)</t>
  </si>
  <si>
    <t>Gautier et al. (2010)</t>
  </si>
  <si>
    <t>Bed Slope</t>
  </si>
  <si>
    <t>R/ h</t>
  </si>
  <si>
    <t>White</t>
  </si>
  <si>
    <t>Koyukuk</t>
  </si>
  <si>
    <t>Trinity</t>
  </si>
  <si>
    <t>Powder</t>
  </si>
  <si>
    <t>Red</t>
  </si>
  <si>
    <t>Grande</t>
  </si>
  <si>
    <t>Tombigbee</t>
  </si>
  <si>
    <t>Indiana Divison of Fish and Wildlife (2004)</t>
  </si>
  <si>
    <t>Smith and Mohrig (2017)</t>
  </si>
  <si>
    <t>Pizzuto et al (2008)</t>
  </si>
  <si>
    <t>Folk and Ward (1957)</t>
  </si>
  <si>
    <t>Stanley and Randazzo (2001)</t>
  </si>
  <si>
    <t>9</t>
  </si>
  <si>
    <t>Phillips et al. (2005)</t>
  </si>
  <si>
    <t>10</t>
  </si>
  <si>
    <t>Moody and Meade (1990)</t>
  </si>
  <si>
    <t>11</t>
  </si>
  <si>
    <t>Thorne (1991)</t>
  </si>
  <si>
    <t>12</t>
  </si>
  <si>
    <t>Phillips (2013)</t>
  </si>
  <si>
    <t>13</t>
  </si>
  <si>
    <t>14</t>
  </si>
  <si>
    <t>Army Crops of Engineers (1981)</t>
  </si>
  <si>
    <t>15</t>
  </si>
  <si>
    <t>Brice (1977)</t>
  </si>
  <si>
    <t>16</t>
  </si>
  <si>
    <t>17</t>
  </si>
  <si>
    <r>
      <t>22-24</t>
    </r>
    <r>
      <rPr>
        <vertAlign val="superscript"/>
        <sz val="11"/>
        <color theme="1"/>
        <rFont val="Times New Roman"/>
        <family val="1"/>
      </rPr>
      <t>2</t>
    </r>
  </si>
  <si>
    <r>
      <t>958</t>
    </r>
    <r>
      <rPr>
        <vertAlign val="superscript"/>
        <sz val="11"/>
        <color theme="1"/>
        <rFont val="Times New Roman"/>
        <family val="1"/>
      </rPr>
      <t>1</t>
    </r>
  </si>
  <si>
    <r>
      <t>2.4</t>
    </r>
    <r>
      <rPr>
        <vertAlign val="superscript"/>
        <sz val="11"/>
        <color theme="1"/>
        <rFont val="Times New Roman"/>
        <family val="1"/>
      </rPr>
      <t>4</t>
    </r>
  </si>
  <si>
    <r>
      <t>159</t>
    </r>
    <r>
      <rPr>
        <vertAlign val="superscript"/>
        <sz val="11"/>
        <color theme="1"/>
        <rFont val="Times New Roman"/>
        <family val="1"/>
      </rPr>
      <t>1</t>
    </r>
  </si>
  <si>
    <r>
      <t>417</t>
    </r>
    <r>
      <rPr>
        <vertAlign val="superscript"/>
        <sz val="11"/>
        <color theme="1"/>
        <rFont val="Times New Roman"/>
        <family val="1"/>
      </rPr>
      <t>1</t>
    </r>
  </si>
  <si>
    <r>
      <t>12.2</t>
    </r>
    <r>
      <rPr>
        <vertAlign val="superscript"/>
        <sz val="11"/>
        <color theme="1"/>
        <rFont val="Times New Roman"/>
        <family val="1"/>
      </rPr>
      <t>9</t>
    </r>
  </si>
  <si>
    <r>
      <t>185</t>
    </r>
    <r>
      <rPr>
        <vertAlign val="superscript"/>
        <sz val="11"/>
        <color theme="1"/>
        <rFont val="Times New Roman"/>
        <family val="1"/>
      </rPr>
      <t>1</t>
    </r>
  </si>
  <si>
    <r>
      <t>4</t>
    </r>
    <r>
      <rPr>
        <vertAlign val="superscript"/>
        <sz val="11"/>
        <color theme="1"/>
        <rFont val="Times New Roman"/>
        <family val="1"/>
      </rPr>
      <t>10</t>
    </r>
  </si>
  <si>
    <r>
      <t>84</t>
    </r>
    <r>
      <rPr>
        <vertAlign val="superscript"/>
        <sz val="11"/>
        <color theme="1"/>
        <rFont val="Times New Roman"/>
        <family val="1"/>
      </rPr>
      <t>1</t>
    </r>
  </si>
  <si>
    <r>
      <t>10</t>
    </r>
    <r>
      <rPr>
        <vertAlign val="superscript"/>
        <sz val="11"/>
        <color theme="1"/>
        <rFont val="Times New Roman"/>
        <family val="1"/>
      </rPr>
      <t>11</t>
    </r>
  </si>
  <si>
    <r>
      <t>201</t>
    </r>
    <r>
      <rPr>
        <vertAlign val="superscript"/>
        <sz val="11"/>
        <color theme="1"/>
        <rFont val="Times New Roman"/>
        <family val="1"/>
      </rPr>
      <t>1</t>
    </r>
  </si>
  <si>
    <r>
      <t>11</t>
    </r>
    <r>
      <rPr>
        <vertAlign val="superscript"/>
        <sz val="11"/>
        <color theme="1"/>
        <rFont val="Times New Roman"/>
        <family val="1"/>
      </rPr>
      <t>12</t>
    </r>
  </si>
  <si>
    <r>
      <t>174</t>
    </r>
    <r>
      <rPr>
        <vertAlign val="superscript"/>
        <sz val="11"/>
        <color theme="1"/>
        <rFont val="Times New Roman"/>
        <family val="1"/>
      </rPr>
      <t>1</t>
    </r>
  </si>
  <si>
    <r>
      <t>8</t>
    </r>
    <r>
      <rPr>
        <vertAlign val="superscript"/>
        <sz val="11"/>
        <color theme="1"/>
        <rFont val="Times New Roman"/>
        <family val="1"/>
      </rPr>
      <t>13</t>
    </r>
  </si>
  <si>
    <r>
      <t>93</t>
    </r>
    <r>
      <rPr>
        <vertAlign val="superscript"/>
        <sz val="11"/>
        <color theme="1"/>
        <rFont val="Times New Roman"/>
        <family val="1"/>
      </rPr>
      <t>1</t>
    </r>
  </si>
  <si>
    <r>
      <t>15</t>
    </r>
    <r>
      <rPr>
        <vertAlign val="superscript"/>
        <sz val="11"/>
        <color theme="1"/>
        <rFont val="Times New Roman"/>
        <family val="1"/>
      </rPr>
      <t>14</t>
    </r>
  </si>
  <si>
    <r>
      <t>317</t>
    </r>
    <r>
      <rPr>
        <vertAlign val="superscript"/>
        <sz val="11"/>
        <color theme="1"/>
        <rFont val="Times New Roman"/>
        <family val="1"/>
      </rPr>
      <t>1</t>
    </r>
  </si>
  <si>
    <r>
      <t>86</t>
    </r>
    <r>
      <rPr>
        <vertAlign val="superscript"/>
        <sz val="11"/>
        <color theme="1"/>
        <rFont val="Times New Roman"/>
        <family val="1"/>
      </rPr>
      <t>1</t>
    </r>
  </si>
  <si>
    <r>
      <t>6-12</t>
    </r>
    <r>
      <rPr>
        <vertAlign val="superscript"/>
        <sz val="11"/>
        <color theme="1"/>
        <rFont val="Times New Roman"/>
        <family val="1"/>
      </rPr>
      <t>15</t>
    </r>
  </si>
  <si>
    <r>
      <t>143</t>
    </r>
    <r>
      <rPr>
        <vertAlign val="superscript"/>
        <sz val="11"/>
        <color theme="1"/>
        <rFont val="Times New Roman"/>
        <family val="1"/>
      </rPr>
      <t>1</t>
    </r>
  </si>
  <si>
    <t>River Data</t>
  </si>
  <si>
    <r>
      <t>.0001</t>
    </r>
    <r>
      <rPr>
        <vertAlign val="superscript"/>
        <sz val="11"/>
        <color theme="1"/>
        <rFont val="Times New Roman"/>
        <family val="1"/>
      </rPr>
      <t>16</t>
    </r>
  </si>
  <si>
    <r>
      <t>.0002</t>
    </r>
    <r>
      <rPr>
        <vertAlign val="superscript"/>
        <sz val="11"/>
        <color theme="1"/>
        <rFont val="Times New Roman"/>
        <family val="1"/>
      </rPr>
      <t>16</t>
    </r>
  </si>
  <si>
    <r>
      <t>.0015</t>
    </r>
    <r>
      <rPr>
        <vertAlign val="superscript"/>
        <sz val="11"/>
        <color theme="1"/>
        <rFont val="Times New Roman"/>
        <family val="1"/>
      </rPr>
      <t>16</t>
    </r>
  </si>
  <si>
    <r>
      <t>.0005</t>
    </r>
    <r>
      <rPr>
        <vertAlign val="superscript"/>
        <sz val="11"/>
        <color theme="1"/>
        <rFont val="Times New Roman"/>
        <family val="1"/>
      </rPr>
      <t>16</t>
    </r>
  </si>
  <si>
    <r>
      <t>.0003</t>
    </r>
    <r>
      <rPr>
        <vertAlign val="superscript"/>
        <sz val="11"/>
        <color theme="1"/>
        <rFont val="Times New Roman"/>
        <family val="1"/>
      </rPr>
      <t>16</t>
    </r>
  </si>
  <si>
    <t>Table DR2:</t>
  </si>
  <si>
    <t>Table DR4</t>
  </si>
  <si>
    <r>
      <t xml:space="preserve">Calculated with the methods outlined in </t>
    </r>
    <r>
      <rPr>
        <i/>
        <sz val="11"/>
        <color theme="1"/>
        <rFont val="Times New Roman"/>
        <family val="1"/>
      </rPr>
      <t xml:space="preserve">Modern Analysis </t>
    </r>
    <r>
      <rPr>
        <sz val="11"/>
        <color theme="1"/>
        <rFont val="Times New Roman"/>
        <family val="1"/>
      </rPr>
      <t>(this paper)</t>
    </r>
  </si>
  <si>
    <t>Measured following Talmon et al. (1995)</t>
  </si>
  <si>
    <t>Upstream Latitude</t>
  </si>
  <si>
    <t>Upstream Longitude</t>
  </si>
  <si>
    <t>Downstream Latitude</t>
  </si>
  <si>
    <t>Downstream Longitude</t>
  </si>
  <si>
    <r>
      <t>2864</t>
    </r>
    <r>
      <rPr>
        <vertAlign val="superscript"/>
        <sz val="11"/>
        <color theme="1"/>
        <rFont val="Times New Roman"/>
        <family val="1"/>
      </rPr>
      <t>16</t>
    </r>
  </si>
  <si>
    <r>
      <t>232</t>
    </r>
    <r>
      <rPr>
        <vertAlign val="superscript"/>
        <sz val="11"/>
        <color theme="1"/>
        <rFont val="Times New Roman"/>
        <family val="1"/>
      </rPr>
      <t>16</t>
    </r>
  </si>
  <si>
    <r>
      <t>1552</t>
    </r>
    <r>
      <rPr>
        <vertAlign val="superscript"/>
        <sz val="11"/>
        <color theme="1"/>
        <rFont val="Times New Roman"/>
        <family val="1"/>
      </rPr>
      <t>16</t>
    </r>
  </si>
  <si>
    <r>
      <t>571</t>
    </r>
    <r>
      <rPr>
        <vertAlign val="superscript"/>
        <sz val="11"/>
        <color theme="1"/>
        <rFont val="Times New Roman"/>
        <family val="1"/>
      </rPr>
      <t>16</t>
    </r>
  </si>
  <si>
    <r>
      <t>231</t>
    </r>
    <r>
      <rPr>
        <vertAlign val="superscript"/>
        <sz val="11"/>
        <color theme="1"/>
        <rFont val="Times New Roman"/>
        <family val="1"/>
      </rPr>
      <t>16</t>
    </r>
  </si>
  <si>
    <r>
      <t>1657</t>
    </r>
    <r>
      <rPr>
        <vertAlign val="superscript"/>
        <sz val="11"/>
        <color theme="1"/>
        <rFont val="Times New Roman"/>
        <family val="1"/>
      </rPr>
      <t>16</t>
    </r>
  </si>
  <si>
    <r>
      <t>443</t>
    </r>
    <r>
      <rPr>
        <vertAlign val="superscript"/>
        <sz val="11"/>
        <color theme="1"/>
        <rFont val="Times New Roman"/>
        <family val="1"/>
      </rPr>
      <t>16</t>
    </r>
  </si>
  <si>
    <r>
      <t>260</t>
    </r>
    <r>
      <rPr>
        <vertAlign val="superscript"/>
        <sz val="11"/>
        <color theme="1"/>
        <rFont val="Times New Roman"/>
        <family val="1"/>
      </rPr>
      <t>16</t>
    </r>
  </si>
  <si>
    <r>
      <t>652</t>
    </r>
    <r>
      <rPr>
        <vertAlign val="superscript"/>
        <sz val="11"/>
        <color theme="1"/>
        <rFont val="Times New Roman"/>
        <family val="1"/>
      </rPr>
      <t>16</t>
    </r>
  </si>
  <si>
    <r>
      <t>148</t>
    </r>
    <r>
      <rPr>
        <vertAlign val="superscript"/>
        <sz val="11"/>
        <color theme="1"/>
        <rFont val="Times New Roman"/>
        <family val="1"/>
      </rPr>
      <t>16</t>
    </r>
  </si>
  <si>
    <r>
      <t>368</t>
    </r>
    <r>
      <rPr>
        <vertAlign val="superscript"/>
        <sz val="11"/>
        <color theme="1"/>
        <rFont val="Times New Roman"/>
        <family val="1"/>
      </rPr>
      <t>16</t>
    </r>
  </si>
  <si>
    <r>
      <t>9.4</t>
    </r>
    <r>
      <rPr>
        <vertAlign val="superscript"/>
        <sz val="11"/>
        <color theme="1"/>
        <rFont val="Times New Roman"/>
        <family val="1"/>
      </rPr>
      <t>16</t>
    </r>
  </si>
  <si>
    <r>
      <t>2.5</t>
    </r>
    <r>
      <rPr>
        <vertAlign val="superscript"/>
        <sz val="11"/>
        <color theme="1"/>
        <rFont val="Times New Roman"/>
        <family val="1"/>
      </rPr>
      <t>16</t>
    </r>
  </si>
  <si>
    <t>Transverse Bed Slope, dy/dn</t>
  </si>
  <si>
    <r>
      <t>0.168</t>
    </r>
    <r>
      <rPr>
        <vertAlign val="superscript"/>
        <sz val="11"/>
        <color theme="1"/>
        <rFont val="Times New Roman"/>
        <family val="1"/>
      </rPr>
      <t>17</t>
    </r>
  </si>
  <si>
    <r>
      <t>0.043</t>
    </r>
    <r>
      <rPr>
        <vertAlign val="superscript"/>
        <sz val="11"/>
        <color theme="1"/>
        <rFont val="Times New Roman"/>
        <family val="1"/>
      </rPr>
      <t>17</t>
    </r>
  </si>
  <si>
    <r>
      <t>0.085</t>
    </r>
    <r>
      <rPr>
        <vertAlign val="superscript"/>
        <sz val="11"/>
        <color theme="1"/>
        <rFont val="Times New Roman"/>
        <family val="1"/>
      </rPr>
      <t>17</t>
    </r>
  </si>
  <si>
    <r>
      <t>0.221</t>
    </r>
    <r>
      <rPr>
        <vertAlign val="superscript"/>
        <sz val="11"/>
        <color theme="1"/>
        <rFont val="Times New Roman"/>
        <family val="1"/>
      </rPr>
      <t>17</t>
    </r>
  </si>
  <si>
    <r>
      <t>0.129</t>
    </r>
    <r>
      <rPr>
        <vertAlign val="superscript"/>
        <sz val="11"/>
        <color theme="1"/>
        <rFont val="Times New Roman"/>
        <family val="1"/>
      </rPr>
      <t>17</t>
    </r>
  </si>
  <si>
    <r>
      <t>0.112</t>
    </r>
    <r>
      <rPr>
        <vertAlign val="superscript"/>
        <sz val="11"/>
        <color theme="1"/>
        <rFont val="Times New Roman"/>
        <family val="1"/>
      </rPr>
      <t>17</t>
    </r>
  </si>
  <si>
    <r>
      <t>0.162</t>
    </r>
    <r>
      <rPr>
        <vertAlign val="superscript"/>
        <sz val="11"/>
        <color theme="1"/>
        <rFont val="Times New Roman"/>
        <family val="1"/>
      </rPr>
      <t>17</t>
    </r>
  </si>
  <si>
    <r>
      <t>0.044</t>
    </r>
    <r>
      <rPr>
        <vertAlign val="superscript"/>
        <sz val="11"/>
        <color theme="1"/>
        <rFont val="Times New Roman"/>
        <family val="1"/>
      </rPr>
      <t>17</t>
    </r>
  </si>
  <si>
    <r>
      <t>0.337</t>
    </r>
    <r>
      <rPr>
        <vertAlign val="superscript"/>
        <sz val="11"/>
        <color theme="1"/>
        <rFont val="Times New Roman"/>
        <family val="1"/>
      </rPr>
      <t>17</t>
    </r>
  </si>
  <si>
    <r>
      <t>0.0707</t>
    </r>
    <r>
      <rPr>
        <vertAlign val="superscript"/>
        <sz val="11"/>
        <color theme="1"/>
        <rFont val="Times New Roman"/>
        <family val="1"/>
      </rPr>
      <t>17</t>
    </r>
  </si>
  <si>
    <t>Huesca Fan</t>
  </si>
  <si>
    <t>Ebro Basin, Spain</t>
  </si>
  <si>
    <t>Miocene</t>
  </si>
  <si>
    <t>35.3 ± 1.7</t>
  </si>
  <si>
    <t>Donselaar and Overeem (2008): Figures 5 and 7</t>
  </si>
  <si>
    <t>Durkin et al. (2017): Figure 11</t>
  </si>
  <si>
    <t>Alberta Forland Basin, Canada</t>
  </si>
  <si>
    <t>Cretaceous</t>
  </si>
  <si>
    <t>McMurray Formation</t>
  </si>
  <si>
    <t>853.9 ± 41.2</t>
  </si>
  <si>
    <t>Zhuo et al. (2015): Figure 13</t>
  </si>
  <si>
    <t>Northern Shelf</t>
  </si>
  <si>
    <t>South China Sea</t>
  </si>
  <si>
    <t>Pleistocene</t>
  </si>
  <si>
    <t>Numerical Model</t>
  </si>
  <si>
    <t>NAYS2D</t>
  </si>
  <si>
    <t>Van de Lageweg et al. (2015): Figure 5</t>
  </si>
  <si>
    <t>1072 ± 51.8</t>
  </si>
  <si>
    <t>180.4 ± 8.7</t>
  </si>
  <si>
    <t>6_7</t>
  </si>
  <si>
    <t>Mississippi River - Leclair</t>
  </si>
  <si>
    <t>14_3</t>
  </si>
  <si>
    <t>14_4</t>
  </si>
  <si>
    <t>16_4</t>
  </si>
  <si>
    <t>17_3</t>
  </si>
  <si>
    <t>7_4</t>
  </si>
  <si>
    <t>0.0_0</t>
  </si>
  <si>
    <t>0.0_1</t>
  </si>
  <si>
    <t>0.0_2</t>
  </si>
  <si>
    <t>0.0_3</t>
  </si>
  <si>
    <t>1.0_0</t>
  </si>
  <si>
    <t>2.0_0</t>
  </si>
  <si>
    <t>2.0_1</t>
  </si>
  <si>
    <t>2.0_2</t>
  </si>
  <si>
    <t>3.0_0</t>
  </si>
  <si>
    <t>3.0_1</t>
  </si>
  <si>
    <t>4.0_0</t>
  </si>
  <si>
    <t>4.0_1</t>
  </si>
  <si>
    <t>4.0_2</t>
  </si>
  <si>
    <t>5.0_0</t>
  </si>
  <si>
    <t>5.0_1</t>
  </si>
  <si>
    <t>5.0_2</t>
  </si>
  <si>
    <t>7.0_0</t>
  </si>
  <si>
    <t>7.0_1</t>
  </si>
  <si>
    <t>7.0_2</t>
  </si>
  <si>
    <t>7.0_3</t>
  </si>
  <si>
    <t>8.0_0</t>
  </si>
  <si>
    <t>8.0_1</t>
  </si>
  <si>
    <t>9.0_0</t>
  </si>
  <si>
    <t>9.0_1</t>
  </si>
  <si>
    <t>10.0_0</t>
  </si>
  <si>
    <t>10.0_1</t>
  </si>
  <si>
    <t>11.0_0</t>
  </si>
  <si>
    <t>11.0_1</t>
  </si>
  <si>
    <t>11.0_2</t>
  </si>
  <si>
    <t>12.0_0</t>
  </si>
  <si>
    <t>12.0_1</t>
  </si>
  <si>
    <t>13.0_0</t>
  </si>
  <si>
    <t>13.0_1</t>
  </si>
  <si>
    <t>13.0_2</t>
  </si>
  <si>
    <t>14.0_0</t>
  </si>
  <si>
    <t>14.0_1</t>
  </si>
  <si>
    <t>14.0_2</t>
  </si>
  <si>
    <t>15.0_0</t>
  </si>
  <si>
    <t>15.0_1</t>
  </si>
  <si>
    <t>16.0_0</t>
  </si>
  <si>
    <t>16.0_1</t>
  </si>
  <si>
    <t>17.0_0</t>
  </si>
  <si>
    <t>17.0_1</t>
  </si>
  <si>
    <t>17.0_2</t>
  </si>
  <si>
    <t>17.0_3</t>
  </si>
  <si>
    <t>17.0_4</t>
  </si>
  <si>
    <t>17.0_5</t>
  </si>
  <si>
    <t>18.0_0</t>
  </si>
  <si>
    <t>18.0_1</t>
  </si>
  <si>
    <t>20.0_0</t>
  </si>
  <si>
    <t>20.0_1</t>
  </si>
  <si>
    <t>21.0_0</t>
  </si>
  <si>
    <t>21.0_1</t>
  </si>
  <si>
    <t>22.0_0</t>
  </si>
  <si>
    <t>22.0_1</t>
  </si>
  <si>
    <t>22.0_2</t>
  </si>
  <si>
    <t>22.0_3</t>
  </si>
  <si>
    <t>22.0_4</t>
  </si>
  <si>
    <t>23.0_0</t>
  </si>
  <si>
    <t>23.0_1</t>
  </si>
  <si>
    <t>23.0_2</t>
  </si>
  <si>
    <t>24.0_0</t>
  </si>
  <si>
    <t>24.0_1</t>
  </si>
  <si>
    <t>24.0_2</t>
  </si>
  <si>
    <t>25.0_0</t>
  </si>
  <si>
    <t>25.0_1</t>
  </si>
  <si>
    <t>25.0_2</t>
  </si>
  <si>
    <t>0_10</t>
  </si>
  <si>
    <t>0.0_4</t>
  </si>
  <si>
    <t>1.0_1</t>
  </si>
  <si>
    <t>2.0_3</t>
  </si>
  <si>
    <t>2.0_4</t>
  </si>
  <si>
    <t>5.0_3</t>
  </si>
  <si>
    <t>5.0_4</t>
  </si>
  <si>
    <t>5.0_7</t>
  </si>
  <si>
    <t>5.0_9</t>
  </si>
  <si>
    <t>5.0_10</t>
  </si>
  <si>
    <t>5.0_11</t>
  </si>
  <si>
    <t>8.0_2</t>
  </si>
  <si>
    <t>8.0_5</t>
  </si>
  <si>
    <t>9.0_4</t>
  </si>
  <si>
    <t>9.0_5</t>
  </si>
  <si>
    <t>Channel width (m)</t>
  </si>
  <si>
    <t>Calculated with the methods outlined in Supplement</t>
  </si>
  <si>
    <r>
      <t>0.045</t>
    </r>
    <r>
      <rPr>
        <vertAlign val="superscript"/>
        <sz val="11"/>
        <color theme="1"/>
        <rFont val="Times New Roman"/>
        <family val="1"/>
      </rPr>
      <t>17</t>
    </r>
  </si>
  <si>
    <t>Depth, h (m)</t>
  </si>
  <si>
    <t>Width, B (m)</t>
  </si>
  <si>
    <t>Table DR3:</t>
  </si>
  <si>
    <t>Bankfull Discharge Statistics</t>
  </si>
  <si>
    <r>
      <t>Median  (m</t>
    </r>
    <r>
      <rPr>
        <b/>
        <vertAlign val="superscript"/>
        <sz val="11"/>
        <color theme="1"/>
        <rFont val="Times New Roman"/>
        <family val="1"/>
      </rPr>
      <t>3</t>
    </r>
    <r>
      <rPr>
        <b/>
        <sz val="11"/>
        <color theme="1"/>
        <rFont val="Times New Roman"/>
        <family val="1"/>
      </rPr>
      <t>/s)</t>
    </r>
  </si>
  <si>
    <t>15th Percentile  (m3/s)</t>
  </si>
  <si>
    <t>85th Percentline   (m3/s)</t>
  </si>
  <si>
    <r>
      <t>Peakedness (-)</t>
    </r>
    <r>
      <rPr>
        <b/>
        <vertAlign val="superscript"/>
        <sz val="11"/>
        <color theme="1"/>
        <rFont val="Times New Roman"/>
        <family val="1"/>
      </rPr>
      <t>a</t>
    </r>
  </si>
  <si>
    <r>
      <t>DVIa (-)</t>
    </r>
    <r>
      <rPr>
        <b/>
        <vertAlign val="superscript"/>
        <sz val="11"/>
        <color theme="1"/>
        <rFont val="Times New Roman"/>
        <family val="1"/>
      </rPr>
      <t>a</t>
    </r>
  </si>
  <si>
    <r>
      <t>DVIc (-)</t>
    </r>
    <r>
      <rPr>
        <b/>
        <vertAlign val="superscript"/>
        <sz val="11"/>
        <color theme="1"/>
        <rFont val="Times New Roman"/>
        <family val="1"/>
      </rPr>
      <t>a</t>
    </r>
  </si>
  <si>
    <r>
      <t>DVIy (-)</t>
    </r>
    <r>
      <rPr>
        <b/>
        <vertAlign val="superscript"/>
        <sz val="11"/>
        <color theme="1"/>
        <rFont val="Times New Roman"/>
        <family val="1"/>
      </rPr>
      <t>a</t>
    </r>
  </si>
  <si>
    <t>-</t>
  </si>
  <si>
    <t>a</t>
  </si>
  <si>
    <t>Calcualted following Hansford et al. (2020)</t>
  </si>
  <si>
    <t>Table DR7: All collected data</t>
  </si>
  <si>
    <t>Table DR6: Table of all regression coeffieicents log and linear</t>
  </si>
  <si>
    <t>Table DR5</t>
  </si>
  <si>
    <t>Leclair (2011)</t>
  </si>
  <si>
    <t>Greenberg, E., Ganti, V., and Hajek, E., 2021, Quantifying bankfull flow width using preserved bar clinoforms from fluvial strata: Geology, v. 49, https://doi.org/10.1130/G48729.1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</si>
</sst>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00"/>
    <numFmt numFmtId="166" formatCode="0.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D1D2D3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b/>
      <vertAlign val="superscript"/>
      <sz val="11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0" fillId="0" borderId="0" xfId="0" applyBorder="1"/>
    <xf numFmtId="0" fontId="2" fillId="0" borderId="1" xfId="0" applyFont="1" applyBorder="1"/>
    <xf numFmtId="0" fontId="2" fillId="0" borderId="0" xfId="0" applyFont="1"/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2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/>
    <xf numFmtId="1" fontId="2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6" fillId="0" borderId="1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10" fillId="0" borderId="2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10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11" fillId="0" borderId="0" xfId="0" applyFont="1" applyAlignment="1">
      <alignment vertical="center"/>
    </xf>
    <xf numFmtId="0" fontId="1" fillId="0" borderId="0" xfId="0" applyFont="1"/>
    <xf numFmtId="0" fontId="10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17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center"/>
    </xf>
    <xf numFmtId="0" fontId="2" fillId="0" borderId="1" xfId="1" applyFont="1" applyBorder="1"/>
    <xf numFmtId="49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49" fontId="2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49" fontId="2" fillId="0" borderId="1" xfId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0" xfId="1" applyFont="1"/>
    <xf numFmtId="0" fontId="2" fillId="0" borderId="0" xfId="0" applyNumberFormat="1" applyFont="1"/>
  </cellXfs>
  <cellStyles count="2">
    <cellStyle name="Normal" xfId="0" builtinId="0"/>
    <cellStyle name="Normal 2" xfId="1" xr:uid="{FB65BB22-D9D8-4AD7-8108-587B82CD04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4B7B1-140F-44C8-A576-0292575A8754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427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48AB9-2E99-4E67-A70A-55414FAE5AA5}">
  <dimension ref="C3:J17"/>
  <sheetViews>
    <sheetView tabSelected="1" workbookViewId="0">
      <selection activeCell="E17" sqref="E17"/>
    </sheetView>
  </sheetViews>
  <sheetFormatPr defaultColWidth="8.85546875" defaultRowHeight="15" x14ac:dyDescent="0.25"/>
  <cols>
    <col min="3" max="3" width="23.42578125" customWidth="1"/>
    <col min="4" max="4" width="20.42578125" customWidth="1"/>
    <col min="5" max="5" width="23.28515625" customWidth="1"/>
    <col min="6" max="6" width="25.5703125" customWidth="1"/>
    <col min="7" max="7" width="22.42578125" customWidth="1"/>
    <col min="8" max="8" width="17.7109375" customWidth="1"/>
    <col min="9" max="9" width="21.140625" customWidth="1"/>
    <col min="10" max="10" width="15" customWidth="1"/>
  </cols>
  <sheetData>
    <row r="3" spans="3:10" ht="16.5" thickBot="1" x14ac:dyDescent="0.3">
      <c r="C3" s="46" t="s">
        <v>0</v>
      </c>
      <c r="D3" s="46" t="s">
        <v>1</v>
      </c>
      <c r="E3" s="46"/>
      <c r="F3" s="46"/>
      <c r="G3" s="46"/>
      <c r="H3" s="46"/>
      <c r="I3" s="62"/>
      <c r="J3" s="62"/>
    </row>
    <row r="4" spans="3:10" ht="19.5" customHeight="1" x14ac:dyDescent="0.25">
      <c r="C4" s="42" t="s">
        <v>2</v>
      </c>
      <c r="D4" s="78" t="s">
        <v>270</v>
      </c>
      <c r="E4" s="78" t="s">
        <v>271</v>
      </c>
      <c r="F4" s="42" t="s">
        <v>272</v>
      </c>
      <c r="G4" s="42" t="s">
        <v>273</v>
      </c>
      <c r="H4" s="42" t="s">
        <v>3</v>
      </c>
      <c r="I4" s="42" t="s">
        <v>22</v>
      </c>
      <c r="J4" s="42" t="s">
        <v>21</v>
      </c>
    </row>
    <row r="5" spans="3:10" ht="20.25" customHeight="1" x14ac:dyDescent="0.25">
      <c r="C5" s="49" t="s">
        <v>145</v>
      </c>
      <c r="D5" s="66">
        <v>31.488199999999999</v>
      </c>
      <c r="E5" s="66">
        <v>-91.516499999999994</v>
      </c>
      <c r="F5" s="49">
        <v>30.4406</v>
      </c>
      <c r="G5" s="49">
        <v>-91.191400000000002</v>
      </c>
      <c r="H5" s="76">
        <v>37561</v>
      </c>
      <c r="I5" s="14" t="s">
        <v>16</v>
      </c>
      <c r="J5" s="68" t="s">
        <v>58</v>
      </c>
    </row>
    <row r="6" spans="3:10" ht="20.25" customHeight="1" x14ac:dyDescent="0.25">
      <c r="C6" s="49" t="s">
        <v>5</v>
      </c>
      <c r="D6" s="66">
        <v>39.382717999999997</v>
      </c>
      <c r="E6" s="66">
        <v>-86.527872000000002</v>
      </c>
      <c r="F6" s="49">
        <v>39.339568999999997</v>
      </c>
      <c r="G6" s="49">
        <v>-86.707436000000001</v>
      </c>
      <c r="H6" s="76">
        <v>40940</v>
      </c>
      <c r="I6" s="14" t="s">
        <v>17</v>
      </c>
      <c r="J6" s="68" t="s">
        <v>59</v>
      </c>
    </row>
    <row r="7" spans="3:10" ht="20.25" customHeight="1" x14ac:dyDescent="0.25">
      <c r="C7" s="49" t="s">
        <v>6</v>
      </c>
      <c r="D7" s="66">
        <v>85.461500000000001</v>
      </c>
      <c r="E7" s="66">
        <v>-157.58799999999999</v>
      </c>
      <c r="F7" s="49">
        <v>64.957319999999996</v>
      </c>
      <c r="G7" s="49">
        <v>-157.53264799999999</v>
      </c>
      <c r="H7" s="14" t="s">
        <v>14</v>
      </c>
      <c r="I7" s="14" t="s">
        <v>18</v>
      </c>
      <c r="J7" s="68" t="s">
        <v>60</v>
      </c>
    </row>
    <row r="8" spans="3:10" ht="20.25" customHeight="1" x14ac:dyDescent="0.25">
      <c r="C8" s="49" t="s">
        <v>7</v>
      </c>
      <c r="D8" s="66">
        <v>30.186306999999999</v>
      </c>
      <c r="E8" s="66">
        <v>-94.840087999999994</v>
      </c>
      <c r="F8" s="49">
        <v>29.996846999999999</v>
      </c>
      <c r="G8" s="49">
        <v>-94.812585999999996</v>
      </c>
      <c r="H8" s="76">
        <v>42217</v>
      </c>
      <c r="I8" s="14" t="s">
        <v>19</v>
      </c>
      <c r="J8" s="68" t="s">
        <v>61</v>
      </c>
    </row>
    <row r="9" spans="3:10" ht="20.25" customHeight="1" x14ac:dyDescent="0.25">
      <c r="C9" s="49" t="s">
        <v>8</v>
      </c>
      <c r="D9" s="66">
        <v>45.379289999999997</v>
      </c>
      <c r="E9" s="49">
        <v>-105.45301000000001</v>
      </c>
      <c r="F9" s="59">
        <v>45.226990000000001</v>
      </c>
      <c r="G9" s="49">
        <v>-105.70929</v>
      </c>
      <c r="H9" s="76">
        <v>42614</v>
      </c>
      <c r="I9" s="14" t="s">
        <v>19</v>
      </c>
      <c r="J9" s="68" t="s">
        <v>62</v>
      </c>
    </row>
    <row r="10" spans="3:10" ht="20.25" customHeight="1" x14ac:dyDescent="0.25">
      <c r="C10" s="49" t="s">
        <v>9</v>
      </c>
      <c r="D10" s="66">
        <v>33.559148999999998</v>
      </c>
      <c r="E10" s="66">
        <v>-94.017525000000006</v>
      </c>
      <c r="F10" s="49">
        <v>33.182690000000001</v>
      </c>
      <c r="G10" s="49">
        <v>-93.755409</v>
      </c>
      <c r="H10" s="76">
        <v>42767</v>
      </c>
      <c r="I10" s="14" t="s">
        <v>19</v>
      </c>
      <c r="J10" s="68" t="s">
        <v>63</v>
      </c>
    </row>
    <row r="11" spans="3:10" ht="20.25" customHeight="1" x14ac:dyDescent="0.25">
      <c r="C11" s="49" t="s">
        <v>10</v>
      </c>
      <c r="D11" s="66">
        <v>31.215199999999999</v>
      </c>
      <c r="E11" s="66">
        <v>-96.906599999999997</v>
      </c>
      <c r="F11" s="49">
        <v>30.384</v>
      </c>
      <c r="G11" s="49">
        <v>-96.293499999999995</v>
      </c>
      <c r="H11" s="77">
        <v>2011</v>
      </c>
      <c r="I11" s="14" t="s">
        <v>19</v>
      </c>
      <c r="J11" s="68" t="s">
        <v>64</v>
      </c>
    </row>
    <row r="12" spans="3:10" ht="20.25" customHeight="1" x14ac:dyDescent="0.25">
      <c r="C12" s="49" t="s">
        <v>11</v>
      </c>
      <c r="D12" s="66">
        <v>31.446100000000001</v>
      </c>
      <c r="E12" s="66">
        <v>-87.917630000000003</v>
      </c>
      <c r="F12" s="49">
        <v>31.203900000000001</v>
      </c>
      <c r="G12" s="49">
        <v>-87.950130000000001</v>
      </c>
      <c r="H12" s="77">
        <v>2008</v>
      </c>
      <c r="I12" s="14" t="s">
        <v>19</v>
      </c>
      <c r="J12" s="68" t="s">
        <v>65</v>
      </c>
    </row>
    <row r="13" spans="3:10" ht="20.25" customHeight="1" x14ac:dyDescent="0.25">
      <c r="C13" s="49" t="s">
        <v>13</v>
      </c>
      <c r="D13" s="66">
        <v>25.92596</v>
      </c>
      <c r="E13" s="66">
        <v>-97.545249999999996</v>
      </c>
      <c r="F13" s="49">
        <v>25.921510000000001</v>
      </c>
      <c r="G13" s="49">
        <v>-97.338130000000007</v>
      </c>
      <c r="H13" s="14">
        <v>2011</v>
      </c>
      <c r="I13" s="14" t="s">
        <v>20</v>
      </c>
      <c r="J13" s="68" t="s">
        <v>66</v>
      </c>
    </row>
    <row r="14" spans="3:10" ht="20.25" customHeight="1" x14ac:dyDescent="0.25">
      <c r="C14" s="49" t="s">
        <v>15</v>
      </c>
      <c r="D14" s="66">
        <v>45.273795999999997</v>
      </c>
      <c r="E14" s="66">
        <v>-123.83351500000001</v>
      </c>
      <c r="F14" s="49">
        <v>45.210320000000003</v>
      </c>
      <c r="G14" s="49">
        <v>-123.88444</v>
      </c>
      <c r="H14" s="76">
        <v>39142</v>
      </c>
      <c r="I14" s="14" t="s">
        <v>18</v>
      </c>
      <c r="J14" s="68" t="s">
        <v>67</v>
      </c>
    </row>
    <row r="15" spans="3:10" ht="20.25" customHeight="1" thickBot="1" x14ac:dyDescent="0.3">
      <c r="C15" s="52" t="s">
        <v>12</v>
      </c>
      <c r="D15" s="72">
        <v>39.679780000000001</v>
      </c>
      <c r="E15" s="72">
        <v>-121.96183000000001</v>
      </c>
      <c r="F15" s="52">
        <v>39.490519999999997</v>
      </c>
      <c r="G15" s="52">
        <v>-122.00201</v>
      </c>
      <c r="H15" s="13">
        <v>2018</v>
      </c>
      <c r="I15" s="13" t="s">
        <v>19</v>
      </c>
      <c r="J15" s="71" t="s">
        <v>68</v>
      </c>
    </row>
    <row r="16" spans="3:10" x14ac:dyDescent="0.25">
      <c r="C16" s="3"/>
      <c r="D16" s="3"/>
      <c r="E16" s="3"/>
      <c r="F16" s="3"/>
      <c r="G16" s="3"/>
      <c r="H16" s="3"/>
    </row>
    <row r="17" spans="3:8" x14ac:dyDescent="0.25">
      <c r="C17" s="3"/>
      <c r="D17" s="3"/>
      <c r="E17" s="3"/>
      <c r="F17" s="3"/>
      <c r="G17" s="3"/>
      <c r="H17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54824-5BCB-4A28-A270-F7C5A82C87E8}">
  <dimension ref="A1:M43"/>
  <sheetViews>
    <sheetView zoomScale="120" zoomScaleNormal="120" workbookViewId="0">
      <selection activeCell="C22" sqref="C22"/>
    </sheetView>
  </sheetViews>
  <sheetFormatPr defaultColWidth="12.42578125" defaultRowHeight="15" x14ac:dyDescent="0.25"/>
  <cols>
    <col min="1" max="1" width="16" style="3" customWidth="1"/>
    <col min="2" max="2" width="37.140625" style="3" customWidth="1"/>
    <col min="3" max="3" width="28.42578125" style="3" customWidth="1"/>
    <col min="4" max="4" width="26.140625" style="3" customWidth="1"/>
    <col min="5" max="5" width="27.28515625" style="3" customWidth="1"/>
    <col min="6" max="6" width="28" style="3" customWidth="1"/>
    <col min="7" max="7" width="18.42578125" style="3" customWidth="1"/>
    <col min="8" max="8" width="18.7109375" style="3" customWidth="1"/>
    <col min="9" max="9" width="31.28515625" style="3" customWidth="1"/>
    <col min="10" max="10" width="18.7109375" style="3" customWidth="1"/>
    <col min="11" max="11" width="12.42578125" style="3"/>
    <col min="12" max="12" width="13.7109375" style="3" customWidth="1"/>
    <col min="13" max="16384" width="12.42578125" style="3"/>
  </cols>
  <sheetData>
    <row r="1" spans="1:11" ht="31.5" customHeight="1" thickBot="1" x14ac:dyDescent="0.3">
      <c r="A1" s="2" t="s">
        <v>266</v>
      </c>
      <c r="B1" s="2" t="s">
        <v>260</v>
      </c>
      <c r="C1" s="2"/>
      <c r="D1" s="2"/>
      <c r="E1" s="2"/>
      <c r="F1" s="2"/>
      <c r="G1" s="2"/>
      <c r="H1" s="6"/>
      <c r="I1" s="6"/>
      <c r="J1" s="6"/>
      <c r="K1" s="19"/>
    </row>
    <row r="2" spans="1:11" ht="24.75" customHeight="1" x14ac:dyDescent="0.25">
      <c r="A2" s="25" t="s">
        <v>2</v>
      </c>
      <c r="B2" s="25" t="s">
        <v>409</v>
      </c>
      <c r="C2" s="25" t="s">
        <v>410</v>
      </c>
      <c r="D2" s="25" t="s">
        <v>211</v>
      </c>
      <c r="E2" s="25" t="s">
        <v>287</v>
      </c>
      <c r="F2" s="25" t="s">
        <v>203</v>
      </c>
      <c r="G2" s="4" t="s">
        <v>212</v>
      </c>
      <c r="H2" s="35"/>
      <c r="I2" s="6"/>
      <c r="J2" s="6"/>
    </row>
    <row r="3" spans="1:11" ht="18" x14ac:dyDescent="0.25">
      <c r="A3" s="19" t="s">
        <v>4</v>
      </c>
      <c r="B3" s="19" t="s">
        <v>240</v>
      </c>
      <c r="C3" s="19" t="s">
        <v>241</v>
      </c>
      <c r="D3" s="19" t="s">
        <v>261</v>
      </c>
      <c r="E3" s="19" t="s">
        <v>408</v>
      </c>
      <c r="F3" s="19" t="s">
        <v>274</v>
      </c>
      <c r="G3" s="24">
        <f>4388/23</f>
        <v>190.78260869565219</v>
      </c>
      <c r="H3" s="27"/>
      <c r="I3" s="6"/>
      <c r="J3" s="6"/>
    </row>
    <row r="4" spans="1:11" ht="18" x14ac:dyDescent="0.25">
      <c r="A4" s="19" t="s">
        <v>213</v>
      </c>
      <c r="B4" s="19" t="s">
        <v>242</v>
      </c>
      <c r="C4" s="19" t="s">
        <v>243</v>
      </c>
      <c r="D4" s="19" t="s">
        <v>262</v>
      </c>
      <c r="E4" s="19" t="s">
        <v>288</v>
      </c>
      <c r="F4" s="19" t="s">
        <v>275</v>
      </c>
      <c r="G4" s="24">
        <f>352/2.5</f>
        <v>140.80000000000001</v>
      </c>
      <c r="H4" s="27"/>
      <c r="I4" s="6"/>
      <c r="J4" s="6"/>
    </row>
    <row r="5" spans="1:11" ht="18" x14ac:dyDescent="0.25">
      <c r="A5" s="19" t="s">
        <v>214</v>
      </c>
      <c r="B5" s="19" t="s">
        <v>285</v>
      </c>
      <c r="C5" s="19" t="s">
        <v>244</v>
      </c>
      <c r="D5" s="19" t="s">
        <v>261</v>
      </c>
      <c r="E5" s="19" t="s">
        <v>289</v>
      </c>
      <c r="F5" s="19" t="s">
        <v>276</v>
      </c>
      <c r="G5" s="24">
        <f>1552/9.4</f>
        <v>165.10638297872339</v>
      </c>
      <c r="H5" s="27"/>
      <c r="I5" s="6"/>
      <c r="J5" s="6"/>
    </row>
    <row r="6" spans="1:11" ht="18" x14ac:dyDescent="0.25">
      <c r="A6" s="19" t="s">
        <v>215</v>
      </c>
      <c r="B6" s="19" t="s">
        <v>245</v>
      </c>
      <c r="C6" s="19" t="s">
        <v>246</v>
      </c>
      <c r="D6" s="19" t="s">
        <v>261</v>
      </c>
      <c r="E6" s="19" t="s">
        <v>290</v>
      </c>
      <c r="F6" s="19" t="s">
        <v>277</v>
      </c>
      <c r="G6" s="24">
        <f>591/12.2</f>
        <v>48.442622950819676</v>
      </c>
      <c r="H6" s="27"/>
      <c r="I6" s="6"/>
      <c r="J6" s="6"/>
    </row>
    <row r="7" spans="1:11" ht="18" x14ac:dyDescent="0.25">
      <c r="A7" s="19" t="s">
        <v>216</v>
      </c>
      <c r="B7" s="19" t="s">
        <v>247</v>
      </c>
      <c r="C7" s="19" t="s">
        <v>248</v>
      </c>
      <c r="D7" s="19" t="s">
        <v>263</v>
      </c>
      <c r="E7" s="19" t="s">
        <v>291</v>
      </c>
      <c r="F7" s="19" t="s">
        <v>278</v>
      </c>
      <c r="G7" s="24">
        <f>47/4</f>
        <v>11.75</v>
      </c>
      <c r="H7" s="27"/>
      <c r="I7" s="6"/>
      <c r="J7" s="6"/>
    </row>
    <row r="8" spans="1:11" ht="18" x14ac:dyDescent="0.25">
      <c r="A8" s="19" t="s">
        <v>217</v>
      </c>
      <c r="B8" s="19" t="s">
        <v>249</v>
      </c>
      <c r="C8" s="19" t="s">
        <v>250</v>
      </c>
      <c r="D8" s="19" t="s">
        <v>264</v>
      </c>
      <c r="E8" s="19" t="s">
        <v>292</v>
      </c>
      <c r="F8" s="19" t="s">
        <v>279</v>
      </c>
      <c r="G8" s="24">
        <f>1826/10</f>
        <v>182.6</v>
      </c>
      <c r="H8" s="27"/>
      <c r="I8" s="6"/>
      <c r="J8" s="6"/>
    </row>
    <row r="9" spans="1:11" ht="18" x14ac:dyDescent="0.25">
      <c r="A9" s="19" t="s">
        <v>10</v>
      </c>
      <c r="B9" s="19" t="s">
        <v>251</v>
      </c>
      <c r="C9" s="19" t="s">
        <v>252</v>
      </c>
      <c r="D9" s="19" t="s">
        <v>265</v>
      </c>
      <c r="E9" s="19" t="s">
        <v>293</v>
      </c>
      <c r="F9" s="19" t="s">
        <v>280</v>
      </c>
      <c r="G9" s="24">
        <f>654/11</f>
        <v>59.454545454545453</v>
      </c>
      <c r="H9" s="9"/>
      <c r="I9" s="6"/>
      <c r="J9" s="6"/>
    </row>
    <row r="10" spans="1:11" ht="18" x14ac:dyDescent="0.25">
      <c r="A10" s="19" t="s">
        <v>218</v>
      </c>
      <c r="B10" s="19" t="s">
        <v>253</v>
      </c>
      <c r="C10" s="19" t="s">
        <v>254</v>
      </c>
      <c r="D10" s="19" t="s">
        <v>261</v>
      </c>
      <c r="E10" s="19" t="s">
        <v>294</v>
      </c>
      <c r="F10" s="19" t="s">
        <v>281</v>
      </c>
      <c r="G10" s="24">
        <f>200/8</f>
        <v>25</v>
      </c>
      <c r="H10" s="27"/>
      <c r="I10" s="6"/>
      <c r="J10" s="6"/>
    </row>
    <row r="11" spans="1:11" ht="18" x14ac:dyDescent="0.25">
      <c r="A11" s="19" t="s">
        <v>219</v>
      </c>
      <c r="B11" s="19" t="s">
        <v>255</v>
      </c>
      <c r="C11" s="19" t="s">
        <v>256</v>
      </c>
      <c r="D11" s="19" t="s">
        <v>261</v>
      </c>
      <c r="E11" s="19" t="s">
        <v>295</v>
      </c>
      <c r="F11" s="19" t="s">
        <v>282</v>
      </c>
      <c r="G11" s="24">
        <f>658/15</f>
        <v>43.866666666666667</v>
      </c>
      <c r="H11" s="79"/>
      <c r="I11" s="6"/>
      <c r="J11" s="6"/>
    </row>
    <row r="12" spans="1:11" ht="18" x14ac:dyDescent="0.25">
      <c r="A12" s="27" t="s">
        <v>15</v>
      </c>
      <c r="B12" s="27" t="s">
        <v>286</v>
      </c>
      <c r="C12" s="27" t="s">
        <v>257</v>
      </c>
      <c r="D12" s="27" t="s">
        <v>262</v>
      </c>
      <c r="E12" s="19" t="s">
        <v>296</v>
      </c>
      <c r="F12" s="27" t="s">
        <v>283</v>
      </c>
      <c r="G12" s="31">
        <f>148/2.5</f>
        <v>59.2</v>
      </c>
      <c r="H12" s="27"/>
      <c r="I12" s="6"/>
      <c r="J12" s="6"/>
    </row>
    <row r="13" spans="1:11" ht="18.75" thickBot="1" x14ac:dyDescent="0.3">
      <c r="A13" s="26" t="s">
        <v>12</v>
      </c>
      <c r="B13" s="26" t="s">
        <v>258</v>
      </c>
      <c r="C13" s="26" t="s">
        <v>259</v>
      </c>
      <c r="D13" s="26" t="s">
        <v>262</v>
      </c>
      <c r="E13" s="26" t="s">
        <v>297</v>
      </c>
      <c r="F13" s="26" t="s">
        <v>284</v>
      </c>
      <c r="G13" s="29">
        <f>352/8</f>
        <v>44</v>
      </c>
      <c r="H13" s="27"/>
      <c r="I13" s="6"/>
      <c r="J13" s="6"/>
    </row>
    <row r="14" spans="1:11" x14ac:dyDescent="0.25">
      <c r="A14" s="20"/>
      <c r="B14" s="20"/>
      <c r="C14" s="20"/>
      <c r="D14" s="20"/>
      <c r="E14" s="20"/>
      <c r="F14" s="20"/>
      <c r="G14" s="20"/>
      <c r="H14" s="36"/>
      <c r="I14" s="36"/>
      <c r="J14" s="36"/>
    </row>
    <row r="15" spans="1:11" x14ac:dyDescent="0.25">
      <c r="A15" s="100"/>
      <c r="B15" s="20">
        <v>1</v>
      </c>
      <c r="C15" s="20" t="s">
        <v>268</v>
      </c>
      <c r="D15" s="36"/>
      <c r="E15" s="36"/>
      <c r="F15" s="27"/>
      <c r="G15" s="30"/>
      <c r="H15" s="6"/>
      <c r="I15" s="28"/>
      <c r="J15" s="28"/>
    </row>
    <row r="16" spans="1:11" x14ac:dyDescent="0.25">
      <c r="A16" s="100"/>
      <c r="B16" s="80">
        <v>2</v>
      </c>
      <c r="C16" s="23" t="s">
        <v>426</v>
      </c>
      <c r="D16" s="6"/>
      <c r="E16" s="36"/>
      <c r="F16" s="27"/>
      <c r="G16" s="30"/>
      <c r="H16" s="6"/>
      <c r="I16" s="28"/>
      <c r="J16" s="28"/>
    </row>
    <row r="17" spans="1:13" x14ac:dyDescent="0.25">
      <c r="B17" s="80">
        <v>4</v>
      </c>
      <c r="C17" s="20" t="s">
        <v>220</v>
      </c>
      <c r="D17" s="27"/>
      <c r="E17" s="38"/>
      <c r="F17" s="31"/>
      <c r="G17" s="30"/>
      <c r="I17" s="21"/>
      <c r="J17" s="21"/>
    </row>
    <row r="18" spans="1:13" x14ac:dyDescent="0.25">
      <c r="B18" s="80">
        <v>5</v>
      </c>
      <c r="C18" s="20" t="s">
        <v>221</v>
      </c>
      <c r="D18" s="27"/>
      <c r="E18" s="38"/>
      <c r="F18" s="31"/>
      <c r="G18" s="30"/>
      <c r="I18" s="21"/>
      <c r="J18" s="21"/>
    </row>
    <row r="19" spans="1:13" x14ac:dyDescent="0.25">
      <c r="B19" s="80">
        <v>6</v>
      </c>
      <c r="C19" s="20" t="s">
        <v>222</v>
      </c>
      <c r="D19" s="27"/>
      <c r="E19" s="38"/>
      <c r="F19" s="31"/>
      <c r="G19" s="30"/>
      <c r="I19" s="21"/>
      <c r="J19" s="21"/>
    </row>
    <row r="20" spans="1:13" x14ac:dyDescent="0.25">
      <c r="A20" s="100"/>
      <c r="B20" s="80">
        <v>7</v>
      </c>
      <c r="C20" s="20" t="s">
        <v>223</v>
      </c>
      <c r="D20" s="27"/>
      <c r="E20" s="38"/>
      <c r="F20" s="31"/>
      <c r="G20" s="30"/>
      <c r="I20" s="21"/>
      <c r="J20" s="21"/>
    </row>
    <row r="21" spans="1:13" x14ac:dyDescent="0.25">
      <c r="A21" s="100"/>
      <c r="B21" s="80">
        <v>8</v>
      </c>
      <c r="C21" s="20" t="s">
        <v>224</v>
      </c>
      <c r="D21" s="27"/>
      <c r="E21" s="38"/>
      <c r="F21" s="31"/>
      <c r="G21" s="32"/>
      <c r="H21" s="6"/>
      <c r="I21" s="28"/>
      <c r="J21" s="28"/>
      <c r="K21" s="6"/>
      <c r="L21" s="6"/>
      <c r="M21" s="6"/>
    </row>
    <row r="22" spans="1:13" x14ac:dyDescent="0.25">
      <c r="B22" s="80" t="s">
        <v>225</v>
      </c>
      <c r="C22" s="20" t="s">
        <v>226</v>
      </c>
      <c r="D22" s="27"/>
      <c r="E22" s="38"/>
      <c r="F22" s="31"/>
      <c r="G22" s="32"/>
      <c r="H22" s="6"/>
      <c r="I22" s="28"/>
      <c r="J22" s="28"/>
      <c r="K22" s="6"/>
      <c r="L22" s="6"/>
      <c r="M22" s="6"/>
    </row>
    <row r="23" spans="1:13" x14ac:dyDescent="0.25">
      <c r="B23" s="80" t="s">
        <v>227</v>
      </c>
      <c r="C23" s="20" t="s">
        <v>228</v>
      </c>
      <c r="D23" s="27"/>
      <c r="E23" s="38"/>
      <c r="F23" s="31"/>
      <c r="G23" s="32"/>
      <c r="H23" s="6"/>
      <c r="I23" s="28"/>
      <c r="J23" s="28"/>
      <c r="K23" s="6"/>
      <c r="L23" s="6"/>
      <c r="M23" s="6"/>
    </row>
    <row r="24" spans="1:13" x14ac:dyDescent="0.25">
      <c r="B24" s="80" t="s">
        <v>229</v>
      </c>
      <c r="C24" s="3" t="s">
        <v>230</v>
      </c>
      <c r="D24" s="27"/>
      <c r="E24" s="38"/>
      <c r="F24" s="31"/>
      <c r="G24" s="32"/>
      <c r="H24" s="6"/>
      <c r="I24" s="28"/>
      <c r="J24" s="28"/>
      <c r="K24" s="6"/>
      <c r="L24" s="6"/>
      <c r="M24" s="6"/>
    </row>
    <row r="25" spans="1:13" x14ac:dyDescent="0.25">
      <c r="A25" s="100"/>
      <c r="B25" s="80" t="s">
        <v>231</v>
      </c>
      <c r="C25" s="3" t="s">
        <v>232</v>
      </c>
      <c r="D25" s="27"/>
      <c r="E25" s="38"/>
      <c r="F25" s="31"/>
      <c r="G25" s="6"/>
      <c r="H25" s="6"/>
      <c r="I25" s="6"/>
      <c r="J25" s="31"/>
      <c r="K25" s="6"/>
      <c r="L25" s="6"/>
      <c r="M25" s="6"/>
    </row>
    <row r="26" spans="1:13" x14ac:dyDescent="0.25">
      <c r="A26" s="100"/>
      <c r="B26" s="80" t="s">
        <v>233</v>
      </c>
      <c r="C26" s="3" t="s">
        <v>70</v>
      </c>
      <c r="D26" s="27"/>
      <c r="E26" s="38"/>
      <c r="F26" s="39"/>
      <c r="G26" s="6"/>
      <c r="H26" s="6"/>
      <c r="I26" s="6"/>
      <c r="J26" s="31"/>
      <c r="K26" s="6"/>
      <c r="L26" s="6"/>
      <c r="M26" s="6"/>
    </row>
    <row r="27" spans="1:13" x14ac:dyDescent="0.25">
      <c r="B27" s="80" t="s">
        <v>234</v>
      </c>
      <c r="C27" s="3" t="s">
        <v>235</v>
      </c>
      <c r="D27" s="41"/>
      <c r="E27" s="27"/>
      <c r="F27" s="39"/>
      <c r="G27" s="6"/>
      <c r="H27" s="6"/>
      <c r="I27" s="6"/>
      <c r="J27" s="33"/>
      <c r="K27" s="6"/>
      <c r="L27" s="6"/>
      <c r="M27" s="6"/>
    </row>
    <row r="28" spans="1:13" x14ac:dyDescent="0.25">
      <c r="B28" s="80" t="s">
        <v>236</v>
      </c>
      <c r="C28" s="3" t="s">
        <v>237</v>
      </c>
      <c r="D28" s="41"/>
      <c r="E28" s="6"/>
      <c r="F28" s="40"/>
      <c r="G28" s="6"/>
      <c r="H28" s="6"/>
      <c r="I28" s="6"/>
      <c r="J28" s="31"/>
      <c r="K28" s="6"/>
      <c r="L28" s="6"/>
      <c r="M28" s="6"/>
    </row>
    <row r="29" spans="1:13" x14ac:dyDescent="0.25">
      <c r="B29" s="80" t="s">
        <v>238</v>
      </c>
      <c r="C29" s="20" t="s">
        <v>407</v>
      </c>
      <c r="D29" s="6"/>
      <c r="E29" s="6"/>
      <c r="F29" s="40"/>
      <c r="G29" s="6"/>
      <c r="H29" s="34"/>
      <c r="I29" s="6"/>
      <c r="J29" s="31"/>
      <c r="K29" s="6"/>
      <c r="L29" s="6"/>
      <c r="M29" s="6"/>
    </row>
    <row r="30" spans="1:13" x14ac:dyDescent="0.25">
      <c r="A30" s="100"/>
      <c r="B30" s="80" t="s">
        <v>239</v>
      </c>
      <c r="C30" s="20" t="s">
        <v>269</v>
      </c>
      <c r="D30" s="6"/>
      <c r="E30" s="6"/>
      <c r="F30" s="40"/>
      <c r="G30" s="6"/>
      <c r="H30" s="6"/>
      <c r="I30" s="6"/>
      <c r="J30" s="31"/>
      <c r="K30" s="6"/>
      <c r="L30" s="6"/>
      <c r="M30" s="6"/>
    </row>
    <row r="31" spans="1:13" x14ac:dyDescent="0.25">
      <c r="B31" s="20"/>
      <c r="C31" s="20"/>
      <c r="D31" s="6"/>
      <c r="E31" s="6"/>
      <c r="F31" s="40"/>
      <c r="G31" s="32"/>
      <c r="H31" s="6"/>
      <c r="I31" s="6"/>
      <c r="J31" s="31"/>
      <c r="K31" s="6"/>
      <c r="L31" s="6"/>
      <c r="M31" s="6"/>
    </row>
    <row r="32" spans="1:13" x14ac:dyDescent="0.25">
      <c r="D32" s="6"/>
      <c r="E32" s="6"/>
      <c r="F32" s="40"/>
      <c r="G32" s="32"/>
      <c r="H32" s="6"/>
      <c r="I32" s="6"/>
      <c r="J32" s="31"/>
      <c r="K32" s="6"/>
      <c r="L32" s="6"/>
      <c r="M32" s="6"/>
    </row>
    <row r="33" spans="6:13" x14ac:dyDescent="0.25">
      <c r="F33" s="22"/>
      <c r="G33" s="32"/>
      <c r="H33" s="6"/>
      <c r="I33" s="6"/>
      <c r="J33" s="31"/>
      <c r="K33" s="6"/>
      <c r="L33" s="6"/>
      <c r="M33" s="6"/>
    </row>
    <row r="34" spans="6:13" x14ac:dyDescent="0.25">
      <c r="F34" s="22"/>
      <c r="G34" s="32"/>
      <c r="H34" s="6"/>
      <c r="I34" s="6"/>
      <c r="J34" s="31"/>
      <c r="K34" s="6"/>
      <c r="L34" s="6"/>
      <c r="M34" s="6"/>
    </row>
    <row r="35" spans="6:13" x14ac:dyDescent="0.25">
      <c r="F35" s="22"/>
      <c r="G35" s="32"/>
      <c r="H35" s="6"/>
      <c r="I35" s="6"/>
      <c r="J35" s="6"/>
      <c r="K35" s="6"/>
      <c r="L35" s="6"/>
      <c r="M35" s="6"/>
    </row>
    <row r="36" spans="6:13" ht="15.75" thickBot="1" x14ac:dyDescent="0.3">
      <c r="F36" s="37"/>
      <c r="G36" s="32"/>
      <c r="H36" s="6"/>
      <c r="I36" s="6"/>
      <c r="J36" s="6"/>
      <c r="K36" s="6"/>
      <c r="L36" s="6"/>
      <c r="M36" s="6"/>
    </row>
    <row r="37" spans="6:13" x14ac:dyDescent="0.25">
      <c r="F37" s="27"/>
      <c r="G37" s="32"/>
      <c r="H37" s="6"/>
      <c r="I37" s="6"/>
      <c r="J37" s="6"/>
      <c r="K37" s="6"/>
      <c r="L37" s="6"/>
      <c r="M37" s="6"/>
    </row>
    <row r="38" spans="6:13" x14ac:dyDescent="0.25">
      <c r="F38" s="27"/>
      <c r="G38" s="32"/>
      <c r="H38" s="6"/>
      <c r="I38" s="6"/>
      <c r="J38" s="6"/>
      <c r="K38" s="6"/>
      <c r="L38" s="6"/>
      <c r="M38" s="6"/>
    </row>
    <row r="39" spans="6:13" x14ac:dyDescent="0.25">
      <c r="F39" s="27"/>
      <c r="G39" s="32"/>
      <c r="H39" s="6"/>
      <c r="I39" s="6"/>
      <c r="J39" s="6"/>
      <c r="K39" s="6"/>
      <c r="L39" s="6"/>
      <c r="M39" s="6"/>
    </row>
    <row r="40" spans="6:13" x14ac:dyDescent="0.25">
      <c r="F40" s="27"/>
      <c r="G40" s="32"/>
      <c r="H40" s="6"/>
      <c r="I40" s="6"/>
      <c r="J40" s="6"/>
      <c r="K40" s="6"/>
      <c r="L40" s="6"/>
      <c r="M40" s="6"/>
    </row>
    <row r="41" spans="6:13" x14ac:dyDescent="0.25">
      <c r="F41" s="27"/>
      <c r="G41" s="32"/>
      <c r="H41" s="6"/>
      <c r="I41" s="6"/>
      <c r="J41" s="6"/>
      <c r="K41" s="6"/>
      <c r="L41" s="6"/>
      <c r="M41" s="6"/>
    </row>
    <row r="42" spans="6:13" x14ac:dyDescent="0.25">
      <c r="F42" s="6"/>
      <c r="G42" s="6"/>
      <c r="H42" s="6"/>
      <c r="I42" s="6"/>
      <c r="J42" s="6"/>
      <c r="K42" s="6"/>
      <c r="L42" s="6"/>
      <c r="M42" s="6"/>
    </row>
    <row r="43" spans="6:13" x14ac:dyDescent="0.25">
      <c r="F43" s="6"/>
      <c r="G43" s="6"/>
      <c r="H43" s="6"/>
      <c r="I43" s="6"/>
      <c r="J43" s="6"/>
      <c r="K43" s="6"/>
      <c r="L43" s="6"/>
      <c r="M43" s="6"/>
    </row>
  </sheetData>
  <phoneticPr fontId="1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D48C8-7E53-4ECF-880B-4E2F1E826428}">
  <dimension ref="E6:L22"/>
  <sheetViews>
    <sheetView topLeftCell="A7" workbookViewId="0">
      <selection activeCell="E21" sqref="E21"/>
    </sheetView>
  </sheetViews>
  <sheetFormatPr defaultRowHeight="15" x14ac:dyDescent="0.25"/>
  <cols>
    <col min="5" max="5" width="11" bestFit="1" customWidth="1"/>
    <col min="6" max="6" width="38.140625" bestFit="1" customWidth="1"/>
    <col min="7" max="7" width="22.7109375" bestFit="1" customWidth="1"/>
    <col min="8" max="8" width="24.42578125" bestFit="1" customWidth="1"/>
    <col min="9" max="9" width="15.85546875" bestFit="1" customWidth="1"/>
    <col min="10" max="12" width="9.28515625" customWidth="1"/>
  </cols>
  <sheetData>
    <row r="6" spans="5:12" x14ac:dyDescent="0.25">
      <c r="E6" s="88"/>
      <c r="F6" s="89"/>
      <c r="G6" s="89"/>
      <c r="H6" s="89"/>
      <c r="I6" s="89"/>
      <c r="J6" s="89"/>
      <c r="K6" s="89"/>
      <c r="L6" s="89"/>
    </row>
    <row r="7" spans="5:12" ht="15.75" thickBot="1" x14ac:dyDescent="0.3">
      <c r="E7" s="90" t="s">
        <v>411</v>
      </c>
      <c r="F7" s="90" t="s">
        <v>412</v>
      </c>
      <c r="G7" s="90"/>
      <c r="H7" s="90"/>
      <c r="I7" s="90"/>
      <c r="J7" s="90"/>
      <c r="K7" s="90"/>
      <c r="L7" s="90"/>
    </row>
    <row r="8" spans="5:12" ht="17.25" x14ac:dyDescent="0.25">
      <c r="E8" s="91" t="s">
        <v>2</v>
      </c>
      <c r="F8" s="91" t="s">
        <v>413</v>
      </c>
      <c r="G8" s="92" t="s">
        <v>414</v>
      </c>
      <c r="H8" s="92" t="s">
        <v>415</v>
      </c>
      <c r="I8" s="92" t="s">
        <v>416</v>
      </c>
      <c r="J8" s="91" t="s">
        <v>417</v>
      </c>
      <c r="K8" s="91" t="s">
        <v>418</v>
      </c>
      <c r="L8" s="91" t="s">
        <v>419</v>
      </c>
    </row>
    <row r="9" spans="5:12" x14ac:dyDescent="0.25">
      <c r="E9" s="93" t="s">
        <v>4</v>
      </c>
      <c r="F9" s="94">
        <v>18563.923288000002</v>
      </c>
      <c r="G9" s="95">
        <v>6972</v>
      </c>
      <c r="H9" s="95">
        <v>31822</v>
      </c>
      <c r="I9" s="95">
        <v>1.7875810000000001</v>
      </c>
      <c r="J9" s="95">
        <v>1.4491179999999999</v>
      </c>
      <c r="K9" s="95">
        <v>1.6024430000000001</v>
      </c>
      <c r="L9" s="95">
        <v>1.662126</v>
      </c>
    </row>
    <row r="10" spans="5:12" x14ac:dyDescent="0.25">
      <c r="E10" s="93" t="s">
        <v>213</v>
      </c>
      <c r="F10" s="94">
        <v>147.95263600000001</v>
      </c>
      <c r="G10" s="95">
        <v>23.843</v>
      </c>
      <c r="H10" s="95">
        <v>261.64699999999999</v>
      </c>
      <c r="I10" s="95">
        <v>1.790097</v>
      </c>
      <c r="J10" s="95">
        <v>1.4554050000000001</v>
      </c>
      <c r="K10" s="95">
        <v>7.0158610000000001</v>
      </c>
      <c r="L10" s="95">
        <v>7.8672240000000002</v>
      </c>
    </row>
    <row r="11" spans="5:12" x14ac:dyDescent="0.25">
      <c r="E11" s="93" t="s">
        <v>214</v>
      </c>
      <c r="F11" s="94">
        <v>414.509614</v>
      </c>
      <c r="G11" s="95">
        <v>15.007999999999999</v>
      </c>
      <c r="H11" s="95">
        <v>889.14800000000002</v>
      </c>
      <c r="I11" s="95">
        <v>3.750794</v>
      </c>
      <c r="J11" s="95">
        <v>3.713911</v>
      </c>
      <c r="K11" s="95">
        <v>6.9311360000000004</v>
      </c>
      <c r="L11" s="95">
        <v>8.2541650000000004</v>
      </c>
    </row>
    <row r="12" spans="5:12" x14ac:dyDescent="0.25">
      <c r="E12" s="93" t="s">
        <v>215</v>
      </c>
      <c r="F12" s="94">
        <v>563.38978699999996</v>
      </c>
      <c r="G12" s="95">
        <v>169.90100000000001</v>
      </c>
      <c r="H12" s="95">
        <v>953.00160000000005</v>
      </c>
      <c r="I12" s="95">
        <v>1.307804</v>
      </c>
      <c r="J12" s="95">
        <v>0.76673100000000005</v>
      </c>
      <c r="K12" s="95">
        <v>3.9239130000000002</v>
      </c>
      <c r="L12" s="95">
        <v>2.1459299999999999</v>
      </c>
    </row>
    <row r="13" spans="5:12" x14ac:dyDescent="0.25">
      <c r="E13" s="93" t="s">
        <v>216</v>
      </c>
      <c r="F13" s="94">
        <v>15.153942000000001</v>
      </c>
      <c r="G13" s="95">
        <v>2.2030470000000002</v>
      </c>
      <c r="H13" s="95">
        <v>24.777200000000001</v>
      </c>
      <c r="I13" s="95">
        <v>2.715605</v>
      </c>
      <c r="J13" s="95">
        <v>2.485331</v>
      </c>
      <c r="K13" s="95">
        <v>6.9127720000000004</v>
      </c>
      <c r="L13" s="95">
        <v>7.3227190000000002</v>
      </c>
    </row>
    <row r="14" spans="5:12" x14ac:dyDescent="0.25">
      <c r="E14" s="93" t="s">
        <v>217</v>
      </c>
      <c r="F14" s="94">
        <v>362.837695</v>
      </c>
      <c r="G14" s="95">
        <v>65.412000000000006</v>
      </c>
      <c r="H14" s="95">
        <v>705.08799999999997</v>
      </c>
      <c r="I14" s="95">
        <v>1.8007759999999999</v>
      </c>
      <c r="J14" s="95">
        <v>1.371086</v>
      </c>
      <c r="K14" s="95">
        <v>11.848736000000001</v>
      </c>
      <c r="L14" s="95">
        <v>7.0224019999999996</v>
      </c>
    </row>
    <row r="15" spans="5:12" x14ac:dyDescent="0.25">
      <c r="E15" s="93" t="s">
        <v>10</v>
      </c>
      <c r="F15" s="94" t="s">
        <v>420</v>
      </c>
      <c r="G15" s="94" t="s">
        <v>420</v>
      </c>
      <c r="H15" s="94" t="s">
        <v>420</v>
      </c>
      <c r="I15" s="94" t="s">
        <v>420</v>
      </c>
      <c r="J15" s="94" t="s">
        <v>420</v>
      </c>
      <c r="K15" s="94" t="s">
        <v>420</v>
      </c>
      <c r="L15" s="94" t="s">
        <v>420</v>
      </c>
    </row>
    <row r="16" spans="5:12" x14ac:dyDescent="0.25">
      <c r="E16" s="93" t="s">
        <v>218</v>
      </c>
      <c r="F16" s="94" t="s">
        <v>420</v>
      </c>
      <c r="G16" s="94" t="s">
        <v>420</v>
      </c>
      <c r="H16" s="94" t="s">
        <v>420</v>
      </c>
      <c r="I16" s="94" t="s">
        <v>420</v>
      </c>
      <c r="J16" s="94" t="s">
        <v>420</v>
      </c>
      <c r="K16" s="94" t="s">
        <v>420</v>
      </c>
      <c r="L16" s="94" t="s">
        <v>420</v>
      </c>
    </row>
    <row r="17" spans="5:12" x14ac:dyDescent="0.25">
      <c r="E17" s="93" t="s">
        <v>219</v>
      </c>
      <c r="F17" s="94">
        <v>822.15345000000002</v>
      </c>
      <c r="G17" s="95">
        <v>113.834</v>
      </c>
      <c r="H17" s="95">
        <v>1710.335</v>
      </c>
      <c r="I17" s="95">
        <v>2.0990920000000002</v>
      </c>
      <c r="J17" s="95">
        <v>1.8208</v>
      </c>
      <c r="K17" s="95">
        <v>5.8620349999999997</v>
      </c>
      <c r="L17" s="95">
        <v>5.2311079999999999</v>
      </c>
    </row>
    <row r="18" spans="5:12" x14ac:dyDescent="0.25">
      <c r="E18" s="93" t="s">
        <v>15</v>
      </c>
      <c r="F18" s="94">
        <v>29.679102</v>
      </c>
      <c r="G18" s="95">
        <v>2.565785</v>
      </c>
      <c r="H18" s="95">
        <v>56.633600000000001</v>
      </c>
      <c r="I18" s="95">
        <v>2.0541900000000002</v>
      </c>
      <c r="J18" s="95">
        <v>1.968761</v>
      </c>
      <c r="K18" s="95">
        <v>4.419162</v>
      </c>
      <c r="L18" s="95">
        <v>9.7591769999999993</v>
      </c>
    </row>
    <row r="19" spans="5:12" ht="15.75" thickBot="1" x14ac:dyDescent="0.3">
      <c r="E19" s="96" t="s">
        <v>12</v>
      </c>
      <c r="F19" s="97">
        <v>537.50085899999999</v>
      </c>
      <c r="G19" s="98">
        <v>209.54400000000001</v>
      </c>
      <c r="H19" s="98">
        <v>959.94</v>
      </c>
      <c r="I19" s="98">
        <v>1.7168380000000001</v>
      </c>
      <c r="J19" s="98">
        <v>1.2131449999999999</v>
      </c>
      <c r="K19" s="98">
        <v>3.7729149999999998</v>
      </c>
      <c r="L19" s="98">
        <v>3.0132289999999999</v>
      </c>
    </row>
    <row r="20" spans="5:12" x14ac:dyDescent="0.25">
      <c r="E20" s="99"/>
      <c r="F20" s="99"/>
      <c r="G20" s="99"/>
      <c r="H20" s="99"/>
      <c r="I20" s="99"/>
      <c r="J20" s="99"/>
      <c r="K20" s="99"/>
      <c r="L20" s="99"/>
    </row>
    <row r="21" spans="5:12" x14ac:dyDescent="0.25">
      <c r="E21" s="87" t="s">
        <v>421</v>
      </c>
      <c r="F21" s="99" t="s">
        <v>422</v>
      </c>
      <c r="G21" s="99"/>
      <c r="H21" s="99"/>
      <c r="I21" s="99"/>
      <c r="J21" s="99"/>
      <c r="K21" s="99"/>
      <c r="L21" s="99"/>
    </row>
    <row r="22" spans="5:12" x14ac:dyDescent="0.25">
      <c r="E22" s="99"/>
      <c r="F22" s="99"/>
      <c r="G22" s="99"/>
      <c r="H22" s="99"/>
      <c r="I22" s="99"/>
      <c r="J22" s="99"/>
      <c r="K22" s="99"/>
      <c r="L22" s="9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E3D3C-D6B1-4982-A72A-76723937B63F}">
  <dimension ref="C5:H23"/>
  <sheetViews>
    <sheetView workbookViewId="0">
      <selection activeCell="B7" sqref="B7"/>
    </sheetView>
  </sheetViews>
  <sheetFormatPr defaultColWidth="8.85546875" defaultRowHeight="15" x14ac:dyDescent="0.25"/>
  <cols>
    <col min="3" max="3" width="25.7109375" customWidth="1"/>
    <col min="4" max="5" width="19.42578125" customWidth="1"/>
    <col min="6" max="6" width="42.140625" customWidth="1"/>
    <col min="7" max="7" width="21.28515625" customWidth="1"/>
    <col min="8" max="8" width="22.140625" customWidth="1"/>
  </cols>
  <sheetData>
    <row r="5" spans="3:8" x14ac:dyDescent="0.25">
      <c r="G5" s="1"/>
    </row>
    <row r="6" spans="3:8" ht="16.5" thickBot="1" x14ac:dyDescent="0.3">
      <c r="C6" s="46" t="s">
        <v>267</v>
      </c>
      <c r="D6" s="46" t="s">
        <v>37</v>
      </c>
      <c r="E6" s="46"/>
      <c r="F6" s="46"/>
      <c r="G6" s="6"/>
      <c r="H6" s="6"/>
    </row>
    <row r="7" spans="3:8" ht="15.75" x14ac:dyDescent="0.25">
      <c r="C7" s="42" t="s">
        <v>2</v>
      </c>
      <c r="D7" s="42" t="s">
        <v>72</v>
      </c>
      <c r="E7" s="42" t="s">
        <v>73</v>
      </c>
      <c r="F7" s="42" t="s">
        <v>23</v>
      </c>
      <c r="G7" s="7"/>
      <c r="H7" s="7"/>
    </row>
    <row r="8" spans="3:8" ht="15.75" x14ac:dyDescent="0.25">
      <c r="C8" s="44" t="s">
        <v>24</v>
      </c>
      <c r="D8" s="14">
        <v>500</v>
      </c>
      <c r="E8" s="14">
        <v>150</v>
      </c>
      <c r="F8" s="44" t="s">
        <v>34</v>
      </c>
      <c r="G8" s="1"/>
      <c r="H8" s="1"/>
    </row>
    <row r="9" spans="3:8" ht="15.75" x14ac:dyDescent="0.25">
      <c r="C9" s="44" t="s">
        <v>25</v>
      </c>
      <c r="D9" s="14">
        <v>560</v>
      </c>
      <c r="E9" s="14">
        <v>200</v>
      </c>
      <c r="F9" s="44" t="s">
        <v>34</v>
      </c>
      <c r="G9" s="1"/>
    </row>
    <row r="10" spans="3:8" ht="15.75" x14ac:dyDescent="0.25">
      <c r="C10" s="51" t="s">
        <v>26</v>
      </c>
      <c r="D10" s="14">
        <v>530</v>
      </c>
      <c r="E10" s="14">
        <v>140</v>
      </c>
      <c r="F10" s="44" t="s">
        <v>34</v>
      </c>
      <c r="G10" s="1"/>
    </row>
    <row r="11" spans="3:8" ht="15.75" x14ac:dyDescent="0.25">
      <c r="C11" s="51" t="s">
        <v>27</v>
      </c>
      <c r="D11" s="14">
        <v>113.5</v>
      </c>
      <c r="E11" s="14">
        <v>72.5</v>
      </c>
      <c r="F11" s="44" t="s">
        <v>210</v>
      </c>
      <c r="G11" s="1"/>
    </row>
    <row r="12" spans="3:8" ht="15.75" x14ac:dyDescent="0.25">
      <c r="C12" s="51" t="s">
        <v>28</v>
      </c>
      <c r="D12" s="14">
        <v>55</v>
      </c>
      <c r="E12" s="14">
        <v>33</v>
      </c>
      <c r="F12" s="44" t="s">
        <v>35</v>
      </c>
      <c r="G12" s="1"/>
    </row>
    <row r="13" spans="3:8" ht="15.75" x14ac:dyDescent="0.25">
      <c r="C13" s="51" t="s">
        <v>29</v>
      </c>
      <c r="D13" s="14" t="s">
        <v>71</v>
      </c>
      <c r="E13" s="14">
        <v>400</v>
      </c>
      <c r="F13" s="44" t="s">
        <v>36</v>
      </c>
      <c r="G13" s="1"/>
    </row>
    <row r="14" spans="3:8" ht="15.75" x14ac:dyDescent="0.25">
      <c r="C14" s="74" t="s">
        <v>30</v>
      </c>
      <c r="D14" s="14">
        <v>50</v>
      </c>
      <c r="E14" s="14">
        <v>41</v>
      </c>
      <c r="F14" s="44" t="s">
        <v>70</v>
      </c>
      <c r="G14" s="1"/>
    </row>
    <row r="15" spans="3:8" ht="15.75" x14ac:dyDescent="0.25">
      <c r="C15" s="51" t="s">
        <v>31</v>
      </c>
      <c r="D15" s="14">
        <v>11.5</v>
      </c>
      <c r="E15" s="14">
        <v>7</v>
      </c>
      <c r="F15" s="44" t="s">
        <v>208</v>
      </c>
      <c r="G15" s="1"/>
    </row>
    <row r="16" spans="3:8" ht="15.75" x14ac:dyDescent="0.25">
      <c r="C16" s="51" t="s">
        <v>32</v>
      </c>
      <c r="D16" s="14">
        <v>320</v>
      </c>
      <c r="E16" s="14">
        <v>253</v>
      </c>
      <c r="F16" s="44" t="s">
        <v>69</v>
      </c>
      <c r="G16" s="1"/>
    </row>
    <row r="17" spans="3:7" ht="16.5" thickBot="1" x14ac:dyDescent="0.3">
      <c r="C17" s="75" t="s">
        <v>33</v>
      </c>
      <c r="D17" s="13">
        <v>356</v>
      </c>
      <c r="E17" s="13">
        <v>233</v>
      </c>
      <c r="F17" s="46" t="s">
        <v>209</v>
      </c>
      <c r="G17" s="1"/>
    </row>
    <row r="18" spans="3:7" x14ac:dyDescent="0.25">
      <c r="G18" s="1"/>
    </row>
    <row r="21" spans="3:7" x14ac:dyDescent="0.25">
      <c r="C21" s="1"/>
    </row>
    <row r="23" spans="3:7" x14ac:dyDescent="0.25">
      <c r="C23" s="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79140-B975-4DD3-AB54-D0431E9C35BC}">
  <dimension ref="C5:I16"/>
  <sheetViews>
    <sheetView workbookViewId="0">
      <selection activeCell="C7" sqref="C7"/>
    </sheetView>
  </sheetViews>
  <sheetFormatPr defaultColWidth="8.85546875" defaultRowHeight="15.75" x14ac:dyDescent="0.25"/>
  <cols>
    <col min="1" max="2" width="8.85546875" style="62"/>
    <col min="3" max="3" width="20.7109375" style="62" customWidth="1"/>
    <col min="4" max="4" width="31.85546875" style="62" customWidth="1"/>
    <col min="5" max="5" width="16.42578125" style="62" customWidth="1"/>
    <col min="6" max="6" width="24.42578125" style="62" customWidth="1"/>
    <col min="7" max="7" width="25.28515625" style="62" customWidth="1"/>
    <col min="8" max="8" width="34.140625" style="62" customWidth="1"/>
    <col min="9" max="9" width="43.5703125" style="62" customWidth="1"/>
    <col min="10" max="16384" width="8.85546875" style="62"/>
  </cols>
  <sheetData>
    <row r="5" spans="3:9" x14ac:dyDescent="0.25">
      <c r="C5" s="61"/>
    </row>
    <row r="6" spans="3:9" ht="16.5" thickBot="1" x14ac:dyDescent="0.3">
      <c r="C6" s="46" t="s">
        <v>425</v>
      </c>
      <c r="D6" s="46" t="s">
        <v>57</v>
      </c>
      <c r="E6" s="46"/>
      <c r="F6" s="46"/>
      <c r="G6" s="46"/>
      <c r="H6" s="46"/>
      <c r="I6" s="46"/>
    </row>
    <row r="7" spans="3:9" ht="19.5" customHeight="1" x14ac:dyDescent="0.25">
      <c r="C7" s="63" t="s">
        <v>41</v>
      </c>
      <c r="D7" s="63" t="s">
        <v>38</v>
      </c>
      <c r="E7" s="63" t="s">
        <v>39</v>
      </c>
      <c r="F7" s="63" t="s">
        <v>74</v>
      </c>
      <c r="G7" s="64" t="s">
        <v>75</v>
      </c>
      <c r="H7" s="64" t="s">
        <v>76</v>
      </c>
      <c r="I7" s="64" t="s">
        <v>23</v>
      </c>
    </row>
    <row r="8" spans="3:9" ht="19.5" customHeight="1" x14ac:dyDescent="0.25">
      <c r="C8" s="14" t="s">
        <v>40</v>
      </c>
      <c r="D8" s="14" t="s">
        <v>51</v>
      </c>
      <c r="E8" s="14" t="s">
        <v>52</v>
      </c>
      <c r="F8" s="14">
        <v>301</v>
      </c>
      <c r="G8" s="14">
        <v>124</v>
      </c>
      <c r="H8" s="14" t="s">
        <v>77</v>
      </c>
      <c r="I8" s="14" t="s">
        <v>205</v>
      </c>
    </row>
    <row r="9" spans="3:9" ht="19.5" customHeight="1" x14ac:dyDescent="0.25">
      <c r="C9" s="65" t="s">
        <v>42</v>
      </c>
      <c r="D9" s="65" t="s">
        <v>55</v>
      </c>
      <c r="E9" s="65" t="s">
        <v>53</v>
      </c>
      <c r="F9" s="65">
        <v>23.2</v>
      </c>
      <c r="G9" s="65">
        <v>11.1</v>
      </c>
      <c r="H9" s="65" t="s">
        <v>78</v>
      </c>
      <c r="I9" s="65" t="s">
        <v>206</v>
      </c>
    </row>
    <row r="10" spans="3:9" ht="19.5" customHeight="1" x14ac:dyDescent="0.25">
      <c r="C10" s="49" t="s">
        <v>43</v>
      </c>
      <c r="D10" s="65" t="s">
        <v>54</v>
      </c>
      <c r="E10" s="65" t="s">
        <v>56</v>
      </c>
      <c r="F10" s="65">
        <v>63</v>
      </c>
      <c r="G10" s="65">
        <v>40</v>
      </c>
      <c r="H10" s="65" t="s">
        <v>79</v>
      </c>
      <c r="I10" s="65" t="s">
        <v>207</v>
      </c>
    </row>
    <row r="11" spans="3:9" x14ac:dyDescent="0.25">
      <c r="C11" s="14" t="s">
        <v>298</v>
      </c>
      <c r="D11" s="67" t="s">
        <v>299</v>
      </c>
      <c r="E11" s="67" t="s">
        <v>300</v>
      </c>
      <c r="F11" s="67">
        <v>27.8</v>
      </c>
      <c r="G11" s="67">
        <v>15</v>
      </c>
      <c r="H11" s="14" t="s">
        <v>301</v>
      </c>
      <c r="I11" s="67" t="s">
        <v>302</v>
      </c>
    </row>
    <row r="12" spans="3:9" x14ac:dyDescent="0.25">
      <c r="C12" s="49" t="s">
        <v>306</v>
      </c>
      <c r="D12" s="67" t="s">
        <v>304</v>
      </c>
      <c r="E12" s="67" t="s">
        <v>305</v>
      </c>
      <c r="F12" s="14">
        <v>719.7</v>
      </c>
      <c r="G12" s="67">
        <v>363</v>
      </c>
      <c r="H12" s="67" t="s">
        <v>307</v>
      </c>
      <c r="I12" s="67" t="s">
        <v>303</v>
      </c>
    </row>
    <row r="13" spans="3:9" x14ac:dyDescent="0.25">
      <c r="C13" s="82" t="s">
        <v>309</v>
      </c>
      <c r="D13" s="69" t="s">
        <v>310</v>
      </c>
      <c r="E13" s="69" t="s">
        <v>311</v>
      </c>
      <c r="F13" s="83">
        <v>753</v>
      </c>
      <c r="G13" s="69">
        <v>456</v>
      </c>
      <c r="H13" s="69" t="s">
        <v>315</v>
      </c>
      <c r="I13" s="69" t="s">
        <v>308</v>
      </c>
    </row>
    <row r="14" spans="3:9" x14ac:dyDescent="0.25">
      <c r="C14" s="74"/>
      <c r="D14" s="44"/>
      <c r="E14" s="44"/>
      <c r="F14" s="44"/>
      <c r="G14" s="44"/>
      <c r="H14" s="44"/>
      <c r="I14" s="44"/>
    </row>
    <row r="15" spans="3:9" ht="16.5" thickBot="1" x14ac:dyDescent="0.3">
      <c r="C15" s="84" t="s">
        <v>312</v>
      </c>
      <c r="D15" s="81" t="s">
        <v>313</v>
      </c>
      <c r="E15" s="85"/>
      <c r="F15" s="86">
        <v>171.9</v>
      </c>
      <c r="G15" s="81">
        <v>76.7</v>
      </c>
      <c r="H15" s="86" t="s">
        <v>316</v>
      </c>
      <c r="I15" s="81" t="s">
        <v>314</v>
      </c>
    </row>
    <row r="16" spans="3:9" x14ac:dyDescent="0.25">
      <c r="C16" s="73"/>
      <c r="F16" s="7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AD307-D1DD-4D8B-B2EB-C8953E9EF241}">
  <dimension ref="C5:J24"/>
  <sheetViews>
    <sheetView workbookViewId="0">
      <selection activeCell="C7" sqref="C7"/>
    </sheetView>
  </sheetViews>
  <sheetFormatPr defaultColWidth="8.85546875" defaultRowHeight="15.75" x14ac:dyDescent="0.25"/>
  <cols>
    <col min="1" max="2" width="8.85546875" style="44"/>
    <col min="3" max="3" width="17.85546875" style="44" customWidth="1"/>
    <col min="4" max="6" width="13.85546875" style="44" customWidth="1"/>
    <col min="7" max="7" width="19.140625" style="44" customWidth="1"/>
    <col min="8" max="9" width="13.85546875" style="44" customWidth="1"/>
    <col min="10" max="10" width="13.42578125" style="44" customWidth="1"/>
    <col min="11" max="16384" width="8.85546875" style="44"/>
  </cols>
  <sheetData>
    <row r="5" spans="3:10" x14ac:dyDescent="0.25">
      <c r="C5" s="43"/>
    </row>
    <row r="6" spans="3:10" ht="19.5" customHeight="1" thickBot="1" x14ac:dyDescent="0.3">
      <c r="C6" s="45" t="s">
        <v>424</v>
      </c>
      <c r="D6" s="46"/>
      <c r="E6" s="46"/>
      <c r="F6" s="46"/>
      <c r="G6" s="46"/>
      <c r="H6" s="46"/>
    </row>
    <row r="7" spans="3:10" ht="19.5" customHeight="1" x14ac:dyDescent="0.25">
      <c r="C7" s="47" t="s">
        <v>49</v>
      </c>
      <c r="D7" s="47" t="s">
        <v>44</v>
      </c>
      <c r="E7" s="47" t="s">
        <v>201</v>
      </c>
      <c r="F7" s="47" t="s">
        <v>46</v>
      </c>
      <c r="G7" s="47" t="s">
        <v>45</v>
      </c>
      <c r="H7" s="48"/>
    </row>
    <row r="8" spans="3:10" ht="19.5" customHeight="1" x14ac:dyDescent="0.25">
      <c r="C8" s="49" t="s">
        <v>50</v>
      </c>
      <c r="D8" s="50">
        <v>2.5000000000000001E-2</v>
      </c>
      <c r="E8" s="49">
        <v>2.2280000000000002</v>
      </c>
      <c r="F8" s="49">
        <v>2.028</v>
      </c>
      <c r="G8" s="49">
        <v>1.8069999999999999</v>
      </c>
      <c r="H8" s="51"/>
    </row>
    <row r="9" spans="3:10" ht="19.5" customHeight="1" x14ac:dyDescent="0.25">
      <c r="C9" s="49" t="s">
        <v>50</v>
      </c>
      <c r="D9" s="50">
        <v>0.5</v>
      </c>
      <c r="E9" s="49">
        <v>2.3279999999999998</v>
      </c>
      <c r="F9" s="49">
        <v>2.1680000000000001</v>
      </c>
      <c r="G9" s="49">
        <v>2.1280000000000001</v>
      </c>
      <c r="H9" s="51"/>
    </row>
    <row r="10" spans="3:10" ht="19.5" customHeight="1" thickBot="1" x14ac:dyDescent="0.3">
      <c r="C10" s="52" t="s">
        <v>50</v>
      </c>
      <c r="D10" s="53">
        <v>0.97499999999999998</v>
      </c>
      <c r="E10" s="52">
        <v>2.4380000000000002</v>
      </c>
      <c r="F10" s="52">
        <v>2.3119999999999998</v>
      </c>
      <c r="G10" s="54">
        <v>2.5</v>
      </c>
      <c r="H10" s="55"/>
      <c r="I10" s="46"/>
    </row>
    <row r="11" spans="3:10" ht="19.5" customHeight="1" x14ac:dyDescent="0.25">
      <c r="C11" s="56"/>
      <c r="D11" s="56"/>
      <c r="E11" s="57" t="s">
        <v>202</v>
      </c>
      <c r="F11" s="47" t="s">
        <v>201</v>
      </c>
      <c r="G11" s="57" t="s">
        <v>48</v>
      </c>
      <c r="H11" s="47" t="s">
        <v>46</v>
      </c>
      <c r="I11" s="57" t="s">
        <v>47</v>
      </c>
      <c r="J11" s="47" t="s">
        <v>45</v>
      </c>
    </row>
    <row r="12" spans="3:10" ht="19.5" customHeight="1" x14ac:dyDescent="0.25">
      <c r="C12" s="49" t="s">
        <v>204</v>
      </c>
      <c r="D12" s="50">
        <v>2.5000000000000001E-2</v>
      </c>
      <c r="E12" s="58">
        <v>0.77700000000000002</v>
      </c>
      <c r="F12" s="58">
        <v>4.2270000000000003</v>
      </c>
      <c r="G12" s="58">
        <v>0.81899999999999995</v>
      </c>
      <c r="H12" s="58">
        <v>2.6850000000000001</v>
      </c>
      <c r="I12" s="58">
        <v>0.80500000000000005</v>
      </c>
      <c r="J12" s="58">
        <v>1.175</v>
      </c>
    </row>
    <row r="13" spans="3:10" ht="19.5" customHeight="1" x14ac:dyDescent="0.25">
      <c r="C13" s="49" t="s">
        <v>204</v>
      </c>
      <c r="D13" s="50">
        <v>0.5</v>
      </c>
      <c r="E13" s="49">
        <v>0.81599999999999995</v>
      </c>
      <c r="F13" s="49">
        <v>4.9889999999999999</v>
      </c>
      <c r="G13" s="49">
        <v>0.88500000000000001</v>
      </c>
      <c r="H13" s="49">
        <v>3.516</v>
      </c>
      <c r="I13" s="49">
        <v>0.96699999999999997</v>
      </c>
      <c r="J13" s="49">
        <v>2.472</v>
      </c>
    </row>
    <row r="14" spans="3:10" ht="19.5" customHeight="1" thickBot="1" x14ac:dyDescent="0.3">
      <c r="C14" s="52" t="s">
        <v>204</v>
      </c>
      <c r="D14" s="53">
        <v>0.97499999999999998</v>
      </c>
      <c r="E14" s="52">
        <v>0.85599999999999998</v>
      </c>
      <c r="F14" s="52">
        <v>5.9160000000000004</v>
      </c>
      <c r="G14" s="52">
        <v>0.94799999999999995</v>
      </c>
      <c r="H14" s="52">
        <v>4.6879999999999997</v>
      </c>
      <c r="I14" s="52">
        <v>1.1279999999999999</v>
      </c>
      <c r="J14" s="54">
        <v>5.42</v>
      </c>
    </row>
    <row r="15" spans="3:10" ht="19.5" customHeight="1" x14ac:dyDescent="0.25">
      <c r="C15" s="59"/>
    </row>
    <row r="16" spans="3:10" ht="18.75" customHeight="1" x14ac:dyDescent="0.25">
      <c r="E16" s="60"/>
      <c r="F16" s="60"/>
      <c r="G16" s="57"/>
      <c r="H16" s="60"/>
      <c r="I16" s="57"/>
    </row>
    <row r="17" spans="5:8" x14ac:dyDescent="0.25">
      <c r="E17" s="60"/>
      <c r="F17" s="60"/>
      <c r="G17" s="60"/>
      <c r="H17" s="60"/>
    </row>
    <row r="18" spans="5:8" x14ac:dyDescent="0.25">
      <c r="E18" s="57"/>
      <c r="F18" s="60"/>
      <c r="G18" s="60"/>
      <c r="H18" s="60"/>
    </row>
    <row r="19" spans="5:8" x14ac:dyDescent="0.25">
      <c r="E19" s="60"/>
      <c r="F19" s="60"/>
      <c r="G19" s="60"/>
      <c r="H19" s="60"/>
    </row>
    <row r="20" spans="5:8" x14ac:dyDescent="0.25">
      <c r="E20" s="60"/>
      <c r="F20" s="60"/>
      <c r="G20" s="60"/>
      <c r="H20" s="60"/>
    </row>
    <row r="21" spans="5:8" x14ac:dyDescent="0.25">
      <c r="E21" s="60"/>
      <c r="F21" s="60"/>
      <c r="G21" s="60"/>
      <c r="H21" s="60"/>
    </row>
    <row r="22" spans="5:8" x14ac:dyDescent="0.25">
      <c r="E22" s="60"/>
      <c r="F22" s="60"/>
      <c r="G22" s="60"/>
      <c r="H22" s="60"/>
    </row>
    <row r="23" spans="5:8" x14ac:dyDescent="0.25">
      <c r="E23" s="60"/>
      <c r="F23" s="60"/>
      <c r="G23" s="60"/>
      <c r="H23" s="60"/>
    </row>
    <row r="24" spans="5:8" x14ac:dyDescent="0.25">
      <c r="E24" s="60"/>
      <c r="F24" s="60"/>
      <c r="G24" s="60"/>
      <c r="H24" s="6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679F2-8899-4A27-AD8D-6397509B75D0}">
  <dimension ref="A1:H603"/>
  <sheetViews>
    <sheetView zoomScaleNormal="100" workbookViewId="0">
      <selection activeCell="A2" sqref="A2"/>
    </sheetView>
  </sheetViews>
  <sheetFormatPr defaultColWidth="8.85546875" defaultRowHeight="15" x14ac:dyDescent="0.25"/>
  <cols>
    <col min="1" max="1" width="24.7109375" customWidth="1"/>
    <col min="2" max="2" width="16" customWidth="1"/>
    <col min="3" max="3" width="22.85546875" customWidth="1"/>
    <col min="4" max="4" width="15.28515625" customWidth="1"/>
    <col min="5" max="5" width="17.28515625" customWidth="1"/>
    <col min="6" max="6" width="30.140625" customWidth="1"/>
    <col min="7" max="7" width="24" customWidth="1"/>
    <col min="8" max="8" width="18.42578125" customWidth="1"/>
  </cols>
  <sheetData>
    <row r="1" spans="1:8" ht="16.5" thickBot="1" x14ac:dyDescent="0.3">
      <c r="A1" s="11" t="s">
        <v>423</v>
      </c>
      <c r="B1" s="12"/>
      <c r="C1" s="12"/>
      <c r="D1" s="12"/>
      <c r="E1" s="13"/>
      <c r="F1" s="13"/>
      <c r="G1" s="13"/>
      <c r="H1" s="13"/>
    </row>
    <row r="2" spans="1:8" ht="15.75" x14ac:dyDescent="0.25">
      <c r="A2" s="42" t="s">
        <v>2</v>
      </c>
      <c r="B2" s="42" t="s">
        <v>196</v>
      </c>
      <c r="C2" s="42" t="s">
        <v>197</v>
      </c>
      <c r="D2" s="42" t="s">
        <v>198</v>
      </c>
      <c r="E2" s="42" t="s">
        <v>199</v>
      </c>
      <c r="F2" s="42" t="s">
        <v>406</v>
      </c>
      <c r="G2" s="42" t="s">
        <v>200</v>
      </c>
    </row>
    <row r="3" spans="1:8" ht="15.75" x14ac:dyDescent="0.25">
      <c r="A3" s="8" t="s">
        <v>80</v>
      </c>
      <c r="B3" s="8">
        <v>1</v>
      </c>
      <c r="C3" s="8" t="s">
        <v>85</v>
      </c>
      <c r="D3" s="8">
        <v>713012.33829862403</v>
      </c>
      <c r="E3" s="8">
        <v>3437222.11593271</v>
      </c>
      <c r="F3" s="8">
        <v>230</v>
      </c>
      <c r="G3" s="8">
        <v>220</v>
      </c>
      <c r="H3" s="14"/>
    </row>
    <row r="4" spans="1:8" ht="15.75" x14ac:dyDescent="0.25">
      <c r="A4" s="8" t="s">
        <v>80</v>
      </c>
      <c r="B4" s="8">
        <v>1</v>
      </c>
      <c r="C4" s="8" t="s">
        <v>86</v>
      </c>
      <c r="D4" s="8">
        <v>713220.71174341696</v>
      </c>
      <c r="E4" s="8">
        <v>3437097.7810491901</v>
      </c>
      <c r="F4" s="8">
        <v>192</v>
      </c>
      <c r="G4" s="8">
        <v>120</v>
      </c>
      <c r="H4" s="14"/>
    </row>
    <row r="5" spans="1:8" ht="15.75" x14ac:dyDescent="0.25">
      <c r="A5" s="8" t="s">
        <v>80</v>
      </c>
      <c r="B5" s="8">
        <v>1</v>
      </c>
      <c r="C5" s="8" t="s">
        <v>87</v>
      </c>
      <c r="D5" s="8">
        <v>713372.03033310198</v>
      </c>
      <c r="E5" s="8">
        <v>3436867.68648921</v>
      </c>
      <c r="F5" s="8">
        <v>319</v>
      </c>
      <c r="G5" s="8">
        <v>140</v>
      </c>
      <c r="H5" s="14"/>
    </row>
    <row r="6" spans="1:8" ht="15.75" x14ac:dyDescent="0.25">
      <c r="A6" s="8" t="s">
        <v>80</v>
      </c>
      <c r="B6" s="8">
        <v>2</v>
      </c>
      <c r="C6" s="8" t="s">
        <v>93</v>
      </c>
      <c r="D6" s="8">
        <v>711924.58189339598</v>
      </c>
      <c r="E6" s="8">
        <v>3434865.93518935</v>
      </c>
      <c r="F6" s="8">
        <v>286</v>
      </c>
      <c r="G6" s="8">
        <v>210</v>
      </c>
      <c r="H6" s="14"/>
    </row>
    <row r="7" spans="1:8" ht="15.75" x14ac:dyDescent="0.25">
      <c r="A7" s="8" t="s">
        <v>80</v>
      </c>
      <c r="B7" s="8">
        <v>2</v>
      </c>
      <c r="C7" s="8" t="s">
        <v>94</v>
      </c>
      <c r="D7" s="8">
        <v>712059.08624446404</v>
      </c>
      <c r="E7" s="8">
        <v>3434704.23216125</v>
      </c>
      <c r="F7" s="8">
        <v>224</v>
      </c>
      <c r="G7" s="8">
        <v>200</v>
      </c>
      <c r="H7" s="14"/>
    </row>
    <row r="8" spans="1:8" ht="15.75" x14ac:dyDescent="0.25">
      <c r="A8" s="8" t="s">
        <v>80</v>
      </c>
      <c r="B8" s="8">
        <v>2</v>
      </c>
      <c r="C8" s="8" t="s">
        <v>96</v>
      </c>
      <c r="D8" s="8">
        <v>712369.15655183198</v>
      </c>
      <c r="E8" s="8">
        <v>3434644.6801137701</v>
      </c>
      <c r="F8" s="8">
        <v>245</v>
      </c>
      <c r="G8" s="8">
        <v>180</v>
      </c>
      <c r="H8" s="14"/>
    </row>
    <row r="9" spans="1:8" ht="15.75" x14ac:dyDescent="0.25">
      <c r="A9" s="8" t="s">
        <v>80</v>
      </c>
      <c r="B9" s="8">
        <v>3</v>
      </c>
      <c r="C9" s="8" t="s">
        <v>97</v>
      </c>
      <c r="D9" s="8">
        <v>715212.13801118894</v>
      </c>
      <c r="E9" s="8">
        <v>3431790.7024659198</v>
      </c>
      <c r="F9" s="8">
        <v>378</v>
      </c>
      <c r="G9" s="8">
        <v>220</v>
      </c>
      <c r="H9" s="14"/>
    </row>
    <row r="10" spans="1:8" ht="15.75" x14ac:dyDescent="0.25">
      <c r="A10" s="8" t="s">
        <v>80</v>
      </c>
      <c r="B10" s="8">
        <v>3</v>
      </c>
      <c r="C10" s="8" t="s">
        <v>98</v>
      </c>
      <c r="D10" s="8">
        <v>715341.06919109402</v>
      </c>
      <c r="E10" s="8">
        <v>3431527.2959987698</v>
      </c>
      <c r="F10" s="8">
        <v>254</v>
      </c>
      <c r="G10" s="8">
        <v>240</v>
      </c>
      <c r="H10" s="14"/>
    </row>
    <row r="11" spans="1:8" ht="15.75" x14ac:dyDescent="0.25">
      <c r="A11" s="8" t="s">
        <v>80</v>
      </c>
      <c r="B11" s="8">
        <v>3</v>
      </c>
      <c r="C11" s="8" t="s">
        <v>100</v>
      </c>
      <c r="D11" s="8">
        <v>715354.55038989696</v>
      </c>
      <c r="E11" s="8">
        <v>3430989.5496854102</v>
      </c>
      <c r="F11" s="8">
        <v>322</v>
      </c>
      <c r="G11" s="8">
        <v>220</v>
      </c>
      <c r="H11" s="14"/>
    </row>
    <row r="12" spans="1:8" ht="15.75" x14ac:dyDescent="0.25">
      <c r="A12" s="8" t="s">
        <v>80</v>
      </c>
      <c r="B12" s="8">
        <v>3</v>
      </c>
      <c r="C12" s="8" t="s">
        <v>101</v>
      </c>
      <c r="D12" s="8">
        <v>715150.66542411305</v>
      </c>
      <c r="E12" s="8">
        <v>3430758.25338502</v>
      </c>
      <c r="F12" s="8">
        <v>313</v>
      </c>
      <c r="G12" s="8">
        <v>100</v>
      </c>
      <c r="H12" s="14"/>
    </row>
    <row r="13" spans="1:8" ht="15.75" x14ac:dyDescent="0.25">
      <c r="A13" s="8" t="s">
        <v>80</v>
      </c>
      <c r="B13" s="8">
        <v>4</v>
      </c>
      <c r="C13" s="8" t="s">
        <v>102</v>
      </c>
      <c r="D13" s="8">
        <v>730247.70691627299</v>
      </c>
      <c r="E13" s="8">
        <v>3401762.1594956201</v>
      </c>
      <c r="F13" s="8">
        <v>192</v>
      </c>
      <c r="G13" s="8">
        <v>80</v>
      </c>
      <c r="H13" s="14"/>
    </row>
    <row r="14" spans="1:8" ht="15.75" x14ac:dyDescent="0.25">
      <c r="A14" s="8" t="s">
        <v>80</v>
      </c>
      <c r="B14" s="8">
        <v>4</v>
      </c>
      <c r="C14" s="8" t="s">
        <v>103</v>
      </c>
      <c r="D14" s="8">
        <v>730372.10048996797</v>
      </c>
      <c r="E14" s="8">
        <v>3401621.3479023101</v>
      </c>
      <c r="F14" s="8">
        <v>304</v>
      </c>
      <c r="G14" s="8">
        <v>100</v>
      </c>
      <c r="H14" s="14"/>
    </row>
    <row r="15" spans="1:8" ht="15.75" x14ac:dyDescent="0.25">
      <c r="A15" s="8" t="s">
        <v>80</v>
      </c>
      <c r="B15" s="8">
        <v>4</v>
      </c>
      <c r="C15" s="8" t="s">
        <v>104</v>
      </c>
      <c r="D15" s="8">
        <v>730452.74453382997</v>
      </c>
      <c r="E15" s="8">
        <v>3401473.6195791401</v>
      </c>
      <c r="F15" s="8">
        <v>283</v>
      </c>
      <c r="G15" s="8">
        <v>110</v>
      </c>
      <c r="H15" s="14"/>
    </row>
    <row r="16" spans="1:8" ht="15.75" x14ac:dyDescent="0.25">
      <c r="A16" s="8" t="s">
        <v>80</v>
      </c>
      <c r="B16" s="8">
        <v>4</v>
      </c>
      <c r="C16" s="8" t="s">
        <v>106</v>
      </c>
      <c r="D16" s="8">
        <v>730430.76570487802</v>
      </c>
      <c r="E16" s="8">
        <v>3401174.22818135</v>
      </c>
      <c r="F16" s="8">
        <v>239</v>
      </c>
      <c r="G16" s="8">
        <v>200</v>
      </c>
      <c r="H16" s="14"/>
    </row>
    <row r="17" spans="1:8" ht="15.75" x14ac:dyDescent="0.25">
      <c r="A17" s="8" t="s">
        <v>80</v>
      </c>
      <c r="B17" s="8">
        <v>6</v>
      </c>
      <c r="C17" s="8" t="s">
        <v>110</v>
      </c>
      <c r="D17" s="8">
        <v>729840.15154438198</v>
      </c>
      <c r="E17" s="8">
        <v>3392316.6405587401</v>
      </c>
      <c r="F17" s="8">
        <v>295</v>
      </c>
      <c r="G17" s="8">
        <v>170</v>
      </c>
      <c r="H17" s="14"/>
    </row>
    <row r="18" spans="1:8" ht="15.75" x14ac:dyDescent="0.25">
      <c r="A18" s="8" t="s">
        <v>80</v>
      </c>
      <c r="B18" s="8">
        <v>6</v>
      </c>
      <c r="C18" s="8" t="s">
        <v>111</v>
      </c>
      <c r="D18" s="8">
        <v>729833.74052630598</v>
      </c>
      <c r="E18" s="8">
        <v>3392253.73178994</v>
      </c>
      <c r="F18" s="8">
        <v>275</v>
      </c>
      <c r="G18" s="8">
        <v>180</v>
      </c>
      <c r="H18" s="14"/>
    </row>
    <row r="19" spans="1:8" ht="15.75" x14ac:dyDescent="0.25">
      <c r="A19" s="8" t="s">
        <v>80</v>
      </c>
      <c r="B19" s="8">
        <v>6</v>
      </c>
      <c r="C19" s="8" t="s">
        <v>147</v>
      </c>
      <c r="D19" s="8">
        <v>729869.111237776</v>
      </c>
      <c r="E19" s="8">
        <v>3392170.7909318102</v>
      </c>
      <c r="F19" s="8">
        <v>224</v>
      </c>
      <c r="G19" s="8">
        <v>150</v>
      </c>
      <c r="H19" s="14"/>
    </row>
    <row r="20" spans="1:8" ht="15.75" x14ac:dyDescent="0.25">
      <c r="A20" s="8" t="s">
        <v>80</v>
      </c>
      <c r="B20" s="8">
        <v>6</v>
      </c>
      <c r="C20" s="8" t="s">
        <v>112</v>
      </c>
      <c r="D20" s="8">
        <v>729937.68495827599</v>
      </c>
      <c r="E20" s="8">
        <v>3392106.4939465001</v>
      </c>
      <c r="F20" s="8">
        <v>263</v>
      </c>
      <c r="G20" s="8">
        <v>120</v>
      </c>
      <c r="H20" s="14"/>
    </row>
    <row r="21" spans="1:8" ht="15.75" x14ac:dyDescent="0.25">
      <c r="A21" s="8" t="s">
        <v>80</v>
      </c>
      <c r="B21" s="8">
        <v>6</v>
      </c>
      <c r="C21" s="8" t="s">
        <v>113</v>
      </c>
      <c r="D21" s="8">
        <v>730016.08292283502</v>
      </c>
      <c r="E21" s="8">
        <v>3392066.3203181</v>
      </c>
      <c r="F21" s="8">
        <v>230</v>
      </c>
      <c r="G21" s="8">
        <v>190</v>
      </c>
      <c r="H21" s="14"/>
    </row>
    <row r="22" spans="1:8" ht="15.75" x14ac:dyDescent="0.25">
      <c r="A22" s="8" t="s">
        <v>80</v>
      </c>
      <c r="B22" s="8">
        <v>7</v>
      </c>
      <c r="C22" s="8" t="s">
        <v>115</v>
      </c>
      <c r="D22" s="8">
        <v>744460.15002973995</v>
      </c>
      <c r="E22" s="8">
        <v>3387625.3106369702</v>
      </c>
      <c r="F22" s="8">
        <v>227</v>
      </c>
      <c r="G22" s="8">
        <v>120</v>
      </c>
      <c r="H22" s="14"/>
    </row>
    <row r="23" spans="1:8" ht="15.75" x14ac:dyDescent="0.25">
      <c r="A23" s="8" t="s">
        <v>80</v>
      </c>
      <c r="B23" s="8">
        <v>7</v>
      </c>
      <c r="C23" s="8" t="s">
        <v>116</v>
      </c>
      <c r="D23" s="8">
        <v>744521.29329135397</v>
      </c>
      <c r="E23" s="8">
        <v>3387551.9600364398</v>
      </c>
      <c r="F23" s="8">
        <v>236</v>
      </c>
      <c r="G23" s="8">
        <v>220</v>
      </c>
      <c r="H23" s="14"/>
    </row>
    <row r="24" spans="1:8" ht="15.75" x14ac:dyDescent="0.25">
      <c r="A24" s="8" t="s">
        <v>80</v>
      </c>
      <c r="B24" s="8">
        <v>7</v>
      </c>
      <c r="C24" s="8" t="s">
        <v>117</v>
      </c>
      <c r="D24" s="8">
        <v>744556.86019422906</v>
      </c>
      <c r="E24" s="8">
        <v>3387466.0719625</v>
      </c>
      <c r="F24" s="8">
        <v>251</v>
      </c>
      <c r="G24" s="8">
        <v>190</v>
      </c>
      <c r="H24" s="14"/>
    </row>
    <row r="25" spans="1:8" ht="15.75" x14ac:dyDescent="0.25">
      <c r="A25" s="8" t="s">
        <v>80</v>
      </c>
      <c r="B25" s="8">
        <v>8</v>
      </c>
      <c r="C25" s="8" t="s">
        <v>119</v>
      </c>
      <c r="D25" s="8">
        <v>745997.49247853295</v>
      </c>
      <c r="E25" s="8">
        <v>3384963.7415523399</v>
      </c>
      <c r="F25" s="8">
        <v>283</v>
      </c>
      <c r="G25" s="8">
        <v>200</v>
      </c>
      <c r="H25" s="14"/>
    </row>
    <row r="26" spans="1:8" ht="15.75" x14ac:dyDescent="0.25">
      <c r="A26" s="8" t="s">
        <v>80</v>
      </c>
      <c r="B26" s="8">
        <v>8</v>
      </c>
      <c r="C26" s="8" t="s">
        <v>120</v>
      </c>
      <c r="D26" s="8">
        <v>746283.86747797695</v>
      </c>
      <c r="E26" s="8">
        <v>3384883.5751605001</v>
      </c>
      <c r="F26" s="8">
        <v>340</v>
      </c>
      <c r="G26" s="8">
        <v>170</v>
      </c>
      <c r="H26" s="14"/>
    </row>
    <row r="27" spans="1:8" ht="15.75" x14ac:dyDescent="0.25">
      <c r="A27" s="8" t="s">
        <v>80</v>
      </c>
      <c r="B27" s="8">
        <v>8</v>
      </c>
      <c r="C27" s="8" t="s">
        <v>121</v>
      </c>
      <c r="D27" s="8">
        <v>746565.74369497097</v>
      </c>
      <c r="E27" s="8">
        <v>3385000.6201962298</v>
      </c>
      <c r="F27" s="8">
        <v>295</v>
      </c>
      <c r="G27" s="8">
        <v>240</v>
      </c>
      <c r="H27" s="14"/>
    </row>
    <row r="28" spans="1:8" ht="15.75" x14ac:dyDescent="0.25">
      <c r="A28" s="8" t="s">
        <v>80</v>
      </c>
      <c r="B28" s="8">
        <v>8</v>
      </c>
      <c r="C28" s="8" t="s">
        <v>122</v>
      </c>
      <c r="D28" s="8">
        <v>746807.79803441803</v>
      </c>
      <c r="E28" s="8">
        <v>3385275.2065243898</v>
      </c>
      <c r="F28" s="8">
        <v>275</v>
      </c>
      <c r="G28" s="8">
        <v>170</v>
      </c>
      <c r="H28" s="14"/>
    </row>
    <row r="29" spans="1:8" ht="15.75" x14ac:dyDescent="0.25">
      <c r="A29" s="8" t="s">
        <v>80</v>
      </c>
      <c r="B29" s="8">
        <v>9</v>
      </c>
      <c r="C29" s="8" t="s">
        <v>125</v>
      </c>
      <c r="D29" s="8">
        <v>746354.02846043301</v>
      </c>
      <c r="E29" s="8">
        <v>3387022.66768954</v>
      </c>
      <c r="F29" s="8">
        <v>351</v>
      </c>
      <c r="G29" s="8">
        <v>240</v>
      </c>
      <c r="H29" s="14"/>
    </row>
    <row r="30" spans="1:8" ht="15.75" x14ac:dyDescent="0.25">
      <c r="A30" s="8" t="s">
        <v>80</v>
      </c>
      <c r="B30" s="8">
        <v>9</v>
      </c>
      <c r="C30" s="8" t="s">
        <v>126</v>
      </c>
      <c r="D30" s="8">
        <v>746440.00566381798</v>
      </c>
      <c r="E30" s="8">
        <v>3387108.3375009601</v>
      </c>
      <c r="F30" s="8">
        <v>215</v>
      </c>
      <c r="G30" s="8">
        <v>100</v>
      </c>
      <c r="H30" s="14"/>
    </row>
    <row r="31" spans="1:8" ht="15.75" x14ac:dyDescent="0.25">
      <c r="A31" s="8" t="s">
        <v>80</v>
      </c>
      <c r="B31" s="8">
        <v>9</v>
      </c>
      <c r="C31" s="8" t="s">
        <v>127</v>
      </c>
      <c r="D31" s="8">
        <v>746542.44696027401</v>
      </c>
      <c r="E31" s="8">
        <v>3387152.5312504498</v>
      </c>
      <c r="F31" s="8">
        <v>298</v>
      </c>
      <c r="G31" s="8">
        <v>100</v>
      </c>
      <c r="H31" s="14"/>
    </row>
    <row r="32" spans="1:8" ht="15.75" x14ac:dyDescent="0.25">
      <c r="A32" s="8" t="s">
        <v>80</v>
      </c>
      <c r="B32" s="8">
        <v>9</v>
      </c>
      <c r="C32" s="8" t="s">
        <v>128</v>
      </c>
      <c r="D32" s="8">
        <v>746645.57062767295</v>
      </c>
      <c r="E32" s="8">
        <v>3387166.8465281799</v>
      </c>
      <c r="F32" s="8">
        <v>248</v>
      </c>
      <c r="G32" s="8">
        <v>140</v>
      </c>
      <c r="H32" s="14"/>
    </row>
    <row r="33" spans="1:8" ht="15.75" x14ac:dyDescent="0.25">
      <c r="A33" s="8" t="s">
        <v>80</v>
      </c>
      <c r="B33" s="8">
        <v>9</v>
      </c>
      <c r="C33" s="8" t="s">
        <v>129</v>
      </c>
      <c r="D33" s="8">
        <v>746749.51421807799</v>
      </c>
      <c r="E33" s="8">
        <v>3387145.30739384</v>
      </c>
      <c r="F33" s="8">
        <v>269</v>
      </c>
      <c r="G33" s="8">
        <v>210</v>
      </c>
      <c r="H33" s="14"/>
    </row>
    <row r="34" spans="1:8" ht="15.75" x14ac:dyDescent="0.25">
      <c r="A34" s="8" t="s">
        <v>80</v>
      </c>
      <c r="B34" s="8">
        <v>10</v>
      </c>
      <c r="C34" s="8" t="s">
        <v>131</v>
      </c>
      <c r="D34" s="8">
        <v>750705.03819907201</v>
      </c>
      <c r="E34" s="8">
        <v>3381864.1961505199</v>
      </c>
      <c r="F34" s="8">
        <v>233</v>
      </c>
      <c r="G34" s="8">
        <v>230</v>
      </c>
      <c r="H34" s="14"/>
    </row>
    <row r="35" spans="1:8" ht="15.75" x14ac:dyDescent="0.25">
      <c r="A35" s="8" t="s">
        <v>80</v>
      </c>
      <c r="B35" s="8">
        <v>10</v>
      </c>
      <c r="C35" s="8" t="s">
        <v>132</v>
      </c>
      <c r="D35" s="8">
        <v>750904.26915068203</v>
      </c>
      <c r="E35" s="8">
        <v>3381976.4444419201</v>
      </c>
      <c r="F35" s="8">
        <v>165</v>
      </c>
      <c r="G35" s="8">
        <v>100</v>
      </c>
      <c r="H35" s="14"/>
    </row>
    <row r="36" spans="1:8" ht="15.75" x14ac:dyDescent="0.25">
      <c r="A36" s="8" t="s">
        <v>80</v>
      </c>
      <c r="B36" s="8">
        <v>10</v>
      </c>
      <c r="C36" s="8" t="s">
        <v>133</v>
      </c>
      <c r="D36" s="8">
        <v>751110.404145682</v>
      </c>
      <c r="E36" s="8">
        <v>3382014.1172483601</v>
      </c>
      <c r="F36" s="8">
        <v>351</v>
      </c>
      <c r="G36" s="8">
        <v>80</v>
      </c>
      <c r="H36" s="14"/>
    </row>
    <row r="37" spans="1:8" ht="15.75" x14ac:dyDescent="0.25">
      <c r="A37" s="8" t="s">
        <v>80</v>
      </c>
      <c r="B37" s="8">
        <v>10</v>
      </c>
      <c r="C37" s="8" t="s">
        <v>134</v>
      </c>
      <c r="D37" s="8">
        <v>751312.04476237297</v>
      </c>
      <c r="E37" s="8">
        <v>3381911.17828188</v>
      </c>
      <c r="F37" s="8">
        <v>322</v>
      </c>
      <c r="G37" s="8">
        <v>190</v>
      </c>
      <c r="H37" s="14"/>
    </row>
    <row r="38" spans="1:8" ht="15.75" x14ac:dyDescent="0.25">
      <c r="A38" s="8" t="s">
        <v>80</v>
      </c>
      <c r="B38" s="8">
        <v>11</v>
      </c>
      <c r="C38" s="8" t="s">
        <v>136</v>
      </c>
      <c r="D38" s="8">
        <v>752160.06930285401</v>
      </c>
      <c r="E38" s="8">
        <v>3378612.4560839501</v>
      </c>
      <c r="F38" s="8">
        <v>334</v>
      </c>
      <c r="G38" s="8">
        <v>190</v>
      </c>
      <c r="H38" s="14"/>
    </row>
    <row r="39" spans="1:8" ht="15.75" x14ac:dyDescent="0.25">
      <c r="A39" s="8" t="s">
        <v>80</v>
      </c>
      <c r="B39" s="8">
        <v>11</v>
      </c>
      <c r="C39" s="8" t="s">
        <v>137</v>
      </c>
      <c r="D39" s="8">
        <v>752234.09849328001</v>
      </c>
      <c r="E39" s="8">
        <v>3378434.8048266</v>
      </c>
      <c r="F39" s="8">
        <v>343</v>
      </c>
      <c r="G39" s="8">
        <v>310</v>
      </c>
      <c r="H39" s="14"/>
    </row>
    <row r="40" spans="1:8" ht="15.75" x14ac:dyDescent="0.25">
      <c r="A40" s="8" t="s">
        <v>80</v>
      </c>
      <c r="B40" s="8">
        <v>11</v>
      </c>
      <c r="C40" s="8" t="s">
        <v>138</v>
      </c>
      <c r="D40" s="8">
        <v>752361.69344821502</v>
      </c>
      <c r="E40" s="8">
        <v>3378291.28852819</v>
      </c>
      <c r="F40" s="8">
        <v>343</v>
      </c>
      <c r="G40" s="8">
        <v>220</v>
      </c>
      <c r="H40" s="14"/>
    </row>
    <row r="41" spans="1:8" ht="15.75" x14ac:dyDescent="0.25">
      <c r="A41" s="8" t="s">
        <v>80</v>
      </c>
      <c r="B41" s="8">
        <v>11</v>
      </c>
      <c r="C41" s="8" t="s">
        <v>156</v>
      </c>
      <c r="D41" s="8">
        <v>752518.66462482</v>
      </c>
      <c r="E41" s="8">
        <v>3378220.20955372</v>
      </c>
      <c r="F41" s="8">
        <v>275</v>
      </c>
      <c r="G41" s="8">
        <v>150</v>
      </c>
      <c r="H41" s="14"/>
    </row>
    <row r="42" spans="1:8" ht="15.75" x14ac:dyDescent="0.25">
      <c r="A42" s="8" t="s">
        <v>80</v>
      </c>
      <c r="B42" s="8">
        <v>12</v>
      </c>
      <c r="C42" s="8" t="s">
        <v>140</v>
      </c>
      <c r="D42" s="8">
        <v>758354.36546178302</v>
      </c>
      <c r="E42" s="8">
        <v>3372318.6508624698</v>
      </c>
      <c r="F42" s="8">
        <v>269</v>
      </c>
      <c r="G42" s="8">
        <v>150</v>
      </c>
      <c r="H42" s="14"/>
    </row>
    <row r="43" spans="1:8" ht="15.75" x14ac:dyDescent="0.25">
      <c r="A43" s="8" t="s">
        <v>80</v>
      </c>
      <c r="B43" s="8">
        <v>12</v>
      </c>
      <c r="C43" s="8" t="s">
        <v>141</v>
      </c>
      <c r="D43" s="8">
        <v>758457.62715472502</v>
      </c>
      <c r="E43" s="8">
        <v>3372333.06998999</v>
      </c>
      <c r="F43" s="8">
        <v>245</v>
      </c>
      <c r="G43" s="8">
        <v>210</v>
      </c>
      <c r="H43" s="14"/>
    </row>
    <row r="44" spans="1:8" ht="15.75" x14ac:dyDescent="0.25">
      <c r="A44" s="8" t="s">
        <v>80</v>
      </c>
      <c r="B44" s="8">
        <v>12</v>
      </c>
      <c r="C44" s="8" t="s">
        <v>142</v>
      </c>
      <c r="D44" s="8">
        <v>758561.67221755697</v>
      </c>
      <c r="E44" s="8">
        <v>3372314.6216635499</v>
      </c>
      <c r="F44" s="8">
        <v>292</v>
      </c>
      <c r="G44" s="8">
        <v>220</v>
      </c>
      <c r="H44" s="14"/>
    </row>
    <row r="45" spans="1:8" ht="15.75" x14ac:dyDescent="0.25">
      <c r="A45" s="8" t="s">
        <v>80</v>
      </c>
      <c r="B45" s="8">
        <v>12</v>
      </c>
      <c r="C45" s="8" t="s">
        <v>143</v>
      </c>
      <c r="D45" s="8">
        <v>758664.41171008698</v>
      </c>
      <c r="E45" s="8">
        <v>3372242.3278108998</v>
      </c>
      <c r="F45" s="8">
        <v>260</v>
      </c>
      <c r="G45" s="8">
        <v>170</v>
      </c>
      <c r="H45" s="14"/>
    </row>
    <row r="46" spans="1:8" ht="15.75" x14ac:dyDescent="0.25">
      <c r="A46" s="8" t="s">
        <v>80</v>
      </c>
      <c r="B46" s="8">
        <v>12</v>
      </c>
      <c r="C46" s="8" t="s">
        <v>158</v>
      </c>
      <c r="D46" s="8">
        <v>758739.60345173697</v>
      </c>
      <c r="E46" s="8">
        <v>3372130.5109850299</v>
      </c>
      <c r="F46" s="8">
        <v>292</v>
      </c>
      <c r="G46" s="8">
        <v>190</v>
      </c>
      <c r="H46" s="14"/>
    </row>
    <row r="47" spans="1:8" ht="15.75" x14ac:dyDescent="0.25">
      <c r="A47" s="8" t="s">
        <v>80</v>
      </c>
      <c r="B47" s="8">
        <v>13</v>
      </c>
      <c r="C47" s="8" t="s">
        <v>157</v>
      </c>
      <c r="D47" s="8">
        <v>760182.58714183699</v>
      </c>
      <c r="E47" s="8">
        <v>3364331.8522313102</v>
      </c>
      <c r="F47" s="8">
        <v>298</v>
      </c>
      <c r="G47" s="8">
        <v>170</v>
      </c>
      <c r="H47" s="14"/>
    </row>
    <row r="48" spans="1:8" ht="15.75" x14ac:dyDescent="0.25">
      <c r="A48" s="8" t="s">
        <v>80</v>
      </c>
      <c r="B48" s="8">
        <v>13</v>
      </c>
      <c r="C48" s="8" t="s">
        <v>159</v>
      </c>
      <c r="D48" s="8">
        <v>760222.42954319704</v>
      </c>
      <c r="E48" s="8">
        <v>3364183.3181251399</v>
      </c>
      <c r="F48" s="8">
        <v>304</v>
      </c>
      <c r="G48" s="8">
        <v>200</v>
      </c>
      <c r="H48" s="14"/>
    </row>
    <row r="49" spans="1:8" ht="15.75" x14ac:dyDescent="0.25">
      <c r="A49" s="8" t="s">
        <v>80</v>
      </c>
      <c r="B49" s="8">
        <v>13</v>
      </c>
      <c r="C49" s="8" t="s">
        <v>191</v>
      </c>
      <c r="D49" s="8">
        <v>760213.05008392199</v>
      </c>
      <c r="E49" s="8">
        <v>3364033.6066159699</v>
      </c>
      <c r="F49" s="8">
        <v>245</v>
      </c>
      <c r="G49" s="8">
        <v>190</v>
      </c>
      <c r="H49" s="14"/>
    </row>
    <row r="50" spans="1:8" ht="15.75" x14ac:dyDescent="0.25">
      <c r="A50" s="8" t="s">
        <v>80</v>
      </c>
      <c r="B50" s="8">
        <v>13</v>
      </c>
      <c r="C50" s="8" t="s">
        <v>160</v>
      </c>
      <c r="D50" s="8">
        <v>760159.62814801896</v>
      </c>
      <c r="E50" s="8">
        <v>3363882.8418772798</v>
      </c>
      <c r="F50" s="8">
        <v>272</v>
      </c>
      <c r="G50" s="8">
        <v>210</v>
      </c>
      <c r="H50" s="14"/>
    </row>
    <row r="51" spans="1:8" ht="15.75" x14ac:dyDescent="0.25">
      <c r="A51" s="8" t="s">
        <v>80</v>
      </c>
      <c r="B51" s="8">
        <v>13</v>
      </c>
      <c r="C51" s="8" t="s">
        <v>161</v>
      </c>
      <c r="D51" s="8">
        <v>760088.06933851703</v>
      </c>
      <c r="E51" s="8">
        <v>3363731.6439865301</v>
      </c>
      <c r="F51" s="8">
        <v>345</v>
      </c>
      <c r="G51" s="8">
        <v>200</v>
      </c>
      <c r="H51" s="14"/>
    </row>
    <row r="52" spans="1:8" ht="15.75" x14ac:dyDescent="0.25">
      <c r="A52" s="8" t="s">
        <v>6</v>
      </c>
      <c r="B52" s="8">
        <v>0</v>
      </c>
      <c r="C52" s="8" t="s">
        <v>82</v>
      </c>
      <c r="D52" s="8">
        <v>-1055298.3794808299</v>
      </c>
      <c r="E52" s="8">
        <v>2553364.7163616801</v>
      </c>
      <c r="F52" s="8">
        <v>416</v>
      </c>
      <c r="G52" s="8">
        <v>206</v>
      </c>
      <c r="H52" s="14"/>
    </row>
    <row r="53" spans="1:8" ht="15.75" x14ac:dyDescent="0.25">
      <c r="A53" s="8" t="s">
        <v>6</v>
      </c>
      <c r="B53" s="8">
        <v>0</v>
      </c>
      <c r="C53" s="8" t="s">
        <v>148</v>
      </c>
      <c r="D53" s="8">
        <v>-1056866.3868972999</v>
      </c>
      <c r="E53" s="8">
        <v>2552556.8648812999</v>
      </c>
      <c r="F53" s="8">
        <v>516</v>
      </c>
      <c r="G53" s="8">
        <v>336</v>
      </c>
      <c r="H53" s="14"/>
    </row>
    <row r="54" spans="1:8" ht="15.75" x14ac:dyDescent="0.25">
      <c r="A54" s="8" t="s">
        <v>6</v>
      </c>
      <c r="B54" s="8">
        <v>1</v>
      </c>
      <c r="C54" s="8" t="s">
        <v>85</v>
      </c>
      <c r="D54" s="8">
        <v>-1053700.0735102899</v>
      </c>
      <c r="E54" s="8">
        <v>2546628.3669991498</v>
      </c>
      <c r="F54" s="8">
        <v>662</v>
      </c>
      <c r="G54" s="8">
        <v>265</v>
      </c>
      <c r="H54" s="14"/>
    </row>
    <row r="55" spans="1:8" ht="15.75" x14ac:dyDescent="0.25">
      <c r="A55" s="8" t="s">
        <v>6</v>
      </c>
      <c r="B55" s="8">
        <v>1</v>
      </c>
      <c r="C55" s="8" t="s">
        <v>86</v>
      </c>
      <c r="D55" s="8">
        <v>-1054037.10920136</v>
      </c>
      <c r="E55" s="8">
        <v>2547515.05778724</v>
      </c>
      <c r="F55" s="8">
        <v>449</v>
      </c>
      <c r="G55" s="8">
        <v>156</v>
      </c>
      <c r="H55" s="14"/>
    </row>
    <row r="56" spans="1:8" ht="15.75" x14ac:dyDescent="0.25">
      <c r="A56" s="8" t="s">
        <v>6</v>
      </c>
      <c r="B56" s="8">
        <v>1</v>
      </c>
      <c r="C56" s="8" t="s">
        <v>87</v>
      </c>
      <c r="D56" s="8">
        <v>-1054531.63709412</v>
      </c>
      <c r="E56" s="8">
        <v>2548263.8629552601</v>
      </c>
      <c r="F56" s="8">
        <v>387</v>
      </c>
      <c r="G56" s="8">
        <v>196</v>
      </c>
      <c r="H56" s="14"/>
    </row>
    <row r="57" spans="1:8" ht="15.75" x14ac:dyDescent="0.25">
      <c r="A57" s="8" t="s">
        <v>6</v>
      </c>
      <c r="B57" s="8">
        <v>1</v>
      </c>
      <c r="C57" s="8" t="s">
        <v>88</v>
      </c>
      <c r="D57" s="8">
        <v>-1055436.8155981801</v>
      </c>
      <c r="E57" s="8">
        <v>2548606.6041932101</v>
      </c>
      <c r="F57" s="8">
        <v>453</v>
      </c>
      <c r="G57" s="8">
        <v>190</v>
      </c>
      <c r="H57" s="14"/>
    </row>
    <row r="58" spans="1:8" ht="15.75" x14ac:dyDescent="0.25">
      <c r="A58" s="8" t="s">
        <v>6</v>
      </c>
      <c r="B58" s="8">
        <v>1</v>
      </c>
      <c r="C58" s="8" t="s">
        <v>89</v>
      </c>
      <c r="D58" s="8">
        <v>-1055939.6726263601</v>
      </c>
      <c r="E58" s="8">
        <v>2547724.6242670398</v>
      </c>
      <c r="F58" s="8">
        <v>333</v>
      </c>
      <c r="G58" s="8">
        <v>70</v>
      </c>
      <c r="H58" s="14"/>
    </row>
    <row r="59" spans="1:8" ht="15.75" x14ac:dyDescent="0.25">
      <c r="A59" s="8" t="s">
        <v>6</v>
      </c>
      <c r="B59" s="8">
        <v>2</v>
      </c>
      <c r="C59" s="8" t="s">
        <v>92</v>
      </c>
      <c r="D59" s="8">
        <v>-1055939.6726263601</v>
      </c>
      <c r="E59" s="8">
        <v>2547724.6242670398</v>
      </c>
      <c r="F59" s="8">
        <v>338</v>
      </c>
      <c r="G59" s="8">
        <v>90</v>
      </c>
      <c r="H59" s="14"/>
    </row>
    <row r="60" spans="1:8" ht="15.75" x14ac:dyDescent="0.25">
      <c r="A60" s="8" t="s">
        <v>6</v>
      </c>
      <c r="B60" s="8">
        <v>2</v>
      </c>
      <c r="C60" s="8" t="s">
        <v>93</v>
      </c>
      <c r="D60" s="8">
        <v>-1055464.3865546701</v>
      </c>
      <c r="E60" s="8">
        <v>2546512.0043882099</v>
      </c>
      <c r="F60" s="8">
        <v>453</v>
      </c>
      <c r="G60" s="8">
        <v>236</v>
      </c>
      <c r="H60" s="14"/>
    </row>
    <row r="61" spans="1:8" ht="15.75" x14ac:dyDescent="0.25">
      <c r="A61" s="8" t="s">
        <v>6</v>
      </c>
      <c r="B61" s="8">
        <v>2</v>
      </c>
      <c r="C61" s="8" t="s">
        <v>95</v>
      </c>
      <c r="D61" s="8">
        <v>-1056478.7267114599</v>
      </c>
      <c r="E61" s="8">
        <v>2544919.1536127198</v>
      </c>
      <c r="F61" s="8">
        <v>511</v>
      </c>
      <c r="G61" s="8">
        <v>281</v>
      </c>
      <c r="H61" s="14"/>
    </row>
    <row r="62" spans="1:8" ht="15.75" x14ac:dyDescent="0.25">
      <c r="A62" s="8" t="s">
        <v>6</v>
      </c>
      <c r="B62" s="8">
        <v>3</v>
      </c>
      <c r="C62" s="8" t="s">
        <v>98</v>
      </c>
      <c r="D62" s="8">
        <v>-1059486.4097641199</v>
      </c>
      <c r="E62" s="8">
        <v>2545044.9932833598</v>
      </c>
      <c r="F62" s="8">
        <v>284</v>
      </c>
      <c r="G62" s="8">
        <v>90</v>
      </c>
      <c r="H62" s="14"/>
    </row>
    <row r="63" spans="1:8" ht="15.75" x14ac:dyDescent="0.25">
      <c r="A63" s="8" t="s">
        <v>6</v>
      </c>
      <c r="B63" s="8">
        <v>3</v>
      </c>
      <c r="C63" s="8" t="s">
        <v>100</v>
      </c>
      <c r="D63" s="8">
        <v>-1061397.2527777399</v>
      </c>
      <c r="E63" s="8">
        <v>2542864.0043259701</v>
      </c>
      <c r="F63" s="8">
        <v>413</v>
      </c>
      <c r="G63" s="8">
        <v>195</v>
      </c>
      <c r="H63" s="14"/>
    </row>
    <row r="64" spans="1:8" ht="15.75" x14ac:dyDescent="0.25">
      <c r="A64" s="8" t="s">
        <v>6</v>
      </c>
      <c r="B64" s="8">
        <v>3</v>
      </c>
      <c r="C64" s="8" t="s">
        <v>101</v>
      </c>
      <c r="D64" s="8">
        <v>-1060754.6744128501</v>
      </c>
      <c r="E64" s="8">
        <v>2542385.16042354</v>
      </c>
      <c r="F64" s="8">
        <v>302</v>
      </c>
      <c r="G64" s="8">
        <v>140</v>
      </c>
      <c r="H64" s="14"/>
    </row>
    <row r="65" spans="1:8" ht="15.75" x14ac:dyDescent="0.25">
      <c r="A65" s="8" t="s">
        <v>6</v>
      </c>
      <c r="B65" s="8">
        <v>4</v>
      </c>
      <c r="C65" s="8" t="s">
        <v>102</v>
      </c>
      <c r="D65" s="8">
        <v>-1055867.7730302301</v>
      </c>
      <c r="E65" s="8">
        <v>2539708.8620520998</v>
      </c>
      <c r="F65" s="8">
        <v>369</v>
      </c>
      <c r="G65" s="8">
        <v>151</v>
      </c>
      <c r="H65" s="14"/>
    </row>
    <row r="66" spans="1:8" ht="15.75" x14ac:dyDescent="0.25">
      <c r="A66" s="8" t="s">
        <v>6</v>
      </c>
      <c r="B66" s="8">
        <v>4</v>
      </c>
      <c r="C66" s="8" t="s">
        <v>103</v>
      </c>
      <c r="D66" s="8">
        <v>-1055036.23353987</v>
      </c>
      <c r="E66" s="8">
        <v>2538942.3367006802</v>
      </c>
      <c r="F66" s="8">
        <v>418</v>
      </c>
      <c r="G66" s="8">
        <v>200</v>
      </c>
      <c r="H66" s="14"/>
    </row>
    <row r="67" spans="1:8" ht="15.75" x14ac:dyDescent="0.25">
      <c r="A67" s="8" t="s">
        <v>6</v>
      </c>
      <c r="B67" s="8">
        <v>4</v>
      </c>
      <c r="C67" s="8" t="s">
        <v>105</v>
      </c>
      <c r="D67" s="8">
        <v>-1052796.75341071</v>
      </c>
      <c r="E67" s="8">
        <v>2539702.1309791598</v>
      </c>
      <c r="F67" s="8">
        <v>529</v>
      </c>
      <c r="G67" s="8">
        <v>296</v>
      </c>
      <c r="H67" s="14"/>
    </row>
    <row r="68" spans="1:8" ht="15.75" x14ac:dyDescent="0.25">
      <c r="A68" s="8" t="s">
        <v>6</v>
      </c>
      <c r="B68" s="8">
        <v>5</v>
      </c>
      <c r="C68" s="8" t="s">
        <v>146</v>
      </c>
      <c r="D68" s="8">
        <v>-1043244.15887589</v>
      </c>
      <c r="E68" s="8">
        <v>2538111.65826619</v>
      </c>
      <c r="F68" s="8">
        <v>240</v>
      </c>
      <c r="G68" s="8">
        <v>115</v>
      </c>
      <c r="H68" s="14"/>
    </row>
    <row r="69" spans="1:8" ht="15.75" x14ac:dyDescent="0.25">
      <c r="A69" s="8" t="s">
        <v>6</v>
      </c>
      <c r="B69" s="8">
        <v>6</v>
      </c>
      <c r="C69" s="8" t="s">
        <v>81</v>
      </c>
      <c r="D69" s="8">
        <v>-1042318.76133841</v>
      </c>
      <c r="E69" s="8">
        <v>2526293.5575888902</v>
      </c>
      <c r="F69" s="8">
        <v>836</v>
      </c>
      <c r="G69" s="8">
        <v>437</v>
      </c>
      <c r="H69" s="14"/>
    </row>
    <row r="70" spans="1:8" ht="15.75" x14ac:dyDescent="0.25">
      <c r="A70" s="8" t="s">
        <v>6</v>
      </c>
      <c r="B70" s="8">
        <v>6</v>
      </c>
      <c r="C70" s="8" t="s">
        <v>114</v>
      </c>
      <c r="D70" s="8">
        <v>-1041753.68113205</v>
      </c>
      <c r="E70" s="8">
        <v>2525201.6430881801</v>
      </c>
      <c r="F70" s="8">
        <v>369</v>
      </c>
      <c r="G70" s="8">
        <v>125</v>
      </c>
      <c r="H70" s="14"/>
    </row>
    <row r="71" spans="1:8" ht="15.75" x14ac:dyDescent="0.25">
      <c r="A71" s="8" t="s">
        <v>6</v>
      </c>
      <c r="B71" s="8">
        <v>6</v>
      </c>
      <c r="C71" s="8" t="s">
        <v>317</v>
      </c>
      <c r="D71" s="8">
        <v>-1040504.28374489</v>
      </c>
      <c r="E71" s="8">
        <v>2524581.1826037602</v>
      </c>
      <c r="F71" s="8">
        <v>662</v>
      </c>
      <c r="G71" s="8">
        <v>276</v>
      </c>
      <c r="H71" s="14"/>
    </row>
    <row r="72" spans="1:8" ht="15.75" x14ac:dyDescent="0.25">
      <c r="A72" s="8" t="s">
        <v>6</v>
      </c>
      <c r="B72" s="8">
        <v>7</v>
      </c>
      <c r="C72" s="8" t="s">
        <v>117</v>
      </c>
      <c r="D72" s="8">
        <v>-1036349.64819147</v>
      </c>
      <c r="E72" s="8">
        <v>2520703.0905402298</v>
      </c>
      <c r="F72" s="8">
        <v>542</v>
      </c>
      <c r="G72" s="8">
        <v>55</v>
      </c>
      <c r="H72" s="14"/>
    </row>
    <row r="73" spans="1:8" ht="15.75" x14ac:dyDescent="0.25">
      <c r="A73" s="8" t="s">
        <v>6</v>
      </c>
      <c r="B73" s="8">
        <v>8</v>
      </c>
      <c r="C73" s="8" t="s">
        <v>119</v>
      </c>
      <c r="D73" s="8">
        <v>-1036349.64819147</v>
      </c>
      <c r="E73" s="8">
        <v>2520703.0905402298</v>
      </c>
      <c r="F73" s="8">
        <v>551</v>
      </c>
      <c r="G73" s="8">
        <v>110</v>
      </c>
      <c r="H73" s="14"/>
    </row>
    <row r="74" spans="1:8" ht="15.75" x14ac:dyDescent="0.25">
      <c r="A74" s="8" t="s">
        <v>6</v>
      </c>
      <c r="B74" s="8">
        <v>8</v>
      </c>
      <c r="C74" s="8" t="s">
        <v>120</v>
      </c>
      <c r="D74" s="8">
        <v>-1036894.77185885</v>
      </c>
      <c r="E74" s="8">
        <v>2521359.3798527801</v>
      </c>
      <c r="F74" s="8">
        <v>458</v>
      </c>
      <c r="G74" s="8">
        <v>176</v>
      </c>
      <c r="H74" s="14"/>
    </row>
    <row r="75" spans="1:8" ht="15.75" x14ac:dyDescent="0.25">
      <c r="A75" s="8" t="s">
        <v>6</v>
      </c>
      <c r="B75" s="8">
        <v>9</v>
      </c>
      <c r="C75" s="8" t="s">
        <v>125</v>
      </c>
      <c r="D75" s="8">
        <v>-1034402.20269512</v>
      </c>
      <c r="E75" s="8">
        <v>2514222.7237940701</v>
      </c>
      <c r="F75" s="8">
        <v>662</v>
      </c>
      <c r="G75" s="8">
        <v>106</v>
      </c>
      <c r="H75" s="14"/>
    </row>
    <row r="76" spans="1:8" ht="15.75" x14ac:dyDescent="0.25">
      <c r="A76" s="8" t="s">
        <v>6</v>
      </c>
      <c r="B76" s="8">
        <v>9</v>
      </c>
      <c r="C76" s="8" t="s">
        <v>126</v>
      </c>
      <c r="D76" s="8">
        <v>-1034653.81467861</v>
      </c>
      <c r="E76" s="8">
        <v>2512871.0421327902</v>
      </c>
      <c r="F76" s="8">
        <v>444</v>
      </c>
      <c r="G76" s="8">
        <v>166</v>
      </c>
      <c r="H76" s="14"/>
    </row>
    <row r="77" spans="1:8" ht="15.75" x14ac:dyDescent="0.25">
      <c r="A77" s="8" t="s">
        <v>6</v>
      </c>
      <c r="B77" s="8">
        <v>9</v>
      </c>
      <c r="C77" s="8" t="s">
        <v>127</v>
      </c>
      <c r="D77" s="8">
        <v>-1034552.68137884</v>
      </c>
      <c r="E77" s="8">
        <v>2511592.3526931498</v>
      </c>
      <c r="F77" s="8">
        <v>345</v>
      </c>
      <c r="G77" s="8">
        <v>180</v>
      </c>
      <c r="H77" s="14"/>
    </row>
    <row r="78" spans="1:8" ht="15.75" x14ac:dyDescent="0.25">
      <c r="A78" s="8" t="s">
        <v>6</v>
      </c>
      <c r="B78" s="8">
        <v>9</v>
      </c>
      <c r="C78" s="8" t="s">
        <v>130</v>
      </c>
      <c r="D78" s="8">
        <v>-1032746.07975632</v>
      </c>
      <c r="E78" s="8">
        <v>2512244.3776179501</v>
      </c>
      <c r="F78" s="8">
        <v>582</v>
      </c>
      <c r="G78" s="8">
        <v>166</v>
      </c>
      <c r="H78" s="14"/>
    </row>
    <row r="79" spans="1:8" ht="15.75" x14ac:dyDescent="0.25">
      <c r="A79" s="8" t="s">
        <v>6</v>
      </c>
      <c r="B79" s="8">
        <v>10</v>
      </c>
      <c r="C79" s="8" t="s">
        <v>132</v>
      </c>
      <c r="D79" s="8">
        <v>-1031711.31963561</v>
      </c>
      <c r="E79" s="8">
        <v>2507439.6842408702</v>
      </c>
      <c r="F79" s="8">
        <v>507</v>
      </c>
      <c r="G79" s="8">
        <v>321</v>
      </c>
      <c r="H79" s="14"/>
    </row>
    <row r="80" spans="1:8" ht="15.75" x14ac:dyDescent="0.25">
      <c r="A80" s="8" t="s">
        <v>6</v>
      </c>
      <c r="B80" s="8">
        <v>10</v>
      </c>
      <c r="C80" s="8" t="s">
        <v>133</v>
      </c>
      <c r="D80" s="8">
        <v>-1031758.75212066</v>
      </c>
      <c r="E80" s="8">
        <v>2506678.03532513</v>
      </c>
      <c r="F80" s="8">
        <v>471</v>
      </c>
      <c r="G80" s="8">
        <v>250</v>
      </c>
      <c r="H80" s="14"/>
    </row>
    <row r="81" spans="1:8" ht="15.75" x14ac:dyDescent="0.25">
      <c r="A81" s="8" t="s">
        <v>6</v>
      </c>
      <c r="B81" s="8">
        <v>11</v>
      </c>
      <c r="C81" s="8" t="s">
        <v>137</v>
      </c>
      <c r="D81" s="8">
        <v>-1031584.16185616</v>
      </c>
      <c r="E81" s="8">
        <v>2503790.6534064701</v>
      </c>
      <c r="F81" s="8">
        <v>289</v>
      </c>
      <c r="G81" s="8">
        <v>21</v>
      </c>
      <c r="H81" s="14"/>
    </row>
    <row r="82" spans="1:8" ht="15.75" x14ac:dyDescent="0.25">
      <c r="A82" s="8" t="s">
        <v>6</v>
      </c>
      <c r="B82" s="8">
        <v>11</v>
      </c>
      <c r="C82" s="8" t="s">
        <v>156</v>
      </c>
      <c r="D82" s="8">
        <v>-1031970.98527203</v>
      </c>
      <c r="E82" s="8">
        <v>2502055.8508217698</v>
      </c>
      <c r="F82" s="8">
        <v>347</v>
      </c>
      <c r="G82" s="8">
        <v>121</v>
      </c>
      <c r="H82" s="14"/>
    </row>
    <row r="83" spans="1:8" ht="15.75" x14ac:dyDescent="0.25">
      <c r="A83" s="8" t="s">
        <v>6</v>
      </c>
      <c r="B83" s="8">
        <v>12</v>
      </c>
      <c r="C83" s="8" t="s">
        <v>140</v>
      </c>
      <c r="D83" s="8">
        <v>-1031970.98527203</v>
      </c>
      <c r="E83" s="8">
        <v>2502055.8508217698</v>
      </c>
      <c r="F83" s="8">
        <v>351</v>
      </c>
      <c r="G83" s="8">
        <v>131</v>
      </c>
      <c r="H83" s="14"/>
    </row>
    <row r="84" spans="1:8" ht="15.75" x14ac:dyDescent="0.25">
      <c r="A84" s="8" t="s">
        <v>6</v>
      </c>
      <c r="B84" s="8">
        <v>12</v>
      </c>
      <c r="C84" s="8" t="s">
        <v>141</v>
      </c>
      <c r="D84" s="8">
        <v>-1031224.04969301</v>
      </c>
      <c r="E84" s="8">
        <v>2501175.4975478798</v>
      </c>
      <c r="F84" s="8">
        <v>587</v>
      </c>
      <c r="G84" s="8">
        <v>196</v>
      </c>
      <c r="H84" s="14"/>
    </row>
    <row r="85" spans="1:8" ht="15.75" x14ac:dyDescent="0.25">
      <c r="A85" s="8" t="s">
        <v>6</v>
      </c>
      <c r="B85" s="8">
        <v>12</v>
      </c>
      <c r="C85" s="8" t="s">
        <v>142</v>
      </c>
      <c r="D85" s="8">
        <v>-1030152.0862297399</v>
      </c>
      <c r="E85" s="8">
        <v>2499893.52556263</v>
      </c>
      <c r="F85" s="8">
        <v>467</v>
      </c>
      <c r="G85" s="8">
        <v>145</v>
      </c>
      <c r="H85" s="14"/>
    </row>
    <row r="86" spans="1:8" ht="15.75" x14ac:dyDescent="0.25">
      <c r="A86" s="8" t="s">
        <v>6</v>
      </c>
      <c r="B86" s="8">
        <v>12</v>
      </c>
      <c r="C86" s="8" t="s">
        <v>143</v>
      </c>
      <c r="D86" s="8">
        <v>-1030270.01814816</v>
      </c>
      <c r="E86" s="8">
        <v>2498746.7278759098</v>
      </c>
      <c r="F86" s="8">
        <v>449</v>
      </c>
      <c r="G86" s="8">
        <v>140</v>
      </c>
      <c r="H86" s="14"/>
    </row>
    <row r="87" spans="1:8" ht="15.75" x14ac:dyDescent="0.25">
      <c r="A87" s="8" t="s">
        <v>145</v>
      </c>
      <c r="B87" s="8">
        <v>0</v>
      </c>
      <c r="C87" s="8" t="s">
        <v>82</v>
      </c>
      <c r="D87" s="8">
        <v>631467.39119631902</v>
      </c>
      <c r="E87" s="8">
        <v>3444488.5057738302</v>
      </c>
      <c r="F87" s="8">
        <v>1071</v>
      </c>
      <c r="G87" s="8">
        <v>890</v>
      </c>
      <c r="H87" s="14"/>
    </row>
    <row r="88" spans="1:8" ht="15.75" x14ac:dyDescent="0.25">
      <c r="A88" s="8" t="s">
        <v>145</v>
      </c>
      <c r="B88" s="8">
        <v>0</v>
      </c>
      <c r="C88" s="8" t="s">
        <v>144</v>
      </c>
      <c r="D88" s="8">
        <v>631451.81042657106</v>
      </c>
      <c r="E88" s="8">
        <v>3444006.9452664899</v>
      </c>
      <c r="F88" s="8">
        <v>990</v>
      </c>
      <c r="G88" s="8">
        <v>570</v>
      </c>
      <c r="H88" s="14"/>
    </row>
    <row r="89" spans="1:8" ht="15.75" x14ac:dyDescent="0.25">
      <c r="A89" s="8" t="s">
        <v>145</v>
      </c>
      <c r="B89" s="8">
        <v>0</v>
      </c>
      <c r="C89" s="8" t="s">
        <v>148</v>
      </c>
      <c r="D89" s="8">
        <v>631518.96727626096</v>
      </c>
      <c r="E89" s="8">
        <v>3443526.0886121802</v>
      </c>
      <c r="F89" s="8">
        <v>1063</v>
      </c>
      <c r="G89" s="8">
        <v>580</v>
      </c>
      <c r="H89" s="14"/>
    </row>
    <row r="90" spans="1:8" ht="15.75" x14ac:dyDescent="0.25">
      <c r="A90" s="8" t="s">
        <v>145</v>
      </c>
      <c r="B90" s="8">
        <v>0</v>
      </c>
      <c r="C90" s="8" t="s">
        <v>83</v>
      </c>
      <c r="D90" s="8">
        <v>631664.616393729</v>
      </c>
      <c r="E90" s="8">
        <v>3443053.0062555401</v>
      </c>
      <c r="F90" s="8">
        <v>1169</v>
      </c>
      <c r="G90" s="8">
        <v>590</v>
      </c>
      <c r="H90" s="14"/>
    </row>
    <row r="91" spans="1:8" ht="15.75" x14ac:dyDescent="0.25">
      <c r="A91" s="8" t="s">
        <v>145</v>
      </c>
      <c r="B91" s="8">
        <v>0</v>
      </c>
      <c r="C91" s="8" t="s">
        <v>84</v>
      </c>
      <c r="D91" s="8">
        <v>631886.64092249901</v>
      </c>
      <c r="E91" s="8">
        <v>3442613.1563654901</v>
      </c>
      <c r="F91" s="8">
        <v>978</v>
      </c>
      <c r="G91" s="8">
        <v>310</v>
      </c>
      <c r="H91" s="14"/>
    </row>
    <row r="92" spans="1:8" ht="15.75" x14ac:dyDescent="0.25">
      <c r="A92" s="8" t="s">
        <v>145</v>
      </c>
      <c r="B92" s="8">
        <v>1</v>
      </c>
      <c r="C92" s="8" t="s">
        <v>85</v>
      </c>
      <c r="D92" s="8">
        <v>630273.08267439401</v>
      </c>
      <c r="E92" s="8">
        <v>3459104.9885955001</v>
      </c>
      <c r="F92" s="8">
        <v>1542</v>
      </c>
      <c r="G92" s="8">
        <v>1030</v>
      </c>
      <c r="H92" s="14"/>
    </row>
    <row r="93" spans="1:8" ht="15.75" x14ac:dyDescent="0.25">
      <c r="A93" s="8" t="s">
        <v>145</v>
      </c>
      <c r="B93" s="8">
        <v>1</v>
      </c>
      <c r="C93" s="8" t="s">
        <v>90</v>
      </c>
      <c r="D93" s="8">
        <v>629340.27113700705</v>
      </c>
      <c r="E93" s="8">
        <v>3457374.6931709801</v>
      </c>
      <c r="F93" s="8">
        <v>1252</v>
      </c>
      <c r="G93" s="8">
        <v>535</v>
      </c>
      <c r="H93" s="14"/>
    </row>
    <row r="94" spans="1:8" ht="15.75" x14ac:dyDescent="0.25">
      <c r="A94" s="8" t="s">
        <v>145</v>
      </c>
      <c r="B94" s="8">
        <v>1</v>
      </c>
      <c r="C94" s="8" t="s">
        <v>91</v>
      </c>
      <c r="D94" s="8">
        <v>629507.11037147196</v>
      </c>
      <c r="E94" s="8">
        <v>3456868.37136597</v>
      </c>
      <c r="F94" s="8">
        <v>1244</v>
      </c>
      <c r="G94" s="8">
        <v>865</v>
      </c>
      <c r="H94" s="14"/>
    </row>
    <row r="95" spans="1:8" ht="15.75" x14ac:dyDescent="0.25">
      <c r="A95" s="8" t="s">
        <v>318</v>
      </c>
      <c r="B95" s="8">
        <v>0</v>
      </c>
      <c r="C95" s="8" t="s">
        <v>82</v>
      </c>
      <c r="D95" s="8">
        <v>663572.486757459</v>
      </c>
      <c r="E95" s="8">
        <v>3390553.16283098</v>
      </c>
      <c r="F95" s="8">
        <v>854</v>
      </c>
      <c r="G95" s="8">
        <v>150</v>
      </c>
      <c r="H95" s="14"/>
    </row>
    <row r="96" spans="1:8" ht="15.75" x14ac:dyDescent="0.25">
      <c r="A96" s="8" t="s">
        <v>318</v>
      </c>
      <c r="B96" s="8">
        <v>0</v>
      </c>
      <c r="C96" s="8" t="s">
        <v>144</v>
      </c>
      <c r="D96" s="8">
        <v>663698.75492294098</v>
      </c>
      <c r="E96" s="8">
        <v>3389841.1877502198</v>
      </c>
      <c r="F96" s="8">
        <v>696</v>
      </c>
      <c r="G96" s="8">
        <v>260</v>
      </c>
      <c r="H96" s="14"/>
    </row>
    <row r="97" spans="1:8" ht="15.75" x14ac:dyDescent="0.25">
      <c r="A97" s="8" t="s">
        <v>318</v>
      </c>
      <c r="B97" s="8">
        <v>0</v>
      </c>
      <c r="C97" s="8" t="s">
        <v>148</v>
      </c>
      <c r="D97" s="8">
        <v>663608.73574363696</v>
      </c>
      <c r="E97" s="8">
        <v>3389114.3888547998</v>
      </c>
      <c r="F97" s="8">
        <v>675</v>
      </c>
      <c r="G97" s="8">
        <v>235</v>
      </c>
      <c r="H97" s="14"/>
    </row>
    <row r="98" spans="1:8" ht="15.75" x14ac:dyDescent="0.25">
      <c r="A98" s="8" t="s">
        <v>318</v>
      </c>
      <c r="B98" s="8">
        <v>0</v>
      </c>
      <c r="C98" s="8" t="s">
        <v>83</v>
      </c>
      <c r="D98" s="8">
        <v>663476.99325615005</v>
      </c>
      <c r="E98" s="8">
        <v>3388555.5662763198</v>
      </c>
      <c r="F98" s="8">
        <v>776</v>
      </c>
      <c r="G98" s="8">
        <v>615</v>
      </c>
      <c r="H98" s="14"/>
    </row>
    <row r="99" spans="1:8" ht="15.75" x14ac:dyDescent="0.25">
      <c r="A99" s="8" t="s">
        <v>318</v>
      </c>
      <c r="B99" s="8">
        <v>2</v>
      </c>
      <c r="C99" s="8" t="s">
        <v>92</v>
      </c>
      <c r="D99" s="8">
        <v>668746.26852574502</v>
      </c>
      <c r="E99" s="8">
        <v>3380636.5438764398</v>
      </c>
      <c r="F99" s="8">
        <v>879</v>
      </c>
      <c r="G99" s="8">
        <v>190</v>
      </c>
      <c r="H99" s="14"/>
    </row>
    <row r="100" spans="1:8" ht="15.75" x14ac:dyDescent="0.25">
      <c r="A100" s="8" t="s">
        <v>318</v>
      </c>
      <c r="B100" s="8">
        <v>2</v>
      </c>
      <c r="C100" s="8" t="s">
        <v>93</v>
      </c>
      <c r="D100" s="8">
        <v>668657.89876081503</v>
      </c>
      <c r="E100" s="8">
        <v>3380130.9671087898</v>
      </c>
      <c r="F100" s="8">
        <v>745</v>
      </c>
      <c r="G100" s="8">
        <v>200</v>
      </c>
      <c r="H100" s="14"/>
    </row>
    <row r="101" spans="1:8" ht="15.75" x14ac:dyDescent="0.25">
      <c r="A101" s="8" t="s">
        <v>318</v>
      </c>
      <c r="B101" s="8">
        <v>2</v>
      </c>
      <c r="C101" s="8" t="s">
        <v>94</v>
      </c>
      <c r="D101" s="8">
        <v>668089.75589726202</v>
      </c>
      <c r="E101" s="8">
        <v>3379266.9226597799</v>
      </c>
      <c r="F101" s="8">
        <v>721</v>
      </c>
      <c r="G101" s="8">
        <v>240</v>
      </c>
      <c r="H101" s="14"/>
    </row>
    <row r="102" spans="1:8" ht="15.75" x14ac:dyDescent="0.25">
      <c r="A102" s="8" t="s">
        <v>318</v>
      </c>
      <c r="B102" s="8">
        <v>2</v>
      </c>
      <c r="C102" s="8" t="s">
        <v>95</v>
      </c>
      <c r="D102" s="8">
        <v>667383.81579739496</v>
      </c>
      <c r="E102" s="8">
        <v>3378727.3071664898</v>
      </c>
      <c r="F102" s="8">
        <v>708</v>
      </c>
      <c r="G102" s="8">
        <v>355</v>
      </c>
      <c r="H102" s="14"/>
    </row>
    <row r="103" spans="1:8" ht="15.75" x14ac:dyDescent="0.25">
      <c r="A103" s="8" t="s">
        <v>318</v>
      </c>
      <c r="B103" s="8">
        <v>3</v>
      </c>
      <c r="C103" s="8" t="s">
        <v>97</v>
      </c>
      <c r="D103" s="8">
        <v>665861.57663418504</v>
      </c>
      <c r="E103" s="8">
        <v>3375988.07887886</v>
      </c>
      <c r="F103" s="8">
        <v>752</v>
      </c>
      <c r="G103" s="8">
        <v>225</v>
      </c>
      <c r="H103" s="14"/>
    </row>
    <row r="104" spans="1:8" ht="15.75" x14ac:dyDescent="0.25">
      <c r="A104" s="8" t="s">
        <v>318</v>
      </c>
      <c r="B104" s="8">
        <v>3</v>
      </c>
      <c r="C104" s="8" t="s">
        <v>98</v>
      </c>
      <c r="D104" s="8">
        <v>666194.794554931</v>
      </c>
      <c r="E104" s="8">
        <v>3375989.7156282999</v>
      </c>
      <c r="F104" s="8">
        <v>786</v>
      </c>
      <c r="G104" s="8">
        <v>155</v>
      </c>
      <c r="H104" s="14"/>
    </row>
    <row r="105" spans="1:8" ht="15.75" x14ac:dyDescent="0.25">
      <c r="A105" s="8" t="s">
        <v>318</v>
      </c>
      <c r="B105" s="8">
        <v>3</v>
      </c>
      <c r="C105" s="8" t="s">
        <v>99</v>
      </c>
      <c r="D105" s="8">
        <v>666938.08278515795</v>
      </c>
      <c r="E105" s="8">
        <v>3376108.2773714699</v>
      </c>
      <c r="F105" s="8">
        <v>838</v>
      </c>
      <c r="G105" s="8">
        <v>325</v>
      </c>
      <c r="H105" s="14"/>
    </row>
    <row r="106" spans="1:8" ht="15.75" x14ac:dyDescent="0.25">
      <c r="A106" s="8" t="s">
        <v>318</v>
      </c>
      <c r="B106" s="8">
        <v>3</v>
      </c>
      <c r="C106" s="8" t="s">
        <v>100</v>
      </c>
      <c r="D106" s="8">
        <v>667366.81132738397</v>
      </c>
      <c r="E106" s="8">
        <v>3376228.4933830602</v>
      </c>
      <c r="F106" s="8">
        <v>815</v>
      </c>
      <c r="G106" s="8">
        <v>150</v>
      </c>
      <c r="H106" s="14"/>
    </row>
    <row r="107" spans="1:8" ht="15.75" x14ac:dyDescent="0.25">
      <c r="A107" s="8" t="s">
        <v>318</v>
      </c>
      <c r="B107" s="8">
        <v>3</v>
      </c>
      <c r="C107" s="8" t="s">
        <v>101</v>
      </c>
      <c r="D107" s="8">
        <v>667812.55464269803</v>
      </c>
      <c r="E107" s="8">
        <v>3376388.7838089499</v>
      </c>
      <c r="F107" s="8">
        <v>908</v>
      </c>
      <c r="G107" s="8">
        <v>250</v>
      </c>
      <c r="H107" s="14"/>
    </row>
    <row r="108" spans="1:8" ht="15.75" x14ac:dyDescent="0.25">
      <c r="A108" s="8" t="s">
        <v>154</v>
      </c>
      <c r="B108" s="8">
        <v>0</v>
      </c>
      <c r="C108" s="8" t="s">
        <v>144</v>
      </c>
      <c r="D108" s="8">
        <v>434719.68293450301</v>
      </c>
      <c r="E108" s="8">
        <v>5012821.4444492199</v>
      </c>
      <c r="F108" s="8">
        <v>22.555199999999999</v>
      </c>
      <c r="G108" s="8">
        <v>4.5720000000000001</v>
      </c>
      <c r="H108" s="14"/>
    </row>
    <row r="109" spans="1:8" ht="15.75" x14ac:dyDescent="0.25">
      <c r="A109" s="8" t="s">
        <v>154</v>
      </c>
      <c r="B109" s="8">
        <v>0</v>
      </c>
      <c r="C109" s="8" t="s">
        <v>148</v>
      </c>
      <c r="D109" s="8">
        <v>434722.94869391498</v>
      </c>
      <c r="E109" s="8">
        <v>5012813.9605466696</v>
      </c>
      <c r="F109" s="8">
        <v>13.411199999999999</v>
      </c>
      <c r="G109" s="8">
        <v>4.2671999999999999</v>
      </c>
      <c r="H109" s="14"/>
    </row>
    <row r="110" spans="1:8" ht="15.75" x14ac:dyDescent="0.25">
      <c r="A110" s="8" t="s">
        <v>154</v>
      </c>
      <c r="B110" s="8">
        <v>0</v>
      </c>
      <c r="C110" s="8" t="s">
        <v>83</v>
      </c>
      <c r="D110" s="8">
        <v>434728.11994796398</v>
      </c>
      <c r="E110" s="8">
        <v>5012762.2535726205</v>
      </c>
      <c r="F110" s="8">
        <v>23.1648</v>
      </c>
      <c r="G110" s="8">
        <v>4.5720000000000001</v>
      </c>
      <c r="H110" s="14"/>
    </row>
    <row r="111" spans="1:8" ht="15.75" x14ac:dyDescent="0.25">
      <c r="A111" s="8" t="s">
        <v>154</v>
      </c>
      <c r="B111" s="8">
        <v>0</v>
      </c>
      <c r="C111" s="8" t="s">
        <v>84</v>
      </c>
      <c r="D111" s="8">
        <v>434725.53504833899</v>
      </c>
      <c r="E111" s="8">
        <v>5012712.4515299099</v>
      </c>
      <c r="F111" s="8">
        <v>24.688800000000001</v>
      </c>
      <c r="G111" s="8">
        <v>10.058400000000001</v>
      </c>
      <c r="H111" s="14"/>
    </row>
    <row r="112" spans="1:8" ht="15.75" x14ac:dyDescent="0.25">
      <c r="A112" s="8" t="s">
        <v>154</v>
      </c>
      <c r="B112" s="8">
        <v>0</v>
      </c>
      <c r="C112" s="8" t="s">
        <v>150</v>
      </c>
      <c r="D112" s="8">
        <v>434710.567472603</v>
      </c>
      <c r="E112" s="8">
        <v>5012664.6904611904</v>
      </c>
      <c r="F112" s="8">
        <v>14.6304</v>
      </c>
      <c r="G112" s="8">
        <v>5.4863999999999997</v>
      </c>
      <c r="H112" s="14"/>
    </row>
    <row r="113" spans="1:8" ht="15.75" x14ac:dyDescent="0.25">
      <c r="A113" s="8" t="s">
        <v>154</v>
      </c>
      <c r="B113" s="8">
        <v>1</v>
      </c>
      <c r="C113" s="8" t="s">
        <v>85</v>
      </c>
      <c r="D113" s="8">
        <v>433868.62612763001</v>
      </c>
      <c r="E113" s="8">
        <v>5012816.9510319196</v>
      </c>
      <c r="F113" s="8">
        <v>16.459199999999999</v>
      </c>
      <c r="G113" s="8">
        <v>7.0103999999999997</v>
      </c>
      <c r="H113" s="14"/>
    </row>
    <row r="114" spans="1:8" ht="15.75" x14ac:dyDescent="0.25">
      <c r="A114" s="8" t="s">
        <v>154</v>
      </c>
      <c r="B114" s="8">
        <v>2</v>
      </c>
      <c r="C114" s="8" t="s">
        <v>92</v>
      </c>
      <c r="D114" s="8">
        <v>433447.75992478098</v>
      </c>
      <c r="E114" s="8">
        <v>5012852.7408216596</v>
      </c>
      <c r="F114" s="8">
        <v>33.832799999999999</v>
      </c>
      <c r="G114" s="8">
        <v>14.3256</v>
      </c>
      <c r="H114" s="14"/>
    </row>
    <row r="115" spans="1:8" ht="15.75" x14ac:dyDescent="0.25">
      <c r="A115" s="8" t="s">
        <v>154</v>
      </c>
      <c r="B115" s="8">
        <v>2</v>
      </c>
      <c r="C115" s="8" t="s">
        <v>93</v>
      </c>
      <c r="D115" s="8">
        <v>433445.51473692601</v>
      </c>
      <c r="E115" s="8">
        <v>5012852.3326049</v>
      </c>
      <c r="F115" s="8">
        <v>33.832799999999999</v>
      </c>
      <c r="G115" s="8">
        <v>18.288</v>
      </c>
      <c r="H115" s="14"/>
    </row>
    <row r="116" spans="1:8" ht="15.75" x14ac:dyDescent="0.25">
      <c r="A116" s="8" t="s">
        <v>154</v>
      </c>
      <c r="B116" s="8">
        <v>2</v>
      </c>
      <c r="C116" s="8" t="s">
        <v>95</v>
      </c>
      <c r="D116" s="8">
        <v>433443.60976674402</v>
      </c>
      <c r="E116" s="8">
        <v>5012846.0052934196</v>
      </c>
      <c r="F116" s="8">
        <v>21.945599999999999</v>
      </c>
      <c r="G116" s="8">
        <v>6.7055999999999996</v>
      </c>
      <c r="H116" s="14"/>
    </row>
    <row r="117" spans="1:8" ht="15.75" x14ac:dyDescent="0.25">
      <c r="A117" s="8" t="s">
        <v>154</v>
      </c>
      <c r="B117" s="8">
        <v>3</v>
      </c>
      <c r="C117" s="8" t="s">
        <v>97</v>
      </c>
      <c r="D117" s="8">
        <v>433679.62427821202</v>
      </c>
      <c r="E117" s="8">
        <v>5011862.7559288098</v>
      </c>
      <c r="F117" s="8">
        <v>17.6784</v>
      </c>
      <c r="G117" s="8">
        <v>8.5343999999999998</v>
      </c>
      <c r="H117" s="14"/>
    </row>
    <row r="118" spans="1:8" ht="15.75" x14ac:dyDescent="0.25">
      <c r="A118" s="8" t="s">
        <v>154</v>
      </c>
      <c r="B118" s="8">
        <v>4</v>
      </c>
      <c r="C118" s="8" t="s">
        <v>102</v>
      </c>
      <c r="D118" s="8">
        <v>433570.35954445199</v>
      </c>
      <c r="E118" s="8">
        <v>5010386.1131701302</v>
      </c>
      <c r="F118" s="8">
        <v>20.726400000000002</v>
      </c>
      <c r="G118" s="8">
        <v>16.763999999999999</v>
      </c>
      <c r="H118" s="14"/>
    </row>
    <row r="119" spans="1:8" ht="15.75" x14ac:dyDescent="0.25">
      <c r="A119" s="8" t="s">
        <v>154</v>
      </c>
      <c r="B119" s="8">
        <v>4</v>
      </c>
      <c r="C119" s="8" t="s">
        <v>103</v>
      </c>
      <c r="D119" s="8">
        <v>433571.99255399301</v>
      </c>
      <c r="E119" s="8">
        <v>5010358.0825423002</v>
      </c>
      <c r="F119" s="8">
        <v>18.5928</v>
      </c>
      <c r="G119" s="8">
        <v>8.2295999999999996</v>
      </c>
      <c r="H119" s="14"/>
    </row>
    <row r="120" spans="1:8" ht="15.75" x14ac:dyDescent="0.25">
      <c r="A120" s="8" t="s">
        <v>154</v>
      </c>
      <c r="B120" s="8">
        <v>4</v>
      </c>
      <c r="C120" s="8" t="s">
        <v>104</v>
      </c>
      <c r="D120" s="8">
        <v>433567.29821053398</v>
      </c>
      <c r="E120" s="8">
        <v>5010333.3856148999</v>
      </c>
      <c r="F120" s="8">
        <v>21.640799999999999</v>
      </c>
      <c r="G120" s="8">
        <v>6.0960000000000001</v>
      </c>
      <c r="H120" s="14"/>
    </row>
    <row r="121" spans="1:8" ht="15.75" x14ac:dyDescent="0.25">
      <c r="A121" s="8" t="s">
        <v>154</v>
      </c>
      <c r="B121" s="8">
        <v>4</v>
      </c>
      <c r="C121" s="8" t="s">
        <v>105</v>
      </c>
      <c r="D121" s="8">
        <v>433566.61785114103</v>
      </c>
      <c r="E121" s="8">
        <v>5010331.6847287696</v>
      </c>
      <c r="F121" s="8">
        <v>19.202400000000001</v>
      </c>
      <c r="G121" s="8">
        <v>10.363200000000001</v>
      </c>
      <c r="H121" s="14"/>
    </row>
    <row r="122" spans="1:8" ht="15.75" x14ac:dyDescent="0.25">
      <c r="A122" s="8" t="s">
        <v>154</v>
      </c>
      <c r="B122" s="8">
        <v>4</v>
      </c>
      <c r="C122" s="8" t="s">
        <v>106</v>
      </c>
      <c r="D122" s="8">
        <v>433565.80142547702</v>
      </c>
      <c r="E122" s="8">
        <v>5010330.7322329003</v>
      </c>
      <c r="F122" s="8">
        <v>19.507200000000001</v>
      </c>
      <c r="G122" s="8">
        <v>10.972799999999999</v>
      </c>
      <c r="H122" s="14"/>
    </row>
    <row r="123" spans="1:8" ht="15.75" x14ac:dyDescent="0.25">
      <c r="A123" s="8" t="s">
        <v>154</v>
      </c>
      <c r="B123" s="8">
        <v>4</v>
      </c>
      <c r="C123" s="8" t="s">
        <v>155</v>
      </c>
      <c r="D123" s="8">
        <v>433564.23661488597</v>
      </c>
      <c r="E123" s="8">
        <v>5010329.84777126</v>
      </c>
      <c r="F123" s="8">
        <v>21.335999999999999</v>
      </c>
      <c r="G123" s="8">
        <v>7.3151999999999999</v>
      </c>
      <c r="H123" s="14"/>
    </row>
    <row r="124" spans="1:8" ht="15.75" x14ac:dyDescent="0.25">
      <c r="A124" s="8" t="s">
        <v>154</v>
      </c>
      <c r="B124" s="8">
        <v>5</v>
      </c>
      <c r="C124" s="8" t="s">
        <v>146</v>
      </c>
      <c r="D124" s="8">
        <v>432178.38673819898</v>
      </c>
      <c r="E124" s="8">
        <v>5010391.9980514096</v>
      </c>
      <c r="F124" s="8">
        <v>10.058400000000001</v>
      </c>
      <c r="G124" s="8">
        <v>10.058400000000001</v>
      </c>
      <c r="H124" s="14"/>
    </row>
    <row r="125" spans="1:8" ht="15.75" x14ac:dyDescent="0.25">
      <c r="A125" s="8" t="s">
        <v>154</v>
      </c>
      <c r="B125" s="8">
        <v>5</v>
      </c>
      <c r="C125" s="8" t="s">
        <v>107</v>
      </c>
      <c r="D125" s="8">
        <v>432174.98495719902</v>
      </c>
      <c r="E125" s="8">
        <v>5010395.36581604</v>
      </c>
      <c r="F125" s="8">
        <v>15.849600000000001</v>
      </c>
      <c r="G125" s="8">
        <v>11.5824</v>
      </c>
      <c r="H125" s="14"/>
    </row>
    <row r="126" spans="1:8" ht="15.75" x14ac:dyDescent="0.25">
      <c r="A126" s="8" t="s">
        <v>154</v>
      </c>
      <c r="B126" s="8">
        <v>6</v>
      </c>
      <c r="C126" s="8" t="s">
        <v>110</v>
      </c>
      <c r="D126" s="8">
        <v>430882.75279152801</v>
      </c>
      <c r="E126" s="8">
        <v>5009611.18781613</v>
      </c>
      <c r="F126" s="8">
        <v>18.897600000000001</v>
      </c>
      <c r="G126" s="8">
        <v>5.4863999999999997</v>
      </c>
      <c r="H126" s="14"/>
    </row>
    <row r="127" spans="1:8" ht="15.75" x14ac:dyDescent="0.25">
      <c r="A127" s="8" t="s">
        <v>154</v>
      </c>
      <c r="B127" s="8">
        <v>7</v>
      </c>
      <c r="C127" s="8" t="s">
        <v>116</v>
      </c>
      <c r="D127" s="8">
        <v>430554.00423729699</v>
      </c>
      <c r="E127" s="8">
        <v>5008546.5006680498</v>
      </c>
      <c r="F127" s="8">
        <v>21.335999999999999</v>
      </c>
      <c r="G127" s="8">
        <v>11.5824</v>
      </c>
      <c r="H127" s="14"/>
    </row>
    <row r="128" spans="1:8" ht="15.75" x14ac:dyDescent="0.25">
      <c r="A128" s="8" t="s">
        <v>154</v>
      </c>
      <c r="B128" s="8">
        <v>7</v>
      </c>
      <c r="C128" s="8" t="s">
        <v>117</v>
      </c>
      <c r="D128" s="8">
        <v>430567.13486561598</v>
      </c>
      <c r="E128" s="8">
        <v>5008494.3854106404</v>
      </c>
      <c r="F128" s="8">
        <v>17.9832</v>
      </c>
      <c r="G128" s="8">
        <v>11.2776</v>
      </c>
      <c r="H128" s="14"/>
    </row>
    <row r="129" spans="1:8" ht="15.75" x14ac:dyDescent="0.25">
      <c r="A129" s="8" t="s">
        <v>154</v>
      </c>
      <c r="B129" s="8">
        <v>8</v>
      </c>
      <c r="C129" s="8" t="s">
        <v>119</v>
      </c>
      <c r="D129" s="8">
        <v>430736.74775823503</v>
      </c>
      <c r="E129" s="8">
        <v>5008166.7944052704</v>
      </c>
      <c r="F129" s="8">
        <v>18.288</v>
      </c>
      <c r="G129" s="8">
        <v>14.020799999999999</v>
      </c>
      <c r="H129" s="14"/>
    </row>
    <row r="130" spans="1:8" ht="15.75" x14ac:dyDescent="0.25">
      <c r="A130" s="8" t="s">
        <v>154</v>
      </c>
      <c r="B130" s="8">
        <v>8</v>
      </c>
      <c r="C130" s="8" t="s">
        <v>120</v>
      </c>
      <c r="D130" s="8">
        <v>430754.70958104997</v>
      </c>
      <c r="E130" s="8">
        <v>5008091.4111571796</v>
      </c>
      <c r="F130" s="8">
        <v>14.9352</v>
      </c>
      <c r="G130" s="8">
        <v>14.3256</v>
      </c>
      <c r="H130" s="14"/>
    </row>
    <row r="131" spans="1:8" ht="15.75" x14ac:dyDescent="0.25">
      <c r="A131" s="8" t="s">
        <v>154</v>
      </c>
      <c r="B131" s="8">
        <v>8</v>
      </c>
      <c r="C131" s="8" t="s">
        <v>121</v>
      </c>
      <c r="D131" s="8">
        <v>430755.18581569201</v>
      </c>
      <c r="E131" s="8">
        <v>5008087.6692016097</v>
      </c>
      <c r="F131" s="8">
        <v>15.5448</v>
      </c>
      <c r="G131" s="8">
        <v>10.667999999999999</v>
      </c>
      <c r="H131" s="14"/>
    </row>
    <row r="132" spans="1:8" ht="15.75" x14ac:dyDescent="0.25">
      <c r="A132" s="8" t="s">
        <v>154</v>
      </c>
      <c r="B132" s="8">
        <v>8</v>
      </c>
      <c r="C132" s="8" t="s">
        <v>122</v>
      </c>
      <c r="D132" s="8">
        <v>430755.322131856</v>
      </c>
      <c r="E132" s="8">
        <v>5008047.4602253698</v>
      </c>
      <c r="F132" s="8">
        <v>14.6304</v>
      </c>
      <c r="G132" s="8">
        <v>7.9248000000000003</v>
      </c>
      <c r="H132" s="14"/>
    </row>
    <row r="133" spans="1:8" ht="15.75" x14ac:dyDescent="0.25">
      <c r="A133" s="8" t="s">
        <v>154</v>
      </c>
      <c r="B133" s="8">
        <v>8</v>
      </c>
      <c r="C133" s="8" t="s">
        <v>123</v>
      </c>
      <c r="D133" s="8">
        <v>430752.73697767197</v>
      </c>
      <c r="E133" s="8">
        <v>5008005.00605701</v>
      </c>
      <c r="F133" s="8">
        <v>15.24</v>
      </c>
      <c r="G133" s="8">
        <v>3.3527999999999998</v>
      </c>
      <c r="H133" s="14"/>
    </row>
    <row r="134" spans="1:8" ht="15.75" x14ac:dyDescent="0.25">
      <c r="A134" s="8" t="s">
        <v>154</v>
      </c>
      <c r="B134" s="8">
        <v>8</v>
      </c>
      <c r="C134" s="8" t="s">
        <v>124</v>
      </c>
      <c r="D134" s="8">
        <v>430747.226177281</v>
      </c>
      <c r="E134" s="8">
        <v>5007964.3888461199</v>
      </c>
      <c r="F134" s="8">
        <v>14.020799999999999</v>
      </c>
      <c r="G134" s="8">
        <v>4.5720000000000001</v>
      </c>
      <c r="H134" s="14"/>
    </row>
    <row r="135" spans="1:8" ht="15.75" x14ac:dyDescent="0.25">
      <c r="A135" s="8" t="s">
        <v>154</v>
      </c>
      <c r="B135" s="8">
        <v>9</v>
      </c>
      <c r="C135" s="8" t="s">
        <v>125</v>
      </c>
      <c r="D135" s="8">
        <v>430862.409433425</v>
      </c>
      <c r="E135" s="8">
        <v>5007601.6913642604</v>
      </c>
      <c r="F135" s="8">
        <v>17.6784</v>
      </c>
      <c r="G135" s="8">
        <v>4.2671999999999999</v>
      </c>
      <c r="H135" s="14"/>
    </row>
    <row r="136" spans="1:8" ht="15.75" x14ac:dyDescent="0.25">
      <c r="A136" s="8" t="s">
        <v>154</v>
      </c>
      <c r="B136" s="8">
        <v>10</v>
      </c>
      <c r="C136" s="8" t="s">
        <v>131</v>
      </c>
      <c r="D136" s="8">
        <v>430540.94237059198</v>
      </c>
      <c r="E136" s="8">
        <v>5006832.2778014597</v>
      </c>
      <c r="F136" s="8">
        <v>22.555199999999999</v>
      </c>
      <c r="G136" s="8">
        <v>10.667999999999999</v>
      </c>
      <c r="H136" s="14"/>
    </row>
    <row r="137" spans="1:8" ht="15.75" x14ac:dyDescent="0.25">
      <c r="A137" s="8" t="s">
        <v>154</v>
      </c>
      <c r="B137" s="8">
        <v>10</v>
      </c>
      <c r="C137" s="8" t="s">
        <v>132</v>
      </c>
      <c r="D137" s="8">
        <v>430539.71773564798</v>
      </c>
      <c r="E137" s="8">
        <v>5006830.1686966699</v>
      </c>
      <c r="F137" s="8">
        <v>25.298400000000001</v>
      </c>
      <c r="G137" s="8">
        <v>13.715999999999999</v>
      </c>
      <c r="H137" s="14"/>
    </row>
    <row r="138" spans="1:8" ht="15.75" x14ac:dyDescent="0.25">
      <c r="A138" s="8" t="s">
        <v>154</v>
      </c>
      <c r="B138" s="8">
        <v>10</v>
      </c>
      <c r="C138" s="8" t="s">
        <v>133</v>
      </c>
      <c r="D138" s="8">
        <v>430533.866521416</v>
      </c>
      <c r="E138" s="8">
        <v>5006793.8377582598</v>
      </c>
      <c r="F138" s="8">
        <v>14.9352</v>
      </c>
      <c r="G138" s="8">
        <v>5.4863999999999997</v>
      </c>
      <c r="H138" s="14"/>
    </row>
    <row r="139" spans="1:8" ht="15.75" x14ac:dyDescent="0.25">
      <c r="A139" s="8" t="s">
        <v>154</v>
      </c>
      <c r="B139" s="8">
        <v>10</v>
      </c>
      <c r="C139" s="8" t="s">
        <v>134</v>
      </c>
      <c r="D139" s="8">
        <v>430531.07693598798</v>
      </c>
      <c r="E139" s="8">
        <v>5006758.3232332701</v>
      </c>
      <c r="F139" s="8">
        <v>14.9352</v>
      </c>
      <c r="G139" s="8">
        <v>4.5720000000000001</v>
      </c>
      <c r="H139" s="14"/>
    </row>
    <row r="140" spans="1:8" ht="15.75" x14ac:dyDescent="0.25">
      <c r="A140" s="8" t="s">
        <v>8</v>
      </c>
      <c r="B140" s="8">
        <v>0</v>
      </c>
      <c r="C140" s="8" t="s">
        <v>82</v>
      </c>
      <c r="D140" s="8">
        <v>464120.28908213403</v>
      </c>
      <c r="E140" s="8">
        <v>5024211.1142661301</v>
      </c>
      <c r="F140" s="8">
        <v>63</v>
      </c>
      <c r="G140" s="8">
        <v>13</v>
      </c>
      <c r="H140" s="14"/>
    </row>
    <row r="141" spans="1:8" ht="15.75" x14ac:dyDescent="0.25">
      <c r="A141" s="8" t="s">
        <v>8</v>
      </c>
      <c r="B141" s="8">
        <v>0</v>
      </c>
      <c r="C141" s="8" t="s">
        <v>144</v>
      </c>
      <c r="D141" s="8">
        <v>464063.94798005902</v>
      </c>
      <c r="E141" s="8">
        <v>5024054.5482767299</v>
      </c>
      <c r="F141" s="8">
        <v>61</v>
      </c>
      <c r="G141" s="8">
        <v>17</v>
      </c>
      <c r="H141" s="14"/>
    </row>
    <row r="142" spans="1:8" ht="15.75" x14ac:dyDescent="0.25">
      <c r="A142" s="8" t="s">
        <v>8</v>
      </c>
      <c r="B142" s="8">
        <v>0</v>
      </c>
      <c r="C142" s="8" t="s">
        <v>148</v>
      </c>
      <c r="D142" s="8">
        <v>463914.46000239701</v>
      </c>
      <c r="E142" s="8">
        <v>5024026.2361434903</v>
      </c>
      <c r="F142" s="8">
        <v>50</v>
      </c>
      <c r="G142" s="8">
        <v>27</v>
      </c>
      <c r="H142" s="14"/>
    </row>
    <row r="143" spans="1:8" ht="15.75" x14ac:dyDescent="0.25">
      <c r="A143" s="8" t="s">
        <v>8</v>
      </c>
      <c r="B143" s="8">
        <v>0</v>
      </c>
      <c r="C143" s="8" t="s">
        <v>83</v>
      </c>
      <c r="D143" s="8">
        <v>463674.37327539601</v>
      </c>
      <c r="E143" s="8">
        <v>5024051.1508032205</v>
      </c>
      <c r="F143" s="8">
        <v>57</v>
      </c>
      <c r="G143" s="8">
        <v>51</v>
      </c>
      <c r="H143" s="14"/>
    </row>
    <row r="144" spans="1:8" ht="15.75" x14ac:dyDescent="0.25">
      <c r="A144" s="8" t="s">
        <v>8</v>
      </c>
      <c r="B144" s="8">
        <v>1</v>
      </c>
      <c r="C144" s="8" t="s">
        <v>85</v>
      </c>
      <c r="D144" s="8">
        <v>463588.30445176002</v>
      </c>
      <c r="E144" s="8">
        <v>5024490.2717016898</v>
      </c>
      <c r="F144" s="8">
        <v>61</v>
      </c>
      <c r="G144" s="8">
        <v>33</v>
      </c>
      <c r="H144" s="14"/>
    </row>
    <row r="145" spans="1:8" ht="15.75" x14ac:dyDescent="0.25">
      <c r="A145" s="8" t="s">
        <v>8</v>
      </c>
      <c r="B145" s="8">
        <v>1</v>
      </c>
      <c r="C145" s="8" t="s">
        <v>87</v>
      </c>
      <c r="D145" s="8">
        <v>463413.05247261602</v>
      </c>
      <c r="E145" s="8">
        <v>5024608.3332068399</v>
      </c>
      <c r="F145" s="8">
        <v>62</v>
      </c>
      <c r="G145" s="8">
        <v>46</v>
      </c>
      <c r="H145" s="14"/>
    </row>
    <row r="146" spans="1:8" ht="15.75" x14ac:dyDescent="0.25">
      <c r="A146" s="8" t="s">
        <v>8</v>
      </c>
      <c r="B146" s="8">
        <v>1</v>
      </c>
      <c r="C146" s="8" t="s">
        <v>88</v>
      </c>
      <c r="D146" s="8">
        <v>463323.86932740099</v>
      </c>
      <c r="E146" s="8">
        <v>5024621.0736529296</v>
      </c>
      <c r="F146" s="8">
        <v>60</v>
      </c>
      <c r="G146" s="8">
        <v>29</v>
      </c>
      <c r="H146" s="14"/>
    </row>
    <row r="147" spans="1:8" ht="15.75" x14ac:dyDescent="0.25">
      <c r="A147" s="8" t="s">
        <v>8</v>
      </c>
      <c r="B147" s="8">
        <v>1</v>
      </c>
      <c r="C147" s="8" t="s">
        <v>89</v>
      </c>
      <c r="D147" s="8">
        <v>463259.31771196797</v>
      </c>
      <c r="E147" s="8">
        <v>5024583.4185567303</v>
      </c>
      <c r="F147" s="8">
        <v>62</v>
      </c>
      <c r="G147" s="8">
        <v>41</v>
      </c>
      <c r="H147" s="14"/>
    </row>
    <row r="148" spans="1:8" ht="15.75" x14ac:dyDescent="0.25">
      <c r="A148" s="8" t="s">
        <v>8</v>
      </c>
      <c r="B148" s="8">
        <v>2</v>
      </c>
      <c r="C148" s="8" t="s">
        <v>93</v>
      </c>
      <c r="D148" s="8">
        <v>462987.23830382898</v>
      </c>
      <c r="E148" s="8">
        <v>5023993.3941146703</v>
      </c>
      <c r="F148" s="8">
        <v>64</v>
      </c>
      <c r="G148" s="8">
        <v>43</v>
      </c>
      <c r="H148" s="14"/>
    </row>
    <row r="149" spans="1:8" ht="15.75" x14ac:dyDescent="0.25">
      <c r="A149" s="8" t="s">
        <v>8</v>
      </c>
      <c r="B149" s="8">
        <v>2</v>
      </c>
      <c r="C149" s="8" t="s">
        <v>94</v>
      </c>
      <c r="D149" s="8">
        <v>462985.53956190002</v>
      </c>
      <c r="E149" s="8">
        <v>5023957.7208516104</v>
      </c>
      <c r="F149" s="8">
        <v>61</v>
      </c>
      <c r="G149" s="8">
        <v>21</v>
      </c>
      <c r="H149" s="14"/>
    </row>
    <row r="150" spans="1:8" ht="15.75" x14ac:dyDescent="0.25">
      <c r="A150" s="8" t="s">
        <v>8</v>
      </c>
      <c r="B150" s="8">
        <v>2</v>
      </c>
      <c r="C150" s="8" t="s">
        <v>95</v>
      </c>
      <c r="D150" s="8">
        <v>462987.80453096802</v>
      </c>
      <c r="E150" s="8">
        <v>5023947.5284907902</v>
      </c>
      <c r="F150" s="8">
        <v>63</v>
      </c>
      <c r="G150" s="8">
        <v>32</v>
      </c>
      <c r="H150" s="14"/>
    </row>
    <row r="151" spans="1:8" ht="15.75" x14ac:dyDescent="0.25">
      <c r="A151" s="8" t="s">
        <v>8</v>
      </c>
      <c r="B151" s="8">
        <v>2</v>
      </c>
      <c r="C151" s="8" t="s">
        <v>96</v>
      </c>
      <c r="D151" s="8">
        <v>463003.65929798997</v>
      </c>
      <c r="E151" s="8">
        <v>5023915.2526748898</v>
      </c>
      <c r="F151" s="8">
        <v>73</v>
      </c>
      <c r="G151" s="8">
        <v>45</v>
      </c>
      <c r="H151" s="14"/>
    </row>
    <row r="152" spans="1:8" ht="15.75" x14ac:dyDescent="0.25">
      <c r="A152" s="8" t="s">
        <v>8</v>
      </c>
      <c r="B152" s="8">
        <v>3</v>
      </c>
      <c r="C152" s="8" t="s">
        <v>97</v>
      </c>
      <c r="D152" s="8">
        <v>463280.55180053902</v>
      </c>
      <c r="E152" s="8">
        <v>5024014.6281964304</v>
      </c>
      <c r="F152" s="8">
        <v>60</v>
      </c>
      <c r="G152" s="8">
        <v>38</v>
      </c>
      <c r="H152" s="14"/>
    </row>
    <row r="153" spans="1:8" ht="15.75" x14ac:dyDescent="0.25">
      <c r="A153" s="8" t="s">
        <v>8</v>
      </c>
      <c r="B153" s="8">
        <v>3</v>
      </c>
      <c r="C153" s="8" t="s">
        <v>98</v>
      </c>
      <c r="D153" s="8">
        <v>463285.64798096003</v>
      </c>
      <c r="E153" s="8">
        <v>5024020.5737402402</v>
      </c>
      <c r="F153" s="8">
        <v>53</v>
      </c>
      <c r="G153" s="8">
        <v>38</v>
      </c>
      <c r="H153" s="14"/>
    </row>
    <row r="154" spans="1:8" ht="15.75" x14ac:dyDescent="0.25">
      <c r="A154" s="8" t="s">
        <v>8</v>
      </c>
      <c r="B154" s="8">
        <v>3</v>
      </c>
      <c r="C154" s="8" t="s">
        <v>99</v>
      </c>
      <c r="D154" s="8">
        <v>463305.46646597201</v>
      </c>
      <c r="E154" s="8">
        <v>5024039.5428517601</v>
      </c>
      <c r="F154" s="8">
        <v>54</v>
      </c>
      <c r="G154" s="8">
        <v>41</v>
      </c>
      <c r="H154" s="14"/>
    </row>
    <row r="155" spans="1:8" ht="15.75" x14ac:dyDescent="0.25">
      <c r="A155" s="8" t="s">
        <v>8</v>
      </c>
      <c r="B155" s="8">
        <v>3</v>
      </c>
      <c r="C155" s="8" t="s">
        <v>100</v>
      </c>
      <c r="D155" s="8">
        <v>463376.81295454397</v>
      </c>
      <c r="E155" s="8">
        <v>5024060.2106644996</v>
      </c>
      <c r="F155" s="8">
        <v>68</v>
      </c>
      <c r="G155" s="8">
        <v>48</v>
      </c>
      <c r="H155" s="14"/>
    </row>
    <row r="156" spans="1:8" ht="15.75" x14ac:dyDescent="0.25">
      <c r="A156" s="8" t="s">
        <v>8</v>
      </c>
      <c r="B156" s="8">
        <v>3</v>
      </c>
      <c r="C156" s="8" t="s">
        <v>101</v>
      </c>
      <c r="D156" s="8">
        <v>463444.47891354701</v>
      </c>
      <c r="E156" s="8">
        <v>5024000.7552592196</v>
      </c>
      <c r="F156" s="8">
        <v>57</v>
      </c>
      <c r="G156" s="8">
        <v>17</v>
      </c>
      <c r="H156" s="14"/>
    </row>
    <row r="157" spans="1:8" ht="15.75" x14ac:dyDescent="0.25">
      <c r="A157" s="8" t="s">
        <v>8</v>
      </c>
      <c r="B157" s="8">
        <v>4</v>
      </c>
      <c r="C157" s="8" t="s">
        <v>102</v>
      </c>
      <c r="D157" s="8">
        <v>462957.79368047998</v>
      </c>
      <c r="E157" s="8">
        <v>5023670.3528922498</v>
      </c>
      <c r="F157" s="8">
        <v>75</v>
      </c>
      <c r="G157" s="8">
        <v>45</v>
      </c>
      <c r="H157" s="14"/>
    </row>
    <row r="158" spans="1:8" ht="15.75" x14ac:dyDescent="0.25">
      <c r="A158" s="8" t="s">
        <v>8</v>
      </c>
      <c r="B158" s="8">
        <v>4</v>
      </c>
      <c r="C158" s="8" t="s">
        <v>103</v>
      </c>
      <c r="D158" s="8">
        <v>462950.14940985298</v>
      </c>
      <c r="E158" s="8">
        <v>5023677.7140417304</v>
      </c>
      <c r="F158" s="8">
        <v>75</v>
      </c>
      <c r="G158" s="8">
        <v>34</v>
      </c>
      <c r="H158" s="14"/>
    </row>
    <row r="159" spans="1:8" ht="15.75" x14ac:dyDescent="0.25">
      <c r="A159" s="8" t="s">
        <v>8</v>
      </c>
      <c r="B159" s="8">
        <v>5</v>
      </c>
      <c r="C159" s="8" t="s">
        <v>146</v>
      </c>
      <c r="D159" s="8">
        <v>461777.46167233901</v>
      </c>
      <c r="E159" s="8">
        <v>5024165.8148824396</v>
      </c>
      <c r="F159" s="8">
        <v>59</v>
      </c>
      <c r="G159" s="8">
        <v>19</v>
      </c>
      <c r="H159" s="14"/>
    </row>
    <row r="160" spans="1:8" ht="15.75" x14ac:dyDescent="0.25">
      <c r="A160" s="8" t="s">
        <v>8</v>
      </c>
      <c r="B160" s="8">
        <v>5</v>
      </c>
      <c r="C160" s="8" t="s">
        <v>107</v>
      </c>
      <c r="D160" s="8">
        <v>461677.51991871698</v>
      </c>
      <c r="E160" s="8">
        <v>5024267.73848115</v>
      </c>
      <c r="F160" s="8">
        <v>65</v>
      </c>
      <c r="G160" s="8">
        <v>22</v>
      </c>
      <c r="H160" s="14"/>
    </row>
    <row r="161" spans="1:8" ht="15.75" x14ac:dyDescent="0.25">
      <c r="A161" s="8" t="s">
        <v>8</v>
      </c>
      <c r="B161" s="8">
        <v>5</v>
      </c>
      <c r="C161" s="8" t="s">
        <v>108</v>
      </c>
      <c r="D161" s="8">
        <v>461598.52913143497</v>
      </c>
      <c r="E161" s="8">
        <v>5024287.5569614004</v>
      </c>
      <c r="F161" s="8">
        <v>57</v>
      </c>
      <c r="G161" s="8">
        <v>22</v>
      </c>
      <c r="H161" s="14"/>
    </row>
    <row r="162" spans="1:8" ht="15.75" x14ac:dyDescent="0.25">
      <c r="A162" s="8" t="s">
        <v>8</v>
      </c>
      <c r="B162" s="8">
        <v>6</v>
      </c>
      <c r="C162" s="8" t="s">
        <v>110</v>
      </c>
      <c r="D162" s="8">
        <v>461104.19966061</v>
      </c>
      <c r="E162" s="8">
        <v>5024298.8817921802</v>
      </c>
      <c r="F162" s="8">
        <v>75</v>
      </c>
      <c r="G162" s="8">
        <v>56</v>
      </c>
      <c r="H162" s="14"/>
    </row>
    <row r="163" spans="1:8" ht="15.75" x14ac:dyDescent="0.25">
      <c r="A163" s="8" t="s">
        <v>8</v>
      </c>
      <c r="B163" s="8">
        <v>6</v>
      </c>
      <c r="C163" s="8" t="s">
        <v>111</v>
      </c>
      <c r="D163" s="8">
        <v>461091.17608845897</v>
      </c>
      <c r="E163" s="8">
        <v>5024292.65312724</v>
      </c>
      <c r="F163" s="8">
        <v>76</v>
      </c>
      <c r="G163" s="8">
        <v>54</v>
      </c>
      <c r="H163" s="14"/>
    </row>
    <row r="164" spans="1:8" ht="15.75" x14ac:dyDescent="0.25">
      <c r="A164" s="8" t="s">
        <v>8</v>
      </c>
      <c r="B164" s="8">
        <v>6</v>
      </c>
      <c r="C164" s="8" t="s">
        <v>147</v>
      </c>
      <c r="D164" s="8">
        <v>461034.268736105</v>
      </c>
      <c r="E164" s="8">
        <v>5024241.9744658899</v>
      </c>
      <c r="F164" s="8">
        <v>75</v>
      </c>
      <c r="G164" s="8">
        <v>46</v>
      </c>
      <c r="H164" s="14"/>
    </row>
    <row r="165" spans="1:8" ht="15.75" x14ac:dyDescent="0.25">
      <c r="A165" s="8" t="s">
        <v>8</v>
      </c>
      <c r="B165" s="8">
        <v>6</v>
      </c>
      <c r="C165" s="8" t="s">
        <v>112</v>
      </c>
      <c r="D165" s="8">
        <v>461028.60631342197</v>
      </c>
      <c r="E165" s="8">
        <v>5024229.8002571296</v>
      </c>
      <c r="F165" s="8">
        <v>70</v>
      </c>
      <c r="G165" s="8">
        <v>67</v>
      </c>
      <c r="H165" s="14"/>
    </row>
    <row r="166" spans="1:8" ht="15.75" x14ac:dyDescent="0.25">
      <c r="A166" s="8" t="s">
        <v>8</v>
      </c>
      <c r="B166" s="8">
        <v>6</v>
      </c>
      <c r="C166" s="8" t="s">
        <v>113</v>
      </c>
      <c r="D166" s="8">
        <v>461015.58273600601</v>
      </c>
      <c r="E166" s="8">
        <v>5024188.7476955298</v>
      </c>
      <c r="F166" s="8">
        <v>65</v>
      </c>
      <c r="G166" s="8">
        <v>38</v>
      </c>
      <c r="H166" s="14"/>
    </row>
    <row r="167" spans="1:8" ht="15.75" x14ac:dyDescent="0.25">
      <c r="A167" s="8" t="s">
        <v>8</v>
      </c>
      <c r="B167" s="8">
        <v>6</v>
      </c>
      <c r="C167" s="8" t="s">
        <v>81</v>
      </c>
      <c r="D167" s="8">
        <v>461016.43207616598</v>
      </c>
      <c r="E167" s="8">
        <v>5024105.5100838402</v>
      </c>
      <c r="F167" s="8">
        <v>69</v>
      </c>
      <c r="G167" s="8">
        <v>22</v>
      </c>
      <c r="H167" s="14"/>
    </row>
    <row r="168" spans="1:8" ht="15.75" x14ac:dyDescent="0.25">
      <c r="A168" s="8" t="s">
        <v>8</v>
      </c>
      <c r="B168" s="8">
        <v>6</v>
      </c>
      <c r="C168" s="8" t="s">
        <v>317</v>
      </c>
      <c r="D168" s="8">
        <v>461025.49194094702</v>
      </c>
      <c r="E168" s="8">
        <v>5024038.6934945704</v>
      </c>
      <c r="F168" s="8">
        <v>75</v>
      </c>
      <c r="G168" s="8">
        <v>33</v>
      </c>
      <c r="H168" s="14"/>
    </row>
    <row r="169" spans="1:8" ht="15.75" x14ac:dyDescent="0.25">
      <c r="A169" s="8" t="s">
        <v>8</v>
      </c>
      <c r="B169" s="8">
        <v>7</v>
      </c>
      <c r="C169" s="8" t="s">
        <v>115</v>
      </c>
      <c r="D169" s="8">
        <v>461136.75856781198</v>
      </c>
      <c r="E169" s="8">
        <v>5023717.3510096204</v>
      </c>
      <c r="F169" s="8">
        <v>64</v>
      </c>
      <c r="G169" s="8">
        <v>17</v>
      </c>
      <c r="H169" s="14"/>
    </row>
    <row r="170" spans="1:8" ht="15.75" x14ac:dyDescent="0.25">
      <c r="A170" s="8" t="s">
        <v>8</v>
      </c>
      <c r="B170" s="8">
        <v>7</v>
      </c>
      <c r="C170" s="8" t="s">
        <v>116</v>
      </c>
      <c r="D170" s="8">
        <v>461089.47736275301</v>
      </c>
      <c r="E170" s="8">
        <v>5023569.2786462102</v>
      </c>
      <c r="F170" s="8">
        <v>70</v>
      </c>
      <c r="G170" s="8">
        <v>31</v>
      </c>
      <c r="H170" s="14"/>
    </row>
    <row r="171" spans="1:8" ht="15.75" x14ac:dyDescent="0.25">
      <c r="A171" s="8" t="s">
        <v>8</v>
      </c>
      <c r="B171" s="8">
        <v>7</v>
      </c>
      <c r="C171" s="8" t="s">
        <v>117</v>
      </c>
      <c r="D171" s="8">
        <v>461024.92573686503</v>
      </c>
      <c r="E171" s="8">
        <v>5023501.89581485</v>
      </c>
      <c r="F171" s="8">
        <v>69</v>
      </c>
      <c r="G171" s="8">
        <v>28</v>
      </c>
      <c r="H171" s="14"/>
    </row>
    <row r="172" spans="1:8" ht="15.75" x14ac:dyDescent="0.25">
      <c r="A172" s="8" t="s">
        <v>8</v>
      </c>
      <c r="B172" s="8">
        <v>7</v>
      </c>
      <c r="C172" s="8" t="s">
        <v>118</v>
      </c>
      <c r="D172" s="8">
        <v>460888.74445495801</v>
      </c>
      <c r="E172" s="8">
        <v>5023465.9394237101</v>
      </c>
      <c r="F172" s="8">
        <v>74</v>
      </c>
      <c r="G172" s="8">
        <v>50</v>
      </c>
      <c r="H172" s="14"/>
    </row>
    <row r="173" spans="1:8" ht="15.75" x14ac:dyDescent="0.25">
      <c r="A173" s="8" t="s">
        <v>8</v>
      </c>
      <c r="B173" s="8">
        <v>8</v>
      </c>
      <c r="C173" s="8" t="s">
        <v>119</v>
      </c>
      <c r="D173" s="8">
        <v>460483.03185601498</v>
      </c>
      <c r="E173" s="8">
        <v>5023750.4761520103</v>
      </c>
      <c r="F173" s="8">
        <v>71</v>
      </c>
      <c r="G173" s="8">
        <v>56</v>
      </c>
      <c r="H173" s="14"/>
    </row>
    <row r="174" spans="1:8" ht="15.75" x14ac:dyDescent="0.25">
      <c r="A174" s="8" t="s">
        <v>8</v>
      </c>
      <c r="B174" s="8">
        <v>9</v>
      </c>
      <c r="C174" s="8" t="s">
        <v>125</v>
      </c>
      <c r="D174" s="8">
        <v>460536.44739202101</v>
      </c>
      <c r="E174" s="8">
        <v>5023235.3372788001</v>
      </c>
      <c r="F174" s="8">
        <v>68</v>
      </c>
      <c r="G174" s="8">
        <v>20</v>
      </c>
      <c r="H174" s="14"/>
    </row>
    <row r="175" spans="1:8" ht="15.75" x14ac:dyDescent="0.25">
      <c r="A175" s="8" t="s">
        <v>8</v>
      </c>
      <c r="B175" s="8">
        <v>9</v>
      </c>
      <c r="C175" s="8" t="s">
        <v>126</v>
      </c>
      <c r="D175" s="8">
        <v>460522.10259312001</v>
      </c>
      <c r="E175" s="8">
        <v>5023152.6659069397</v>
      </c>
      <c r="F175" s="8">
        <v>59</v>
      </c>
      <c r="G175" s="8">
        <v>8</v>
      </c>
      <c r="H175" s="14"/>
    </row>
    <row r="176" spans="1:8" ht="15.75" x14ac:dyDescent="0.25">
      <c r="A176" s="8" t="s">
        <v>8</v>
      </c>
      <c r="B176" s="8">
        <v>9</v>
      </c>
      <c r="C176" s="8" t="s">
        <v>127</v>
      </c>
      <c r="D176" s="8">
        <v>460506.24781954702</v>
      </c>
      <c r="E176" s="8">
        <v>5023105.1015536096</v>
      </c>
      <c r="F176" s="8">
        <v>69</v>
      </c>
      <c r="G176" s="8">
        <v>47</v>
      </c>
      <c r="H176" s="14"/>
    </row>
    <row r="177" spans="1:8" ht="15.75" x14ac:dyDescent="0.25">
      <c r="A177" s="8" t="s">
        <v>8</v>
      </c>
      <c r="B177" s="8">
        <v>10</v>
      </c>
      <c r="C177" s="8" t="s">
        <v>131</v>
      </c>
      <c r="D177" s="8">
        <v>460249.92879679601</v>
      </c>
      <c r="E177" s="8">
        <v>5021515.0932692504</v>
      </c>
      <c r="F177" s="8">
        <v>74</v>
      </c>
      <c r="G177" s="8">
        <v>33</v>
      </c>
      <c r="H177" s="14"/>
    </row>
    <row r="178" spans="1:8" ht="15.75" x14ac:dyDescent="0.25">
      <c r="A178" s="8" t="s">
        <v>8</v>
      </c>
      <c r="B178" s="8">
        <v>10</v>
      </c>
      <c r="C178" s="8" t="s">
        <v>132</v>
      </c>
      <c r="D178" s="8">
        <v>460200.66574722301</v>
      </c>
      <c r="E178" s="8">
        <v>5021384.1025518999</v>
      </c>
      <c r="F178" s="8">
        <v>58</v>
      </c>
      <c r="G178" s="8">
        <v>15</v>
      </c>
      <c r="H178" s="14"/>
    </row>
    <row r="179" spans="1:8" ht="15.75" x14ac:dyDescent="0.25">
      <c r="A179" s="8" t="s">
        <v>8</v>
      </c>
      <c r="B179" s="8">
        <v>10</v>
      </c>
      <c r="C179" s="8" t="s">
        <v>133</v>
      </c>
      <c r="D179" s="8">
        <v>460071.94000628899</v>
      </c>
      <c r="E179" s="8">
        <v>5021249.5256315498</v>
      </c>
      <c r="F179" s="8">
        <v>57</v>
      </c>
      <c r="G179" s="8">
        <v>15</v>
      </c>
      <c r="H179" s="14"/>
    </row>
    <row r="180" spans="1:8" ht="15.75" x14ac:dyDescent="0.25">
      <c r="A180" s="8" t="s">
        <v>8</v>
      </c>
      <c r="B180" s="8">
        <v>10</v>
      </c>
      <c r="C180" s="8" t="s">
        <v>134</v>
      </c>
      <c r="D180" s="8">
        <v>459991.72235063202</v>
      </c>
      <c r="E180" s="8">
        <v>5021184.9740141397</v>
      </c>
      <c r="F180" s="8">
        <v>57</v>
      </c>
      <c r="G180" s="8">
        <v>24</v>
      </c>
      <c r="H180" s="14"/>
    </row>
    <row r="181" spans="1:8" ht="15.75" x14ac:dyDescent="0.25">
      <c r="A181" s="8" t="s">
        <v>8</v>
      </c>
      <c r="B181" s="8">
        <v>10</v>
      </c>
      <c r="C181" s="8" t="s">
        <v>135</v>
      </c>
      <c r="D181" s="8">
        <v>459879.606360871</v>
      </c>
      <c r="E181" s="8">
        <v>5021137.4096207302</v>
      </c>
      <c r="F181" s="8">
        <v>69</v>
      </c>
      <c r="G181" s="8">
        <v>18</v>
      </c>
      <c r="H181" s="14"/>
    </row>
    <row r="182" spans="1:8" ht="15.75" x14ac:dyDescent="0.25">
      <c r="A182" s="8" t="s">
        <v>8</v>
      </c>
      <c r="B182" s="8">
        <v>11</v>
      </c>
      <c r="C182" s="8" t="s">
        <v>136</v>
      </c>
      <c r="D182" s="8">
        <v>457994.397083544</v>
      </c>
      <c r="E182" s="8">
        <v>5020735.5664121704</v>
      </c>
      <c r="F182" s="8">
        <v>61</v>
      </c>
      <c r="G182" s="8">
        <v>23</v>
      </c>
      <c r="H182" s="14"/>
    </row>
    <row r="183" spans="1:8" ht="15.75" x14ac:dyDescent="0.25">
      <c r="A183" s="8" t="s">
        <v>8</v>
      </c>
      <c r="B183" s="8">
        <v>11</v>
      </c>
      <c r="C183" s="8" t="s">
        <v>137</v>
      </c>
      <c r="D183" s="8">
        <v>458010.25186097098</v>
      </c>
      <c r="E183" s="8">
        <v>5020676.29971998</v>
      </c>
      <c r="F183" s="8">
        <v>62</v>
      </c>
      <c r="G183" s="8">
        <v>21</v>
      </c>
      <c r="H183" s="14"/>
    </row>
    <row r="184" spans="1:8" ht="15.75" x14ac:dyDescent="0.25">
      <c r="A184" s="8" t="s">
        <v>8</v>
      </c>
      <c r="B184" s="8">
        <v>11</v>
      </c>
      <c r="C184" s="8" t="s">
        <v>138</v>
      </c>
      <c r="D184" s="8">
        <v>458062.72363938403</v>
      </c>
      <c r="E184" s="8">
        <v>5020552.8588985503</v>
      </c>
      <c r="F184" s="8">
        <v>61</v>
      </c>
      <c r="G184" s="8">
        <v>30</v>
      </c>
      <c r="H184" s="14"/>
    </row>
    <row r="185" spans="1:8" ht="15.75" x14ac:dyDescent="0.25">
      <c r="A185" s="8" t="s">
        <v>8</v>
      </c>
      <c r="B185" s="8">
        <v>11</v>
      </c>
      <c r="C185" s="8" t="s">
        <v>156</v>
      </c>
      <c r="D185" s="8">
        <v>458123.50031321798</v>
      </c>
      <c r="E185" s="8">
        <v>5020499.6321113799</v>
      </c>
      <c r="F185" s="8">
        <v>62</v>
      </c>
      <c r="G185" s="8">
        <v>13</v>
      </c>
      <c r="H185" s="14"/>
    </row>
    <row r="186" spans="1:8" ht="15.75" x14ac:dyDescent="0.25">
      <c r="A186" s="8" t="s">
        <v>8</v>
      </c>
      <c r="B186" s="8">
        <v>11</v>
      </c>
      <c r="C186" s="8" t="s">
        <v>139</v>
      </c>
      <c r="D186" s="8">
        <v>458209.56915862899</v>
      </c>
      <c r="E186" s="8">
        <v>5020480.7573621403</v>
      </c>
      <c r="F186" s="8">
        <v>66</v>
      </c>
      <c r="G186" s="8">
        <v>37</v>
      </c>
      <c r="H186" s="14"/>
    </row>
    <row r="187" spans="1:8" ht="15.75" x14ac:dyDescent="0.25">
      <c r="A187" s="8" t="s">
        <v>8</v>
      </c>
      <c r="B187" s="8">
        <v>12</v>
      </c>
      <c r="C187" s="8" t="s">
        <v>141</v>
      </c>
      <c r="D187" s="8">
        <v>458752.40676068602</v>
      </c>
      <c r="E187" s="8">
        <v>5020256.7141955802</v>
      </c>
      <c r="F187" s="8">
        <v>67</v>
      </c>
      <c r="G187" s="8">
        <v>43</v>
      </c>
      <c r="H187" s="14"/>
    </row>
    <row r="188" spans="1:8" ht="15.75" x14ac:dyDescent="0.25">
      <c r="A188" s="8" t="s">
        <v>8</v>
      </c>
      <c r="B188" s="8">
        <v>12</v>
      </c>
      <c r="C188" s="8" t="s">
        <v>142</v>
      </c>
      <c r="D188" s="8">
        <v>458716.16726528102</v>
      </c>
      <c r="E188" s="8">
        <v>5020234.0644929903</v>
      </c>
      <c r="F188" s="8">
        <v>66</v>
      </c>
      <c r="G188" s="8">
        <v>57</v>
      </c>
      <c r="H188" s="14"/>
    </row>
    <row r="189" spans="1:8" ht="15.75" x14ac:dyDescent="0.25">
      <c r="A189" s="8" t="s">
        <v>8</v>
      </c>
      <c r="B189" s="8">
        <v>13</v>
      </c>
      <c r="C189" s="8" t="s">
        <v>159</v>
      </c>
      <c r="D189" s="8">
        <v>457809.11000584299</v>
      </c>
      <c r="E189" s="8">
        <v>5019422.7651593499</v>
      </c>
      <c r="F189" s="8">
        <v>57</v>
      </c>
      <c r="G189" s="8">
        <v>22</v>
      </c>
      <c r="H189" s="14"/>
    </row>
    <row r="190" spans="1:8" ht="15.75" x14ac:dyDescent="0.25">
      <c r="A190" s="8" t="s">
        <v>8</v>
      </c>
      <c r="B190" s="8">
        <v>14</v>
      </c>
      <c r="C190" s="8" t="s">
        <v>162</v>
      </c>
      <c r="D190" s="8">
        <v>457956.83638817997</v>
      </c>
      <c r="E190" s="8">
        <v>5019843.5460892804</v>
      </c>
      <c r="F190" s="8">
        <v>68</v>
      </c>
      <c r="G190" s="8">
        <v>26</v>
      </c>
      <c r="H190" s="14"/>
    </row>
    <row r="191" spans="1:8" ht="15.75" x14ac:dyDescent="0.25">
      <c r="A191" s="8" t="s">
        <v>8</v>
      </c>
      <c r="B191" s="8">
        <v>14</v>
      </c>
      <c r="C191" s="8" t="s">
        <v>163</v>
      </c>
      <c r="D191" s="8">
        <v>457950.54476524203</v>
      </c>
      <c r="E191" s="8">
        <v>5019966.8610740397</v>
      </c>
      <c r="F191" s="8">
        <v>65</v>
      </c>
      <c r="G191" s="8">
        <v>19</v>
      </c>
      <c r="H191" s="14"/>
    </row>
    <row r="192" spans="1:8" ht="15.75" x14ac:dyDescent="0.25">
      <c r="A192" s="8" t="s">
        <v>8</v>
      </c>
      <c r="B192" s="8">
        <v>14</v>
      </c>
      <c r="C192" s="8" t="s">
        <v>192</v>
      </c>
      <c r="D192" s="8">
        <v>457945.76316387899</v>
      </c>
      <c r="E192" s="8">
        <v>5019977.6825929396</v>
      </c>
      <c r="F192" s="8">
        <v>65</v>
      </c>
      <c r="G192" s="8">
        <v>34</v>
      </c>
      <c r="H192" s="14"/>
    </row>
    <row r="193" spans="1:8" ht="15.75" x14ac:dyDescent="0.25">
      <c r="A193" s="8" t="s">
        <v>8</v>
      </c>
      <c r="B193" s="8">
        <v>14</v>
      </c>
      <c r="C193" s="8" t="s">
        <v>319</v>
      </c>
      <c r="D193" s="8">
        <v>457929.40504904703</v>
      </c>
      <c r="E193" s="8">
        <v>5020011.6571272695</v>
      </c>
      <c r="F193" s="8">
        <v>77</v>
      </c>
      <c r="G193" s="8">
        <v>24</v>
      </c>
      <c r="H193" s="14"/>
    </row>
    <row r="194" spans="1:8" ht="15.75" x14ac:dyDescent="0.25">
      <c r="A194" s="8" t="s">
        <v>8</v>
      </c>
      <c r="B194" s="8">
        <v>14</v>
      </c>
      <c r="C194" s="8" t="s">
        <v>320</v>
      </c>
      <c r="D194" s="8">
        <v>457829.99803595198</v>
      </c>
      <c r="E194" s="8">
        <v>5020055.1947844597</v>
      </c>
      <c r="F194" s="8">
        <v>81</v>
      </c>
      <c r="G194" s="8">
        <v>22</v>
      </c>
      <c r="H194" s="14"/>
    </row>
    <row r="195" spans="1:8" ht="15.75" x14ac:dyDescent="0.25">
      <c r="A195" s="8" t="s">
        <v>8</v>
      </c>
      <c r="B195" s="8">
        <v>15</v>
      </c>
      <c r="C195" s="8" t="s">
        <v>164</v>
      </c>
      <c r="D195" s="8">
        <v>457465.84142327501</v>
      </c>
      <c r="E195" s="8">
        <v>5019526.19875813</v>
      </c>
      <c r="F195" s="8">
        <v>70</v>
      </c>
      <c r="G195" s="8">
        <v>19</v>
      </c>
      <c r="H195" s="14"/>
    </row>
    <row r="196" spans="1:8" ht="15.75" x14ac:dyDescent="0.25">
      <c r="A196" s="8" t="s">
        <v>8</v>
      </c>
      <c r="B196" s="8">
        <v>15</v>
      </c>
      <c r="C196" s="8" t="s">
        <v>165</v>
      </c>
      <c r="D196" s="8">
        <v>457451.24494432099</v>
      </c>
      <c r="E196" s="8">
        <v>5019466.3029119298</v>
      </c>
      <c r="F196" s="8">
        <v>64</v>
      </c>
      <c r="G196" s="8">
        <v>19</v>
      </c>
      <c r="H196" s="14"/>
    </row>
    <row r="197" spans="1:8" ht="15.75" x14ac:dyDescent="0.25">
      <c r="A197" s="8" t="s">
        <v>8</v>
      </c>
      <c r="B197" s="8">
        <v>15</v>
      </c>
      <c r="C197" s="8" t="s">
        <v>166</v>
      </c>
      <c r="D197" s="8">
        <v>457375.49437586899</v>
      </c>
      <c r="E197" s="8">
        <v>5019372.4324807897</v>
      </c>
      <c r="F197" s="8">
        <v>55</v>
      </c>
      <c r="G197" s="8">
        <v>34</v>
      </c>
      <c r="H197" s="14"/>
    </row>
    <row r="198" spans="1:8" ht="15.75" x14ac:dyDescent="0.25">
      <c r="A198" s="8" t="s">
        <v>8</v>
      </c>
      <c r="B198" s="8">
        <v>16</v>
      </c>
      <c r="C198" s="8" t="s">
        <v>167</v>
      </c>
      <c r="D198" s="8">
        <v>456906.39400562597</v>
      </c>
      <c r="E198" s="8">
        <v>5019666.1234981297</v>
      </c>
      <c r="F198" s="8">
        <v>64</v>
      </c>
      <c r="G198" s="8">
        <v>12</v>
      </c>
      <c r="H198" s="14"/>
    </row>
    <row r="199" spans="1:8" ht="15.75" x14ac:dyDescent="0.25">
      <c r="A199" s="8" t="s">
        <v>8</v>
      </c>
      <c r="B199" s="8">
        <v>16</v>
      </c>
      <c r="C199" s="8" t="s">
        <v>168</v>
      </c>
      <c r="D199" s="8">
        <v>456667.31400034198</v>
      </c>
      <c r="E199" s="8">
        <v>5019717.9660328999</v>
      </c>
      <c r="F199" s="8">
        <v>73</v>
      </c>
      <c r="G199" s="8">
        <v>12</v>
      </c>
      <c r="H199" s="14"/>
    </row>
    <row r="200" spans="1:8" ht="15.75" x14ac:dyDescent="0.25">
      <c r="A200" s="8" t="s">
        <v>8</v>
      </c>
      <c r="B200" s="8">
        <v>16</v>
      </c>
      <c r="C200" s="8" t="s">
        <v>321</v>
      </c>
      <c r="D200" s="8">
        <v>456487.123075201</v>
      </c>
      <c r="E200" s="8">
        <v>5019321.3448838796</v>
      </c>
      <c r="F200" s="8">
        <v>56</v>
      </c>
      <c r="G200" s="8">
        <v>27</v>
      </c>
      <c r="H200" s="14"/>
    </row>
    <row r="201" spans="1:8" ht="15.75" x14ac:dyDescent="0.25">
      <c r="A201" s="8" t="s">
        <v>8</v>
      </c>
      <c r="B201" s="8">
        <v>17</v>
      </c>
      <c r="C201" s="8" t="s">
        <v>169</v>
      </c>
      <c r="D201" s="8">
        <v>455389.36808332498</v>
      </c>
      <c r="E201" s="8">
        <v>5019328.1397356</v>
      </c>
      <c r="F201" s="8">
        <v>55</v>
      </c>
      <c r="G201" s="8">
        <v>38</v>
      </c>
      <c r="H201" s="14"/>
    </row>
    <row r="202" spans="1:8" ht="15.75" x14ac:dyDescent="0.25">
      <c r="A202" s="8" t="s">
        <v>8</v>
      </c>
      <c r="B202" s="8">
        <v>17</v>
      </c>
      <c r="C202" s="8" t="s">
        <v>170</v>
      </c>
      <c r="D202" s="8">
        <v>455147.77151142998</v>
      </c>
      <c r="E202" s="8">
        <v>5019189.4733248698</v>
      </c>
      <c r="F202" s="8">
        <v>56</v>
      </c>
      <c r="G202" s="8">
        <v>16</v>
      </c>
      <c r="H202" s="14"/>
    </row>
    <row r="203" spans="1:8" ht="15.75" x14ac:dyDescent="0.25">
      <c r="A203" s="8" t="s">
        <v>8</v>
      </c>
      <c r="B203" s="8">
        <v>17</v>
      </c>
      <c r="C203" s="8" t="s">
        <v>322</v>
      </c>
      <c r="D203" s="8">
        <v>455052.139377299</v>
      </c>
      <c r="E203" s="8">
        <v>5018846.7080388097</v>
      </c>
      <c r="F203" s="8">
        <v>73</v>
      </c>
      <c r="G203" s="8">
        <v>49</v>
      </c>
      <c r="H203" s="14"/>
    </row>
    <row r="204" spans="1:8" ht="15.75" x14ac:dyDescent="0.25">
      <c r="A204" s="8" t="s">
        <v>8</v>
      </c>
      <c r="B204" s="8">
        <v>18</v>
      </c>
      <c r="C204" s="8" t="s">
        <v>171</v>
      </c>
      <c r="D204" s="8">
        <v>455186.77920789702</v>
      </c>
      <c r="E204" s="8">
        <v>5016814.5274498602</v>
      </c>
      <c r="F204" s="8">
        <v>66</v>
      </c>
      <c r="G204" s="8">
        <v>52</v>
      </c>
      <c r="H204" s="14"/>
    </row>
    <row r="205" spans="1:8" ht="15.75" x14ac:dyDescent="0.25">
      <c r="A205" s="8" t="s">
        <v>8</v>
      </c>
      <c r="B205" s="8">
        <v>18</v>
      </c>
      <c r="C205" s="8" t="s">
        <v>172</v>
      </c>
      <c r="D205" s="8">
        <v>455130.65828591399</v>
      </c>
      <c r="E205" s="8">
        <v>5016796.4076860398</v>
      </c>
      <c r="F205" s="8">
        <v>66</v>
      </c>
      <c r="G205" s="8">
        <v>54</v>
      </c>
      <c r="H205" s="14"/>
    </row>
    <row r="206" spans="1:8" ht="15.75" x14ac:dyDescent="0.25">
      <c r="A206" s="8" t="s">
        <v>8</v>
      </c>
      <c r="B206" s="8">
        <v>18</v>
      </c>
      <c r="C206" s="8" t="s">
        <v>173</v>
      </c>
      <c r="D206" s="8">
        <v>455055.15929683298</v>
      </c>
      <c r="E206" s="8">
        <v>5016812.76579028</v>
      </c>
      <c r="F206" s="8">
        <v>56</v>
      </c>
      <c r="G206" s="8">
        <v>29</v>
      </c>
      <c r="H206" s="14"/>
    </row>
    <row r="207" spans="1:8" ht="15.75" x14ac:dyDescent="0.25">
      <c r="A207" s="8" t="s">
        <v>8</v>
      </c>
      <c r="B207" s="8">
        <v>18</v>
      </c>
      <c r="C207" s="8" t="s">
        <v>174</v>
      </c>
      <c r="D207" s="8">
        <v>455042.82779855101</v>
      </c>
      <c r="E207" s="8">
        <v>5016818.5540445698</v>
      </c>
      <c r="F207" s="8">
        <v>57</v>
      </c>
      <c r="G207" s="8">
        <v>22</v>
      </c>
      <c r="H207" s="14"/>
    </row>
    <row r="208" spans="1:8" ht="15.75" x14ac:dyDescent="0.25">
      <c r="A208" s="8" t="s">
        <v>8</v>
      </c>
      <c r="B208" s="8">
        <v>19</v>
      </c>
      <c r="C208" s="8" t="s">
        <v>175</v>
      </c>
      <c r="D208" s="8">
        <v>450535.45548026299</v>
      </c>
      <c r="E208" s="8">
        <v>5013101.6558905896</v>
      </c>
      <c r="F208" s="8">
        <v>55</v>
      </c>
      <c r="G208" s="8">
        <v>29</v>
      </c>
      <c r="H208" s="14"/>
    </row>
    <row r="209" spans="1:8" ht="15.75" x14ac:dyDescent="0.25">
      <c r="A209" s="8" t="s">
        <v>8</v>
      </c>
      <c r="B209" s="8">
        <v>19</v>
      </c>
      <c r="C209" s="8" t="s">
        <v>177</v>
      </c>
      <c r="D209" s="8">
        <v>450374.39106411301</v>
      </c>
      <c r="E209" s="8">
        <v>5012974.1465554396</v>
      </c>
      <c r="F209" s="8">
        <v>65</v>
      </c>
      <c r="G209" s="8">
        <v>27</v>
      </c>
      <c r="H209" s="14"/>
    </row>
    <row r="210" spans="1:8" ht="15.75" x14ac:dyDescent="0.25">
      <c r="A210" s="8" t="s">
        <v>8</v>
      </c>
      <c r="B210" s="8">
        <v>19</v>
      </c>
      <c r="C210" s="8" t="s">
        <v>178</v>
      </c>
      <c r="D210" s="8">
        <v>450350.399098375</v>
      </c>
      <c r="E210" s="8">
        <v>5012695.4714777004</v>
      </c>
      <c r="F210" s="8">
        <v>75</v>
      </c>
      <c r="G210" s="8">
        <v>41</v>
      </c>
      <c r="H210" s="14"/>
    </row>
    <row r="211" spans="1:8" ht="15.75" x14ac:dyDescent="0.25">
      <c r="A211" s="8" t="s">
        <v>8</v>
      </c>
      <c r="B211" s="8">
        <v>20</v>
      </c>
      <c r="C211" s="8" t="s">
        <v>179</v>
      </c>
      <c r="D211" s="8">
        <v>446207.603007889</v>
      </c>
      <c r="E211" s="8">
        <v>5009836.7449381901</v>
      </c>
      <c r="F211" s="8">
        <v>78</v>
      </c>
      <c r="G211" s="8">
        <v>22</v>
      </c>
      <c r="H211" s="14"/>
    </row>
    <row r="212" spans="1:8" ht="15.75" x14ac:dyDescent="0.25">
      <c r="A212" s="8" t="s">
        <v>8</v>
      </c>
      <c r="B212" s="8">
        <v>20</v>
      </c>
      <c r="C212" s="8" t="s">
        <v>180</v>
      </c>
      <c r="D212" s="8">
        <v>446184.44988315098</v>
      </c>
      <c r="E212" s="8">
        <v>5009766.9503590204</v>
      </c>
      <c r="F212" s="8">
        <v>84</v>
      </c>
      <c r="G212" s="8">
        <v>36</v>
      </c>
      <c r="H212" s="14"/>
    </row>
    <row r="213" spans="1:8" ht="15.75" x14ac:dyDescent="0.25">
      <c r="A213" s="8" t="s">
        <v>8</v>
      </c>
      <c r="B213" s="8">
        <v>20</v>
      </c>
      <c r="C213" s="8" t="s">
        <v>181</v>
      </c>
      <c r="D213" s="8">
        <v>446186.12763801299</v>
      </c>
      <c r="E213" s="8">
        <v>5009746.8173006102</v>
      </c>
      <c r="F213" s="8">
        <v>90</v>
      </c>
      <c r="G213" s="8">
        <v>14</v>
      </c>
      <c r="H213" s="14"/>
    </row>
    <row r="214" spans="1:8" ht="15.75" x14ac:dyDescent="0.25">
      <c r="A214" s="8" t="s">
        <v>8</v>
      </c>
      <c r="B214" s="8">
        <v>20</v>
      </c>
      <c r="C214" s="8" t="s">
        <v>182</v>
      </c>
      <c r="D214" s="8">
        <v>446211.29390130198</v>
      </c>
      <c r="E214" s="8">
        <v>5009688.43140944</v>
      </c>
      <c r="F214" s="8">
        <v>90</v>
      </c>
      <c r="G214" s="8">
        <v>38</v>
      </c>
      <c r="H214" s="14"/>
    </row>
    <row r="215" spans="1:8" ht="15.75" x14ac:dyDescent="0.25">
      <c r="A215" s="8" t="s">
        <v>8</v>
      </c>
      <c r="B215" s="8">
        <v>21</v>
      </c>
      <c r="C215" s="8" t="s">
        <v>183</v>
      </c>
      <c r="D215" s="8">
        <v>444226.67782876902</v>
      </c>
      <c r="E215" s="8">
        <v>5008410.8210511301</v>
      </c>
      <c r="F215" s="8">
        <v>63</v>
      </c>
      <c r="G215" s="8">
        <v>29</v>
      </c>
      <c r="H215" s="14"/>
    </row>
    <row r="216" spans="1:8" ht="15.75" x14ac:dyDescent="0.25">
      <c r="A216" s="8" t="s">
        <v>8</v>
      </c>
      <c r="B216" s="8">
        <v>21</v>
      </c>
      <c r="C216" s="8" t="s">
        <v>184</v>
      </c>
      <c r="D216" s="8">
        <v>444179.86843316001</v>
      </c>
      <c r="E216" s="8">
        <v>5008364.0117200296</v>
      </c>
      <c r="F216" s="8">
        <v>86</v>
      </c>
      <c r="G216" s="8">
        <v>32</v>
      </c>
      <c r="H216" s="14"/>
    </row>
    <row r="217" spans="1:8" ht="15.75" x14ac:dyDescent="0.25">
      <c r="A217" s="8" t="s">
        <v>8</v>
      </c>
      <c r="B217" s="8">
        <v>21</v>
      </c>
      <c r="C217" s="8" t="s">
        <v>185</v>
      </c>
      <c r="D217" s="8">
        <v>444168.62747553102</v>
      </c>
      <c r="E217" s="8">
        <v>5008348.7441507298</v>
      </c>
      <c r="F217" s="8">
        <v>63</v>
      </c>
      <c r="G217" s="8">
        <v>29</v>
      </c>
      <c r="H217" s="14"/>
    </row>
    <row r="218" spans="1:8" ht="15.75" x14ac:dyDescent="0.25">
      <c r="A218" s="8" t="s">
        <v>8</v>
      </c>
      <c r="B218" s="8">
        <v>21</v>
      </c>
      <c r="C218" s="8" t="s">
        <v>186</v>
      </c>
      <c r="D218" s="8">
        <v>444125.17359279701</v>
      </c>
      <c r="E218" s="8">
        <v>5008260.8298113896</v>
      </c>
      <c r="F218" s="8">
        <v>99</v>
      </c>
      <c r="G218" s="8">
        <v>58</v>
      </c>
      <c r="H218" s="14"/>
    </row>
    <row r="219" spans="1:8" ht="15.75" x14ac:dyDescent="0.25">
      <c r="A219" s="8" t="s">
        <v>8</v>
      </c>
      <c r="B219" s="8">
        <v>21</v>
      </c>
      <c r="C219" s="8" t="s">
        <v>195</v>
      </c>
      <c r="D219" s="8">
        <v>444113.59706804302</v>
      </c>
      <c r="E219" s="8">
        <v>5008218.7181677399</v>
      </c>
      <c r="F219" s="8">
        <v>95</v>
      </c>
      <c r="G219" s="8">
        <v>53</v>
      </c>
      <c r="H219" s="14"/>
    </row>
    <row r="220" spans="1:8" ht="15.75" x14ac:dyDescent="0.25">
      <c r="A220" s="8" t="s">
        <v>8</v>
      </c>
      <c r="B220" s="8">
        <v>21</v>
      </c>
      <c r="C220" s="8" t="s">
        <v>187</v>
      </c>
      <c r="D220" s="8">
        <v>444112.087088664</v>
      </c>
      <c r="E220" s="8">
        <v>5008205.1283533098</v>
      </c>
      <c r="F220" s="8">
        <v>99</v>
      </c>
      <c r="G220" s="8">
        <v>35</v>
      </c>
      <c r="H220" s="14"/>
    </row>
    <row r="221" spans="1:8" ht="15.75" x14ac:dyDescent="0.25">
      <c r="A221" s="8" t="s">
        <v>8</v>
      </c>
      <c r="B221" s="8">
        <v>21</v>
      </c>
      <c r="C221" s="8" t="s">
        <v>188</v>
      </c>
      <c r="D221" s="8">
        <v>444125.67685215198</v>
      </c>
      <c r="E221" s="8">
        <v>5008154.62792248</v>
      </c>
      <c r="F221" s="8">
        <v>55</v>
      </c>
      <c r="G221" s="8">
        <v>38</v>
      </c>
      <c r="H221" s="14"/>
    </row>
    <row r="222" spans="1:8" ht="15.75" x14ac:dyDescent="0.25">
      <c r="A222" s="8" t="s">
        <v>9</v>
      </c>
      <c r="B222" s="8">
        <v>0</v>
      </c>
      <c r="C222" s="8" t="s">
        <v>82</v>
      </c>
      <c r="D222" s="8">
        <v>405739.16841998702</v>
      </c>
      <c r="E222" s="8">
        <v>3713870.2494417201</v>
      </c>
      <c r="F222" s="8">
        <v>273</v>
      </c>
      <c r="G222" s="8">
        <v>80</v>
      </c>
      <c r="H222" s="14"/>
    </row>
    <row r="223" spans="1:8" ht="15.75" x14ac:dyDescent="0.25">
      <c r="A223" s="8" t="s">
        <v>9</v>
      </c>
      <c r="B223" s="8">
        <v>0</v>
      </c>
      <c r="C223" s="8" t="s">
        <v>144</v>
      </c>
      <c r="D223" s="8">
        <v>405920.99913236202</v>
      </c>
      <c r="E223" s="8">
        <v>3714002.5599829401</v>
      </c>
      <c r="F223" s="8">
        <v>255</v>
      </c>
      <c r="G223" s="8">
        <v>71</v>
      </c>
      <c r="H223" s="14"/>
    </row>
    <row r="224" spans="1:8" ht="15.75" x14ac:dyDescent="0.25">
      <c r="A224" s="8" t="s">
        <v>9</v>
      </c>
      <c r="B224" s="8">
        <v>0</v>
      </c>
      <c r="C224" s="8" t="s">
        <v>148</v>
      </c>
      <c r="D224" s="8">
        <v>406100.94178716902</v>
      </c>
      <c r="E224" s="8">
        <v>3714137.4871549099</v>
      </c>
      <c r="F224" s="8">
        <v>285</v>
      </c>
      <c r="G224" s="8">
        <v>70</v>
      </c>
      <c r="H224" s="14"/>
    </row>
    <row r="225" spans="1:8" ht="15.75" x14ac:dyDescent="0.25">
      <c r="A225" s="8" t="s">
        <v>9</v>
      </c>
      <c r="B225" s="8">
        <v>0</v>
      </c>
      <c r="C225" s="8" t="s">
        <v>83</v>
      </c>
      <c r="D225" s="8">
        <v>406286.598694632</v>
      </c>
      <c r="E225" s="8">
        <v>3714264.4359562001</v>
      </c>
      <c r="F225" s="8">
        <v>274</v>
      </c>
      <c r="G225" s="8">
        <v>55</v>
      </c>
      <c r="H225" s="14"/>
    </row>
    <row r="226" spans="1:8" ht="15.75" x14ac:dyDescent="0.25">
      <c r="A226" s="8" t="s">
        <v>9</v>
      </c>
      <c r="B226" s="8">
        <v>0</v>
      </c>
      <c r="C226" s="8" t="s">
        <v>84</v>
      </c>
      <c r="D226" s="8">
        <v>406489.74621189898</v>
      </c>
      <c r="E226" s="8">
        <v>3714353.7764910399</v>
      </c>
      <c r="F226" s="8">
        <v>307</v>
      </c>
      <c r="G226" s="8">
        <v>84</v>
      </c>
      <c r="H226" s="14"/>
    </row>
    <row r="227" spans="1:8" ht="15.75" x14ac:dyDescent="0.25">
      <c r="A227" s="8" t="s">
        <v>9</v>
      </c>
      <c r="B227" s="8">
        <v>1</v>
      </c>
      <c r="C227" s="8" t="s">
        <v>85</v>
      </c>
      <c r="D227" s="8">
        <v>408168.42791035899</v>
      </c>
      <c r="E227" s="8">
        <v>3714070.5279686898</v>
      </c>
      <c r="F227" s="8">
        <v>344</v>
      </c>
      <c r="G227" s="8">
        <v>195</v>
      </c>
      <c r="H227" s="14"/>
    </row>
    <row r="228" spans="1:8" ht="15.75" x14ac:dyDescent="0.25">
      <c r="A228" s="8" t="s">
        <v>9</v>
      </c>
      <c r="B228" s="8">
        <v>1</v>
      </c>
      <c r="C228" s="8" t="s">
        <v>86</v>
      </c>
      <c r="D228" s="8">
        <v>408242.09575674799</v>
      </c>
      <c r="E228" s="8">
        <v>3713642.7341740299</v>
      </c>
      <c r="F228" s="8">
        <v>248</v>
      </c>
      <c r="G228" s="8">
        <v>226</v>
      </c>
      <c r="H228" s="14"/>
    </row>
    <row r="229" spans="1:8" ht="15.75" x14ac:dyDescent="0.25">
      <c r="A229" s="8" t="s">
        <v>9</v>
      </c>
      <c r="B229" s="8">
        <v>1</v>
      </c>
      <c r="C229" s="8" t="s">
        <v>87</v>
      </c>
      <c r="D229" s="8">
        <v>408198.59932192299</v>
      </c>
      <c r="E229" s="8">
        <v>3713197.5470863599</v>
      </c>
      <c r="F229" s="8">
        <v>219</v>
      </c>
      <c r="G229" s="8">
        <v>114</v>
      </c>
      <c r="H229" s="14"/>
    </row>
    <row r="230" spans="1:8" ht="15.75" x14ac:dyDescent="0.25">
      <c r="A230" s="8" t="s">
        <v>9</v>
      </c>
      <c r="B230" s="8">
        <v>1</v>
      </c>
      <c r="C230" s="8" t="s">
        <v>88</v>
      </c>
      <c r="D230" s="8">
        <v>408044.43621374399</v>
      </c>
      <c r="E230" s="8">
        <v>3712777.1821701601</v>
      </c>
      <c r="F230" s="8">
        <v>172</v>
      </c>
      <c r="G230" s="8">
        <v>65</v>
      </c>
      <c r="H230" s="14"/>
    </row>
    <row r="231" spans="1:8" ht="15.75" x14ac:dyDescent="0.25">
      <c r="A231" s="8" t="s">
        <v>9</v>
      </c>
      <c r="B231" s="8">
        <v>1</v>
      </c>
      <c r="C231" s="8" t="s">
        <v>89</v>
      </c>
      <c r="D231" s="8">
        <v>407788.52746781299</v>
      </c>
      <c r="E231" s="8">
        <v>3712410.6862593601</v>
      </c>
      <c r="F231" s="8">
        <v>169</v>
      </c>
      <c r="G231" s="8">
        <v>82</v>
      </c>
      <c r="H231" s="14"/>
    </row>
    <row r="232" spans="1:8" ht="15.75" x14ac:dyDescent="0.25">
      <c r="A232" s="8" t="s">
        <v>9</v>
      </c>
      <c r="B232" s="8">
        <v>2</v>
      </c>
      <c r="C232" s="8" t="s">
        <v>92</v>
      </c>
      <c r="D232" s="8">
        <v>407578.04849301401</v>
      </c>
      <c r="E232" s="8">
        <v>3711323.37319384</v>
      </c>
      <c r="F232" s="8">
        <v>184</v>
      </c>
      <c r="G232" s="8">
        <v>109</v>
      </c>
      <c r="H232" s="14"/>
    </row>
    <row r="233" spans="1:8" ht="15.75" x14ac:dyDescent="0.25">
      <c r="A233" s="8" t="s">
        <v>9</v>
      </c>
      <c r="B233" s="8">
        <v>2</v>
      </c>
      <c r="C233" s="8" t="s">
        <v>93</v>
      </c>
      <c r="D233" s="8">
        <v>408068.50693389302</v>
      </c>
      <c r="E233" s="8">
        <v>3711030.3433717401</v>
      </c>
      <c r="F233" s="8">
        <v>172</v>
      </c>
      <c r="G233" s="8">
        <v>71</v>
      </c>
      <c r="H233" s="14"/>
    </row>
    <row r="234" spans="1:8" ht="15.75" x14ac:dyDescent="0.25">
      <c r="A234" s="8" t="s">
        <v>9</v>
      </c>
      <c r="B234" s="8">
        <v>2</v>
      </c>
      <c r="C234" s="8" t="s">
        <v>94</v>
      </c>
      <c r="D234" s="8">
        <v>408628.16910931998</v>
      </c>
      <c r="E234" s="8">
        <v>3710966.4935101401</v>
      </c>
      <c r="F234" s="8">
        <v>163</v>
      </c>
      <c r="G234" s="8">
        <v>70</v>
      </c>
      <c r="H234" s="14"/>
    </row>
    <row r="235" spans="1:8" ht="15.75" x14ac:dyDescent="0.25">
      <c r="A235" s="8" t="s">
        <v>9</v>
      </c>
      <c r="B235" s="8">
        <v>2</v>
      </c>
      <c r="C235" s="8" t="s">
        <v>95</v>
      </c>
      <c r="D235" s="8">
        <v>409076.80966577801</v>
      </c>
      <c r="E235" s="8">
        <v>3711302.5469812602</v>
      </c>
      <c r="F235" s="8">
        <v>150</v>
      </c>
      <c r="G235" s="8">
        <v>52</v>
      </c>
      <c r="H235" s="14"/>
    </row>
    <row r="236" spans="1:8" ht="15.75" x14ac:dyDescent="0.25">
      <c r="A236" s="8" t="s">
        <v>9</v>
      </c>
      <c r="B236" s="8">
        <v>2</v>
      </c>
      <c r="C236" s="8" t="s">
        <v>96</v>
      </c>
      <c r="D236" s="8">
        <v>409341.51698783599</v>
      </c>
      <c r="E236" s="8">
        <v>3711806.43972049</v>
      </c>
      <c r="F236" s="8">
        <v>176</v>
      </c>
      <c r="G236" s="8">
        <v>81</v>
      </c>
      <c r="H236" s="14"/>
    </row>
    <row r="237" spans="1:8" ht="15.75" x14ac:dyDescent="0.25">
      <c r="A237" s="8" t="s">
        <v>9</v>
      </c>
      <c r="B237" s="8">
        <v>3</v>
      </c>
      <c r="C237" s="8" t="s">
        <v>98</v>
      </c>
      <c r="D237" s="8">
        <v>413063.70112250402</v>
      </c>
      <c r="E237" s="8">
        <v>3712762.08031049</v>
      </c>
      <c r="F237" s="8">
        <v>229</v>
      </c>
      <c r="G237" s="8">
        <v>65</v>
      </c>
      <c r="H237" s="14"/>
    </row>
    <row r="238" spans="1:8" ht="15.75" x14ac:dyDescent="0.25">
      <c r="A238" s="8" t="s">
        <v>9</v>
      </c>
      <c r="B238" s="8">
        <v>3</v>
      </c>
      <c r="C238" s="8" t="s">
        <v>99</v>
      </c>
      <c r="D238" s="8">
        <v>413171.44429116102</v>
      </c>
      <c r="E238" s="8">
        <v>3713281.5201070099</v>
      </c>
      <c r="F238" s="8">
        <v>195</v>
      </c>
      <c r="G238" s="8">
        <v>125</v>
      </c>
      <c r="H238" s="14"/>
    </row>
    <row r="239" spans="1:8" ht="15.75" x14ac:dyDescent="0.25">
      <c r="A239" s="8" t="s">
        <v>9</v>
      </c>
      <c r="B239" s="8">
        <v>3</v>
      </c>
      <c r="C239" s="8" t="s">
        <v>100</v>
      </c>
      <c r="D239" s="8">
        <v>413061.13641853502</v>
      </c>
      <c r="E239" s="8">
        <v>3713819.7783368598</v>
      </c>
      <c r="F239" s="8">
        <v>214</v>
      </c>
      <c r="G239" s="8">
        <v>105</v>
      </c>
      <c r="H239" s="14"/>
    </row>
    <row r="240" spans="1:8" ht="15.75" x14ac:dyDescent="0.25">
      <c r="A240" s="8" t="s">
        <v>9</v>
      </c>
      <c r="B240" s="8">
        <v>3</v>
      </c>
      <c r="C240" s="8" t="s">
        <v>101</v>
      </c>
      <c r="D240" s="8">
        <v>412854.97667887597</v>
      </c>
      <c r="E240" s="8">
        <v>3714325.1677061501</v>
      </c>
      <c r="F240" s="8">
        <v>328</v>
      </c>
      <c r="G240" s="8">
        <v>127</v>
      </c>
      <c r="H240" s="14"/>
    </row>
    <row r="241" spans="1:8" ht="15.75" x14ac:dyDescent="0.25">
      <c r="A241" s="8" t="s">
        <v>9</v>
      </c>
      <c r="B241" s="8">
        <v>6</v>
      </c>
      <c r="C241" s="8" t="s">
        <v>110</v>
      </c>
      <c r="D241" s="8">
        <v>431736.712653458</v>
      </c>
      <c r="E241" s="8">
        <v>3707140.0829703701</v>
      </c>
      <c r="F241" s="8">
        <v>411</v>
      </c>
      <c r="G241" s="8">
        <v>232</v>
      </c>
      <c r="H241" s="14"/>
    </row>
    <row r="242" spans="1:8" ht="15.75" x14ac:dyDescent="0.25">
      <c r="A242" s="8" t="s">
        <v>9</v>
      </c>
      <c r="B242" s="8">
        <v>6</v>
      </c>
      <c r="C242" s="8" t="s">
        <v>113</v>
      </c>
      <c r="D242" s="8">
        <v>432242.224055617</v>
      </c>
      <c r="E242" s="8">
        <v>3706204.1149569098</v>
      </c>
      <c r="F242" s="8">
        <v>246</v>
      </c>
      <c r="G242" s="8">
        <v>182</v>
      </c>
      <c r="H242" s="14"/>
    </row>
    <row r="243" spans="1:8" ht="15.75" x14ac:dyDescent="0.25">
      <c r="A243" s="8" t="s">
        <v>9</v>
      </c>
      <c r="B243" s="8">
        <v>7</v>
      </c>
      <c r="C243" s="8" t="s">
        <v>117</v>
      </c>
      <c r="D243" s="8">
        <v>432469.13526607503</v>
      </c>
      <c r="E243" s="8">
        <v>3703447.1133511099</v>
      </c>
      <c r="F243" s="8">
        <v>266</v>
      </c>
      <c r="G243" s="8">
        <v>73</v>
      </c>
      <c r="H243" s="14"/>
    </row>
    <row r="244" spans="1:8" ht="15.75" x14ac:dyDescent="0.25">
      <c r="A244" s="8" t="s">
        <v>9</v>
      </c>
      <c r="B244" s="8">
        <v>7</v>
      </c>
      <c r="C244" s="8" t="s">
        <v>118</v>
      </c>
      <c r="D244" s="8">
        <v>432283.61831208901</v>
      </c>
      <c r="E244" s="8">
        <v>3703319.9244581698</v>
      </c>
      <c r="F244" s="8">
        <v>211</v>
      </c>
      <c r="G244" s="8">
        <v>76</v>
      </c>
      <c r="H244" s="14"/>
    </row>
    <row r="245" spans="1:8" ht="15.75" x14ac:dyDescent="0.25">
      <c r="A245" s="8" t="s">
        <v>9</v>
      </c>
      <c r="B245" s="8">
        <v>7</v>
      </c>
      <c r="C245" s="8" t="s">
        <v>323</v>
      </c>
      <c r="D245" s="8">
        <v>432098.79630940198</v>
      </c>
      <c r="E245" s="8">
        <v>3703191.7535126298</v>
      </c>
      <c r="F245" s="8">
        <v>200</v>
      </c>
      <c r="G245" s="8">
        <v>63</v>
      </c>
      <c r="H245" s="14"/>
    </row>
    <row r="246" spans="1:8" ht="15.75" x14ac:dyDescent="0.25">
      <c r="A246" s="8" t="s">
        <v>9</v>
      </c>
      <c r="B246" s="8">
        <v>8</v>
      </c>
      <c r="C246" s="8" t="s">
        <v>119</v>
      </c>
      <c r="D246" s="8">
        <v>434243.63022217801</v>
      </c>
      <c r="E246" s="8">
        <v>3689211.78315769</v>
      </c>
      <c r="F246" s="8">
        <v>334</v>
      </c>
      <c r="G246" s="8">
        <v>66</v>
      </c>
      <c r="H246" s="14"/>
    </row>
    <row r="247" spans="1:8" ht="15.75" x14ac:dyDescent="0.25">
      <c r="A247" s="8" t="s">
        <v>9</v>
      </c>
      <c r="B247" s="8">
        <v>8</v>
      </c>
      <c r="C247" s="8" t="s">
        <v>120</v>
      </c>
      <c r="D247" s="8">
        <v>434502.63111795398</v>
      </c>
      <c r="E247" s="8">
        <v>3689135.7734441101</v>
      </c>
      <c r="F247" s="8">
        <v>291</v>
      </c>
      <c r="G247" s="8">
        <v>76</v>
      </c>
      <c r="H247" s="14"/>
    </row>
    <row r="248" spans="1:8" ht="15.75" x14ac:dyDescent="0.25">
      <c r="A248" s="8" t="s">
        <v>9</v>
      </c>
      <c r="B248" s="8">
        <v>8</v>
      </c>
      <c r="C248" s="8" t="s">
        <v>121</v>
      </c>
      <c r="D248" s="8">
        <v>434802.031752004</v>
      </c>
      <c r="E248" s="8">
        <v>3689153.0444105398</v>
      </c>
      <c r="F248" s="8">
        <v>218</v>
      </c>
      <c r="G248" s="8">
        <v>88</v>
      </c>
      <c r="H248" s="14"/>
    </row>
    <row r="249" spans="1:8" ht="15.75" x14ac:dyDescent="0.25">
      <c r="A249" s="8" t="s">
        <v>9</v>
      </c>
      <c r="B249" s="8">
        <v>8</v>
      </c>
      <c r="C249" s="8" t="s">
        <v>122</v>
      </c>
      <c r="D249" s="8">
        <v>435101.43224309001</v>
      </c>
      <c r="E249" s="8">
        <v>3689170.3151911902</v>
      </c>
      <c r="F249" s="8">
        <v>206</v>
      </c>
      <c r="G249" s="8">
        <v>79</v>
      </c>
      <c r="H249" s="14"/>
    </row>
    <row r="250" spans="1:8" ht="15.75" x14ac:dyDescent="0.25">
      <c r="A250" s="8" t="s">
        <v>9</v>
      </c>
      <c r="B250" s="8">
        <v>8</v>
      </c>
      <c r="C250" s="8" t="s">
        <v>123</v>
      </c>
      <c r="D250" s="8">
        <v>435395.32549786899</v>
      </c>
      <c r="E250" s="8">
        <v>3689222.37607538</v>
      </c>
      <c r="F250" s="8">
        <v>283</v>
      </c>
      <c r="G250" s="8">
        <v>80</v>
      </c>
      <c r="H250" s="14"/>
    </row>
    <row r="251" spans="1:8" ht="15.75" x14ac:dyDescent="0.25">
      <c r="A251" s="8" t="s">
        <v>9</v>
      </c>
      <c r="B251" s="8">
        <v>9</v>
      </c>
      <c r="C251" s="8" t="s">
        <v>125</v>
      </c>
      <c r="D251" s="8">
        <v>435044.80186188599</v>
      </c>
      <c r="E251" s="8">
        <v>3685732.6194827799</v>
      </c>
      <c r="F251" s="8">
        <v>227</v>
      </c>
      <c r="G251" s="8">
        <v>99</v>
      </c>
      <c r="H251" s="14"/>
    </row>
    <row r="252" spans="1:8" ht="15.75" x14ac:dyDescent="0.25">
      <c r="A252" s="8" t="s">
        <v>9</v>
      </c>
      <c r="B252" s="8">
        <v>9</v>
      </c>
      <c r="C252" s="8" t="s">
        <v>126</v>
      </c>
      <c r="D252" s="8">
        <v>435165.56729656301</v>
      </c>
      <c r="E252" s="8">
        <v>3685359.8753234502</v>
      </c>
      <c r="F252" s="8">
        <v>300</v>
      </c>
      <c r="G252" s="8">
        <v>277</v>
      </c>
      <c r="H252" s="14"/>
    </row>
    <row r="253" spans="1:8" ht="15.75" x14ac:dyDescent="0.25">
      <c r="A253" s="8" t="s">
        <v>9</v>
      </c>
      <c r="B253" s="8">
        <v>9</v>
      </c>
      <c r="C253" s="8" t="s">
        <v>127</v>
      </c>
      <c r="D253" s="8">
        <v>435464.85357737902</v>
      </c>
      <c r="E253" s="8">
        <v>3685098.00779321</v>
      </c>
      <c r="F253" s="8">
        <v>325</v>
      </c>
      <c r="G253" s="8">
        <v>133</v>
      </c>
      <c r="H253" s="14"/>
    </row>
    <row r="254" spans="1:8" ht="15.75" x14ac:dyDescent="0.25">
      <c r="A254" s="8" t="s">
        <v>9</v>
      </c>
      <c r="B254" s="8">
        <v>9</v>
      </c>
      <c r="C254" s="8" t="s">
        <v>128</v>
      </c>
      <c r="D254" s="8">
        <v>435770.31982502301</v>
      </c>
      <c r="E254" s="8">
        <v>3684839.97895667</v>
      </c>
      <c r="F254" s="8">
        <v>287</v>
      </c>
      <c r="G254" s="8">
        <v>91</v>
      </c>
      <c r="H254" s="14"/>
    </row>
    <row r="255" spans="1:8" ht="15.75" x14ac:dyDescent="0.25">
      <c r="A255" s="8" t="s">
        <v>9</v>
      </c>
      <c r="B255" s="8">
        <v>10</v>
      </c>
      <c r="C255" s="8" t="s">
        <v>132</v>
      </c>
      <c r="D255" s="8">
        <v>434231.709031654</v>
      </c>
      <c r="E255" s="8">
        <v>3682010.2422269299</v>
      </c>
      <c r="F255" s="8">
        <v>302</v>
      </c>
      <c r="G255" s="8">
        <v>84</v>
      </c>
      <c r="H255" s="14"/>
    </row>
    <row r="256" spans="1:8" ht="15.75" x14ac:dyDescent="0.25">
      <c r="A256" s="8" t="s">
        <v>9</v>
      </c>
      <c r="B256" s="8">
        <v>10</v>
      </c>
      <c r="C256" s="8" t="s">
        <v>133</v>
      </c>
      <c r="D256" s="8">
        <v>433888.310141747</v>
      </c>
      <c r="E256" s="8">
        <v>3682344.9017692702</v>
      </c>
      <c r="F256" s="8">
        <v>297</v>
      </c>
      <c r="G256" s="8">
        <v>167</v>
      </c>
      <c r="H256" s="14"/>
    </row>
    <row r="257" spans="1:8" ht="15.75" x14ac:dyDescent="0.25">
      <c r="A257" s="8" t="s">
        <v>9</v>
      </c>
      <c r="B257" s="8">
        <v>10</v>
      </c>
      <c r="C257" s="8" t="s">
        <v>134</v>
      </c>
      <c r="D257" s="8">
        <v>433662.23147710698</v>
      </c>
      <c r="E257" s="8">
        <v>3682788.6308552902</v>
      </c>
      <c r="F257" s="8">
        <v>230</v>
      </c>
      <c r="G257" s="8">
        <v>65</v>
      </c>
      <c r="H257" s="14"/>
    </row>
    <row r="258" spans="1:8" ht="15.75" x14ac:dyDescent="0.25">
      <c r="A258" s="8" t="s">
        <v>9</v>
      </c>
      <c r="B258" s="8">
        <v>11</v>
      </c>
      <c r="C258" s="8" t="s">
        <v>138</v>
      </c>
      <c r="D258" s="8">
        <v>432007.08917814901</v>
      </c>
      <c r="E258" s="8">
        <v>3681778.8312393599</v>
      </c>
      <c r="F258" s="8">
        <v>223</v>
      </c>
      <c r="G258" s="8">
        <v>96</v>
      </c>
      <c r="H258" s="14"/>
    </row>
    <row r="259" spans="1:8" ht="15.75" x14ac:dyDescent="0.25">
      <c r="A259" s="8" t="s">
        <v>9</v>
      </c>
      <c r="B259" s="8">
        <v>11</v>
      </c>
      <c r="C259" s="8" t="s">
        <v>156</v>
      </c>
      <c r="D259" s="8">
        <v>432493.75196879101</v>
      </c>
      <c r="E259" s="8">
        <v>3681099.9828846599</v>
      </c>
      <c r="F259" s="8">
        <v>226</v>
      </c>
      <c r="G259" s="8">
        <v>88</v>
      </c>
      <c r="H259" s="14"/>
    </row>
    <row r="260" spans="1:8" ht="15.75" x14ac:dyDescent="0.25">
      <c r="A260" s="8" t="s">
        <v>9</v>
      </c>
      <c r="B260" s="8">
        <v>12</v>
      </c>
      <c r="C260" s="8" t="s">
        <v>140</v>
      </c>
      <c r="D260" s="8">
        <v>429350.70458863402</v>
      </c>
      <c r="E260" s="8">
        <v>3671759.8409050098</v>
      </c>
      <c r="F260" s="8">
        <v>314</v>
      </c>
      <c r="G260" s="8">
        <v>42</v>
      </c>
      <c r="H260" s="14"/>
    </row>
    <row r="261" spans="1:8" ht="15.75" x14ac:dyDescent="0.25">
      <c r="A261" s="8" t="s">
        <v>9</v>
      </c>
      <c r="B261" s="8">
        <v>12</v>
      </c>
      <c r="C261" s="8" t="s">
        <v>141</v>
      </c>
      <c r="D261" s="8">
        <v>429145.89762842102</v>
      </c>
      <c r="E261" s="8">
        <v>3671678.72446721</v>
      </c>
      <c r="F261" s="8">
        <v>229</v>
      </c>
      <c r="G261" s="8">
        <v>98</v>
      </c>
      <c r="H261" s="14"/>
    </row>
    <row r="262" spans="1:8" ht="15.75" x14ac:dyDescent="0.25">
      <c r="A262" s="8" t="s">
        <v>9</v>
      </c>
      <c r="B262" s="8">
        <v>12</v>
      </c>
      <c r="C262" s="8" t="s">
        <v>142</v>
      </c>
      <c r="D262" s="8">
        <v>429007.41480888001</v>
      </c>
      <c r="E262" s="8">
        <v>3671509.0043240702</v>
      </c>
      <c r="F262" s="8">
        <v>252</v>
      </c>
      <c r="G262" s="8">
        <v>86</v>
      </c>
      <c r="H262" s="14"/>
    </row>
    <row r="263" spans="1:8" ht="15.75" x14ac:dyDescent="0.25">
      <c r="A263" s="8" t="s">
        <v>9</v>
      </c>
      <c r="B263" s="8">
        <v>12</v>
      </c>
      <c r="C263" s="8" t="s">
        <v>143</v>
      </c>
      <c r="D263" s="8">
        <v>428934.690349226</v>
      </c>
      <c r="E263" s="8">
        <v>3671297.61934083</v>
      </c>
      <c r="F263" s="8">
        <v>200</v>
      </c>
      <c r="G263" s="8">
        <v>81</v>
      </c>
      <c r="H263" s="14"/>
    </row>
    <row r="264" spans="1:8" ht="15.75" x14ac:dyDescent="0.25">
      <c r="A264" s="8" t="s">
        <v>190</v>
      </c>
      <c r="B264" s="8">
        <v>0</v>
      </c>
      <c r="C264" s="8" t="s">
        <v>324</v>
      </c>
      <c r="D264" s="8">
        <v>645971.42904883297</v>
      </c>
      <c r="E264" s="8">
        <v>2867846.5039546802</v>
      </c>
      <c r="F264" s="8">
        <v>56</v>
      </c>
      <c r="G264" s="8">
        <v>36</v>
      </c>
      <c r="H264" s="14"/>
    </row>
    <row r="265" spans="1:8" ht="15.75" x14ac:dyDescent="0.25">
      <c r="A265" s="8" t="s">
        <v>190</v>
      </c>
      <c r="B265" s="8">
        <v>0</v>
      </c>
      <c r="C265" s="8" t="s">
        <v>325</v>
      </c>
      <c r="D265" s="8">
        <v>645932.04284502799</v>
      </c>
      <c r="E265" s="8">
        <v>2867747.2342014601</v>
      </c>
      <c r="F265" s="8">
        <v>70</v>
      </c>
      <c r="G265" s="8">
        <v>32</v>
      </c>
      <c r="H265" s="14"/>
    </row>
    <row r="266" spans="1:8" ht="15.75" x14ac:dyDescent="0.25">
      <c r="A266" s="8" t="s">
        <v>190</v>
      </c>
      <c r="B266" s="8">
        <v>0</v>
      </c>
      <c r="C266" s="8" t="s">
        <v>326</v>
      </c>
      <c r="D266" s="8">
        <v>645938.04533861706</v>
      </c>
      <c r="E266" s="8">
        <v>2867652.6495014299</v>
      </c>
      <c r="F266" s="8">
        <v>67</v>
      </c>
      <c r="G266" s="8">
        <v>28</v>
      </c>
      <c r="H266" s="14"/>
    </row>
    <row r="267" spans="1:8" ht="15.75" x14ac:dyDescent="0.25">
      <c r="A267" s="8" t="s">
        <v>190</v>
      </c>
      <c r="B267" s="8">
        <v>0</v>
      </c>
      <c r="C267" s="8" t="s">
        <v>327</v>
      </c>
      <c r="D267" s="8">
        <v>645979.48068531801</v>
      </c>
      <c r="E267" s="8">
        <v>2867601.2572531598</v>
      </c>
      <c r="F267" s="8">
        <v>68</v>
      </c>
      <c r="G267" s="8">
        <v>26</v>
      </c>
      <c r="H267" s="14"/>
    </row>
    <row r="268" spans="1:8" ht="15.75" x14ac:dyDescent="0.25">
      <c r="A268" s="8" t="s">
        <v>190</v>
      </c>
      <c r="B268" s="8">
        <v>1</v>
      </c>
      <c r="C268" s="8" t="s">
        <v>328</v>
      </c>
      <c r="D268" s="8">
        <v>646954.16486192297</v>
      </c>
      <c r="E268" s="8">
        <v>2866352.1796827302</v>
      </c>
      <c r="F268" s="8">
        <v>145</v>
      </c>
      <c r="G268" s="8">
        <v>16</v>
      </c>
      <c r="H268" s="14"/>
    </row>
    <row r="269" spans="1:8" ht="15.75" x14ac:dyDescent="0.25">
      <c r="A269" s="8" t="s">
        <v>190</v>
      </c>
      <c r="B269" s="8">
        <v>2</v>
      </c>
      <c r="C269" s="8" t="s">
        <v>329</v>
      </c>
      <c r="D269" s="8">
        <v>650325.23319642304</v>
      </c>
      <c r="E269" s="8">
        <v>2865242.6272474402</v>
      </c>
      <c r="F269" s="8">
        <v>134</v>
      </c>
      <c r="G269" s="8">
        <v>28</v>
      </c>
      <c r="H269" s="14"/>
    </row>
    <row r="270" spans="1:8" ht="15.75" x14ac:dyDescent="0.25">
      <c r="A270" s="8" t="s">
        <v>190</v>
      </c>
      <c r="B270" s="8">
        <v>2</v>
      </c>
      <c r="C270" s="8" t="s">
        <v>330</v>
      </c>
      <c r="D270" s="8">
        <v>650392.87699245196</v>
      </c>
      <c r="E270" s="8">
        <v>2865300.0220057</v>
      </c>
      <c r="F270" s="8">
        <v>112</v>
      </c>
      <c r="G270" s="8">
        <v>22</v>
      </c>
      <c r="H270" s="14"/>
    </row>
    <row r="271" spans="1:8" ht="15.75" x14ac:dyDescent="0.25">
      <c r="A271" s="8" t="s">
        <v>190</v>
      </c>
      <c r="B271" s="8">
        <v>2</v>
      </c>
      <c r="C271" s="8" t="s">
        <v>331</v>
      </c>
      <c r="D271" s="8">
        <v>650466.084431528</v>
      </c>
      <c r="E271" s="8">
        <v>2865295.3363622501</v>
      </c>
      <c r="F271" s="8">
        <v>56</v>
      </c>
      <c r="G271" s="8">
        <v>45</v>
      </c>
      <c r="H271" s="14"/>
    </row>
    <row r="272" spans="1:8" ht="15.75" x14ac:dyDescent="0.25">
      <c r="A272" s="8" t="s">
        <v>190</v>
      </c>
      <c r="B272" s="8">
        <v>3</v>
      </c>
      <c r="C272" s="8" t="s">
        <v>332</v>
      </c>
      <c r="D272" s="8">
        <v>650558.61291386001</v>
      </c>
      <c r="E272" s="8">
        <v>2863380.8018668098</v>
      </c>
      <c r="F272" s="8">
        <v>93</v>
      </c>
      <c r="G272" s="8">
        <v>33</v>
      </c>
      <c r="H272" s="14"/>
    </row>
    <row r="273" spans="1:8" ht="15.75" x14ac:dyDescent="0.25">
      <c r="A273" s="8" t="s">
        <v>190</v>
      </c>
      <c r="B273" s="8">
        <v>3</v>
      </c>
      <c r="C273" s="8" t="s">
        <v>333</v>
      </c>
      <c r="D273" s="8">
        <v>650620.10716434801</v>
      </c>
      <c r="E273" s="8">
        <v>2863286.8021750501</v>
      </c>
      <c r="F273" s="8">
        <v>102</v>
      </c>
      <c r="G273" s="8">
        <v>51</v>
      </c>
      <c r="H273" s="14"/>
    </row>
    <row r="274" spans="1:8" ht="15.75" x14ac:dyDescent="0.25">
      <c r="A274" s="8" t="s">
        <v>190</v>
      </c>
      <c r="B274" s="8">
        <v>4</v>
      </c>
      <c r="C274" s="8" t="s">
        <v>334</v>
      </c>
      <c r="D274" s="8">
        <v>651477.227309593</v>
      </c>
      <c r="E274" s="8">
        <v>2863795.4461199101</v>
      </c>
      <c r="F274" s="8">
        <v>58</v>
      </c>
      <c r="G274" s="8">
        <v>39</v>
      </c>
      <c r="H274" s="14"/>
    </row>
    <row r="275" spans="1:8" ht="15.75" x14ac:dyDescent="0.25">
      <c r="A275" s="8" t="s">
        <v>190</v>
      </c>
      <c r="B275" s="8">
        <v>4</v>
      </c>
      <c r="C275" s="8" t="s">
        <v>335</v>
      </c>
      <c r="D275" s="8">
        <v>651529.64383618697</v>
      </c>
      <c r="E275" s="8">
        <v>2863802.4739617398</v>
      </c>
      <c r="F275" s="8">
        <v>51</v>
      </c>
      <c r="G275" s="8">
        <v>28</v>
      </c>
      <c r="H275" s="14"/>
    </row>
    <row r="276" spans="1:8" ht="15.75" x14ac:dyDescent="0.25">
      <c r="A276" s="8" t="s">
        <v>190</v>
      </c>
      <c r="B276" s="8">
        <v>4</v>
      </c>
      <c r="C276" s="8" t="s">
        <v>336</v>
      </c>
      <c r="D276" s="8">
        <v>651614.857369793</v>
      </c>
      <c r="E276" s="8">
        <v>2863715.5026605101</v>
      </c>
      <c r="F276" s="8">
        <v>88</v>
      </c>
      <c r="G276" s="8">
        <v>25</v>
      </c>
      <c r="H276" s="14"/>
    </row>
    <row r="277" spans="1:8" ht="15.75" x14ac:dyDescent="0.25">
      <c r="A277" s="8" t="s">
        <v>190</v>
      </c>
      <c r="B277" s="8">
        <v>5</v>
      </c>
      <c r="C277" s="8" t="s">
        <v>337</v>
      </c>
      <c r="D277" s="8">
        <v>653223.38375868194</v>
      </c>
      <c r="E277" s="8">
        <v>2864171.7246924401</v>
      </c>
      <c r="F277" s="8">
        <v>137</v>
      </c>
      <c r="G277" s="8">
        <v>31</v>
      </c>
      <c r="H277" s="14"/>
    </row>
    <row r="278" spans="1:8" ht="15.75" x14ac:dyDescent="0.25">
      <c r="A278" s="8" t="s">
        <v>190</v>
      </c>
      <c r="B278" s="8">
        <v>5</v>
      </c>
      <c r="C278" s="8" t="s">
        <v>338</v>
      </c>
      <c r="D278" s="8">
        <v>653345.20067657903</v>
      </c>
      <c r="E278" s="8">
        <v>2864185.7803264898</v>
      </c>
      <c r="F278" s="8">
        <v>89</v>
      </c>
      <c r="G278" s="8">
        <v>47</v>
      </c>
      <c r="H278" s="14"/>
    </row>
    <row r="279" spans="1:8" ht="15.75" x14ac:dyDescent="0.25">
      <c r="A279" s="8" t="s">
        <v>190</v>
      </c>
      <c r="B279" s="8">
        <v>5</v>
      </c>
      <c r="C279" s="8" t="s">
        <v>339</v>
      </c>
      <c r="D279" s="8">
        <v>653426.02152445097</v>
      </c>
      <c r="E279" s="8">
        <v>2864099.9805344502</v>
      </c>
      <c r="F279" s="8">
        <v>48</v>
      </c>
      <c r="G279" s="8">
        <v>35</v>
      </c>
      <c r="H279" s="14"/>
    </row>
    <row r="280" spans="1:8" ht="15.75" x14ac:dyDescent="0.25">
      <c r="A280" s="8" t="s">
        <v>190</v>
      </c>
      <c r="B280" s="8">
        <v>7</v>
      </c>
      <c r="C280" s="8" t="s">
        <v>340</v>
      </c>
      <c r="D280" s="8">
        <v>654640.38883410394</v>
      </c>
      <c r="E280" s="8">
        <v>2862234.6349522499</v>
      </c>
      <c r="F280" s="8">
        <v>60</v>
      </c>
      <c r="G280" s="8">
        <v>40</v>
      </c>
      <c r="H280" s="14"/>
    </row>
    <row r="281" spans="1:8" ht="15.75" x14ac:dyDescent="0.25">
      <c r="A281" s="8" t="s">
        <v>190</v>
      </c>
      <c r="B281" s="8">
        <v>7</v>
      </c>
      <c r="C281" s="8" t="s">
        <v>341</v>
      </c>
      <c r="D281" s="8">
        <v>654634.53162825597</v>
      </c>
      <c r="E281" s="8">
        <v>2862157.0345514598</v>
      </c>
      <c r="F281" s="8">
        <v>70</v>
      </c>
      <c r="G281" s="8">
        <v>35</v>
      </c>
      <c r="H281" s="14"/>
    </row>
    <row r="282" spans="1:8" ht="15.75" x14ac:dyDescent="0.25">
      <c r="A282" s="8" t="s">
        <v>190</v>
      </c>
      <c r="B282" s="8">
        <v>7</v>
      </c>
      <c r="C282" s="8" t="s">
        <v>342</v>
      </c>
      <c r="D282" s="8">
        <v>654678.74816721701</v>
      </c>
      <c r="E282" s="8">
        <v>2862006.81141228</v>
      </c>
      <c r="F282" s="8">
        <v>88</v>
      </c>
      <c r="G282" s="8">
        <v>48</v>
      </c>
      <c r="H282" s="14"/>
    </row>
    <row r="283" spans="1:8" ht="15.75" x14ac:dyDescent="0.25">
      <c r="A283" s="8" t="s">
        <v>190</v>
      </c>
      <c r="B283" s="8">
        <v>7</v>
      </c>
      <c r="C283" s="8" t="s">
        <v>343</v>
      </c>
      <c r="D283" s="8">
        <v>654761.033689579</v>
      </c>
      <c r="E283" s="8">
        <v>2861940.9234675202</v>
      </c>
      <c r="F283" s="8">
        <v>80</v>
      </c>
      <c r="G283" s="8">
        <v>46</v>
      </c>
      <c r="H283" s="14"/>
    </row>
    <row r="284" spans="1:8" ht="15.75" x14ac:dyDescent="0.25">
      <c r="A284" s="8" t="s">
        <v>190</v>
      </c>
      <c r="B284" s="8">
        <v>8</v>
      </c>
      <c r="C284" s="8" t="s">
        <v>344</v>
      </c>
      <c r="D284" s="8">
        <v>655791.80100668198</v>
      </c>
      <c r="E284" s="8">
        <v>2862027.3032982098</v>
      </c>
      <c r="F284" s="8">
        <v>44</v>
      </c>
      <c r="G284" s="8">
        <v>35</v>
      </c>
      <c r="H284" s="14"/>
    </row>
    <row r="285" spans="1:8" ht="15.75" x14ac:dyDescent="0.25">
      <c r="A285" s="8" t="s">
        <v>190</v>
      </c>
      <c r="B285" s="8">
        <v>8</v>
      </c>
      <c r="C285" s="8" t="s">
        <v>345</v>
      </c>
      <c r="D285" s="8">
        <v>655810.54245588602</v>
      </c>
      <c r="E285" s="8">
        <v>2861896.84662482</v>
      </c>
      <c r="F285" s="8">
        <v>53</v>
      </c>
      <c r="G285" s="8">
        <v>42</v>
      </c>
      <c r="H285" s="14"/>
    </row>
    <row r="286" spans="1:8" ht="15.75" x14ac:dyDescent="0.25">
      <c r="A286" s="8" t="s">
        <v>190</v>
      </c>
      <c r="B286" s="8">
        <v>9</v>
      </c>
      <c r="C286" s="8" t="s">
        <v>346</v>
      </c>
      <c r="D286" s="8">
        <v>655741.136480544</v>
      </c>
      <c r="E286" s="8">
        <v>2860624.6376803</v>
      </c>
      <c r="F286" s="8">
        <v>184</v>
      </c>
      <c r="G286" s="8">
        <v>29</v>
      </c>
      <c r="H286" s="14"/>
    </row>
    <row r="287" spans="1:8" ht="15.75" x14ac:dyDescent="0.25">
      <c r="A287" s="8" t="s">
        <v>190</v>
      </c>
      <c r="B287" s="8">
        <v>9</v>
      </c>
      <c r="C287" s="8" t="s">
        <v>347</v>
      </c>
      <c r="D287" s="8">
        <v>655862.36898375605</v>
      </c>
      <c r="E287" s="8">
        <v>2860516.8758226698</v>
      </c>
      <c r="F287" s="8">
        <v>134</v>
      </c>
      <c r="G287" s="8">
        <v>32</v>
      </c>
      <c r="H287" s="14"/>
    </row>
    <row r="288" spans="1:8" ht="15.75" x14ac:dyDescent="0.25">
      <c r="A288" s="8" t="s">
        <v>190</v>
      </c>
      <c r="B288" s="8">
        <v>10</v>
      </c>
      <c r="C288" s="8" t="s">
        <v>348</v>
      </c>
      <c r="D288" s="8">
        <v>658912.20455693</v>
      </c>
      <c r="E288" s="8">
        <v>2859033.9559318698</v>
      </c>
      <c r="F288" s="8">
        <v>58</v>
      </c>
      <c r="G288" s="8">
        <v>48</v>
      </c>
      <c r="H288" s="14"/>
    </row>
    <row r="289" spans="1:8" ht="15.75" x14ac:dyDescent="0.25">
      <c r="A289" s="8" t="s">
        <v>190</v>
      </c>
      <c r="B289" s="8">
        <v>10</v>
      </c>
      <c r="C289" s="8" t="s">
        <v>349</v>
      </c>
      <c r="D289" s="8">
        <v>659096.39610727096</v>
      </c>
      <c r="E289" s="8">
        <v>2859171.5867325799</v>
      </c>
      <c r="F289" s="8">
        <v>95</v>
      </c>
      <c r="G289" s="8">
        <v>21</v>
      </c>
      <c r="H289" s="14"/>
    </row>
    <row r="290" spans="1:8" ht="15.75" x14ac:dyDescent="0.25">
      <c r="A290" s="8" t="s">
        <v>190</v>
      </c>
      <c r="B290" s="8">
        <v>11</v>
      </c>
      <c r="C290" s="8" t="s">
        <v>350</v>
      </c>
      <c r="D290" s="8">
        <v>659333.88988101704</v>
      </c>
      <c r="E290" s="8">
        <v>2861361.6755853998</v>
      </c>
      <c r="F290" s="8">
        <v>57</v>
      </c>
      <c r="G290" s="8">
        <v>36</v>
      </c>
      <c r="H290" s="14"/>
    </row>
    <row r="291" spans="1:8" ht="15.75" x14ac:dyDescent="0.25">
      <c r="A291" s="8" t="s">
        <v>190</v>
      </c>
      <c r="B291" s="8">
        <v>11</v>
      </c>
      <c r="C291" s="8" t="s">
        <v>351</v>
      </c>
      <c r="D291" s="8">
        <v>659434.18442089902</v>
      </c>
      <c r="E291" s="8">
        <v>2861366.36040224</v>
      </c>
      <c r="F291" s="8">
        <v>57</v>
      </c>
      <c r="G291" s="8">
        <v>55</v>
      </c>
      <c r="H291" s="14"/>
    </row>
    <row r="292" spans="1:8" ht="15.75" x14ac:dyDescent="0.25">
      <c r="A292" s="8" t="s">
        <v>190</v>
      </c>
      <c r="B292" s="8">
        <v>11</v>
      </c>
      <c r="C292" s="8" t="s">
        <v>352</v>
      </c>
      <c r="D292" s="8">
        <v>659505.48872193205</v>
      </c>
      <c r="E292" s="8">
        <v>2861320.9711834602</v>
      </c>
      <c r="F292" s="8">
        <v>45</v>
      </c>
      <c r="G292" s="8">
        <v>29</v>
      </c>
      <c r="H292" s="14"/>
    </row>
    <row r="293" spans="1:8" ht="15.75" x14ac:dyDescent="0.25">
      <c r="A293" s="8" t="s">
        <v>190</v>
      </c>
      <c r="B293" s="8">
        <v>12</v>
      </c>
      <c r="C293" s="8" t="s">
        <v>353</v>
      </c>
      <c r="D293" s="8">
        <v>659427.59484133497</v>
      </c>
      <c r="E293" s="8">
        <v>2860989.1929714698</v>
      </c>
      <c r="F293" s="8">
        <v>76</v>
      </c>
      <c r="G293" s="8">
        <v>19</v>
      </c>
      <c r="H293" s="14"/>
    </row>
    <row r="294" spans="1:8" ht="15.75" x14ac:dyDescent="0.25">
      <c r="A294" s="8" t="s">
        <v>190</v>
      </c>
      <c r="B294" s="8">
        <v>12</v>
      </c>
      <c r="C294" s="8" t="s">
        <v>354</v>
      </c>
      <c r="D294" s="8">
        <v>659410.60998001997</v>
      </c>
      <c r="E294" s="8">
        <v>2860880.84527878</v>
      </c>
      <c r="F294" s="8">
        <v>46</v>
      </c>
      <c r="G294" s="8">
        <v>37</v>
      </c>
      <c r="H294" s="14"/>
    </row>
    <row r="295" spans="1:8" ht="15.75" x14ac:dyDescent="0.25">
      <c r="A295" s="8" t="s">
        <v>190</v>
      </c>
      <c r="B295" s="8">
        <v>13</v>
      </c>
      <c r="C295" s="8" t="s">
        <v>355</v>
      </c>
      <c r="D295" s="8">
        <v>659574.29781353404</v>
      </c>
      <c r="E295" s="8">
        <v>2859526.2030764902</v>
      </c>
      <c r="F295" s="8">
        <v>75</v>
      </c>
      <c r="G295" s="8">
        <v>32</v>
      </c>
      <c r="H295" s="14"/>
    </row>
    <row r="296" spans="1:8" ht="15.75" x14ac:dyDescent="0.25">
      <c r="A296" s="8" t="s">
        <v>190</v>
      </c>
      <c r="B296" s="8">
        <v>13</v>
      </c>
      <c r="C296" s="8" t="s">
        <v>356</v>
      </c>
      <c r="D296" s="8">
        <v>659759.66120750003</v>
      </c>
      <c r="E296" s="8">
        <v>2859546.1147495499</v>
      </c>
      <c r="F296" s="8">
        <v>115</v>
      </c>
      <c r="G296" s="8">
        <v>19</v>
      </c>
      <c r="H296" s="14"/>
    </row>
    <row r="297" spans="1:8" ht="15.75" x14ac:dyDescent="0.25">
      <c r="A297" s="8" t="s">
        <v>190</v>
      </c>
      <c r="B297" s="8">
        <v>13</v>
      </c>
      <c r="C297" s="8" t="s">
        <v>357</v>
      </c>
      <c r="D297" s="8">
        <v>659810.028425058</v>
      </c>
      <c r="E297" s="8">
        <v>2859670.8610593402</v>
      </c>
      <c r="F297" s="8">
        <v>85</v>
      </c>
      <c r="G297" s="8">
        <v>24</v>
      </c>
      <c r="H297" s="14"/>
    </row>
    <row r="298" spans="1:8" ht="15.75" x14ac:dyDescent="0.25">
      <c r="A298" s="8" t="s">
        <v>190</v>
      </c>
      <c r="B298" s="8">
        <v>14</v>
      </c>
      <c r="C298" s="8" t="s">
        <v>358</v>
      </c>
      <c r="D298" s="8">
        <v>659746.18878126598</v>
      </c>
      <c r="E298" s="8">
        <v>2858942.8806453198</v>
      </c>
      <c r="F298" s="8">
        <v>88</v>
      </c>
      <c r="G298" s="8">
        <v>41</v>
      </c>
      <c r="H298" s="14"/>
    </row>
    <row r="299" spans="1:8" ht="15.75" x14ac:dyDescent="0.25">
      <c r="A299" s="8" t="s">
        <v>190</v>
      </c>
      <c r="B299" s="8">
        <v>14</v>
      </c>
      <c r="C299" s="8" t="s">
        <v>359</v>
      </c>
      <c r="D299" s="8">
        <v>659684.40110570798</v>
      </c>
      <c r="E299" s="8">
        <v>2858899.5422665798</v>
      </c>
      <c r="F299" s="8">
        <v>102</v>
      </c>
      <c r="G299" s="8">
        <v>24</v>
      </c>
      <c r="H299" s="14"/>
    </row>
    <row r="300" spans="1:8" ht="15.75" x14ac:dyDescent="0.25">
      <c r="A300" s="8" t="s">
        <v>190</v>
      </c>
      <c r="B300" s="8">
        <v>14</v>
      </c>
      <c r="C300" s="8" t="s">
        <v>360</v>
      </c>
      <c r="D300" s="8">
        <v>659677.95836100599</v>
      </c>
      <c r="E300" s="8">
        <v>2858831.6053105802</v>
      </c>
      <c r="F300" s="8">
        <v>71</v>
      </c>
      <c r="G300" s="8">
        <v>50</v>
      </c>
      <c r="H300" s="14"/>
    </row>
    <row r="301" spans="1:8" ht="15.75" x14ac:dyDescent="0.25">
      <c r="A301" s="8" t="s">
        <v>190</v>
      </c>
      <c r="B301" s="8">
        <v>15</v>
      </c>
      <c r="C301" s="8" t="s">
        <v>361</v>
      </c>
      <c r="D301" s="8">
        <v>661317.81636176701</v>
      </c>
      <c r="E301" s="8">
        <v>2858821.63805163</v>
      </c>
      <c r="F301" s="8">
        <v>78</v>
      </c>
      <c r="G301" s="8">
        <v>32</v>
      </c>
      <c r="H301" s="14"/>
    </row>
    <row r="302" spans="1:8" ht="15.75" x14ac:dyDescent="0.25">
      <c r="A302" s="8" t="s">
        <v>190</v>
      </c>
      <c r="B302" s="8">
        <v>15</v>
      </c>
      <c r="C302" s="8" t="s">
        <v>362</v>
      </c>
      <c r="D302" s="8">
        <v>661484.14456395898</v>
      </c>
      <c r="E302" s="8">
        <v>2859021.3494460499</v>
      </c>
      <c r="F302" s="8">
        <v>73</v>
      </c>
      <c r="G302" s="8">
        <v>52</v>
      </c>
      <c r="H302" s="14"/>
    </row>
    <row r="303" spans="1:8" ht="15.75" x14ac:dyDescent="0.25">
      <c r="A303" s="8" t="s">
        <v>190</v>
      </c>
      <c r="B303" s="8">
        <v>16</v>
      </c>
      <c r="C303" s="8" t="s">
        <v>363</v>
      </c>
      <c r="D303" s="8">
        <v>661650.766249454</v>
      </c>
      <c r="E303" s="8">
        <v>2859286.36106632</v>
      </c>
      <c r="F303" s="8">
        <v>208</v>
      </c>
      <c r="G303" s="8">
        <v>47</v>
      </c>
      <c r="H303" s="14"/>
    </row>
    <row r="304" spans="1:8" ht="15.75" x14ac:dyDescent="0.25">
      <c r="A304" s="8" t="s">
        <v>190</v>
      </c>
      <c r="B304" s="8">
        <v>16</v>
      </c>
      <c r="C304" s="8" t="s">
        <v>364</v>
      </c>
      <c r="D304" s="8">
        <v>661790.44579009898</v>
      </c>
      <c r="E304" s="8">
        <v>2859259.4196123402</v>
      </c>
      <c r="F304" s="8">
        <v>77</v>
      </c>
      <c r="G304" s="8">
        <v>31</v>
      </c>
      <c r="H304" s="14"/>
    </row>
    <row r="305" spans="1:8" ht="15.75" x14ac:dyDescent="0.25">
      <c r="A305" s="8" t="s">
        <v>190</v>
      </c>
      <c r="B305" s="8">
        <v>17</v>
      </c>
      <c r="C305" s="8" t="s">
        <v>365</v>
      </c>
      <c r="D305" s="8">
        <v>663136.88722987997</v>
      </c>
      <c r="E305" s="8">
        <v>2859628.0876981202</v>
      </c>
      <c r="F305" s="8">
        <v>87</v>
      </c>
      <c r="G305" s="8">
        <v>23</v>
      </c>
      <c r="H305" s="14"/>
    </row>
    <row r="306" spans="1:8" ht="15.75" x14ac:dyDescent="0.25">
      <c r="A306" s="8" t="s">
        <v>190</v>
      </c>
      <c r="B306" s="8">
        <v>17</v>
      </c>
      <c r="C306" s="8" t="s">
        <v>366</v>
      </c>
      <c r="D306" s="8">
        <v>663135.42357767804</v>
      </c>
      <c r="E306" s="8">
        <v>2859731.1646013199</v>
      </c>
      <c r="F306" s="8">
        <v>100</v>
      </c>
      <c r="G306" s="8">
        <v>24</v>
      </c>
      <c r="H306" s="14"/>
    </row>
    <row r="307" spans="1:8" ht="15.75" x14ac:dyDescent="0.25">
      <c r="A307" s="8" t="s">
        <v>190</v>
      </c>
      <c r="B307" s="8">
        <v>17</v>
      </c>
      <c r="C307" s="8" t="s">
        <v>367</v>
      </c>
      <c r="D307" s="8">
        <v>663152.40830737096</v>
      </c>
      <c r="E307" s="8">
        <v>2859828.09188281</v>
      </c>
      <c r="F307" s="8">
        <v>128</v>
      </c>
      <c r="G307" s="8">
        <v>38</v>
      </c>
      <c r="H307" s="14"/>
    </row>
    <row r="308" spans="1:8" ht="15.75" x14ac:dyDescent="0.25">
      <c r="A308" s="8" t="s">
        <v>190</v>
      </c>
      <c r="B308" s="8">
        <v>17</v>
      </c>
      <c r="C308" s="8" t="s">
        <v>368</v>
      </c>
      <c r="D308" s="8">
        <v>663235.57334960205</v>
      </c>
      <c r="E308" s="8">
        <v>2860000.5692775701</v>
      </c>
      <c r="F308" s="8">
        <v>112</v>
      </c>
      <c r="G308" s="8">
        <v>32</v>
      </c>
      <c r="H308" s="14"/>
    </row>
    <row r="309" spans="1:8" ht="15.75" x14ac:dyDescent="0.25">
      <c r="A309" s="8" t="s">
        <v>190</v>
      </c>
      <c r="B309" s="8">
        <v>17</v>
      </c>
      <c r="C309" s="8" t="s">
        <v>369</v>
      </c>
      <c r="D309" s="8">
        <v>663314.34524503304</v>
      </c>
      <c r="E309" s="8">
        <v>2860073.7766627101</v>
      </c>
      <c r="F309" s="8">
        <v>104</v>
      </c>
      <c r="G309" s="8">
        <v>37</v>
      </c>
      <c r="H309" s="14"/>
    </row>
    <row r="310" spans="1:8" ht="15.75" x14ac:dyDescent="0.25">
      <c r="A310" s="8" t="s">
        <v>190</v>
      </c>
      <c r="B310" s="8">
        <v>17</v>
      </c>
      <c r="C310" s="8" t="s">
        <v>370</v>
      </c>
      <c r="D310" s="8">
        <v>663511.42064891395</v>
      </c>
      <c r="E310" s="8">
        <v>2860141.4193905098</v>
      </c>
      <c r="F310" s="8">
        <v>179</v>
      </c>
      <c r="G310" s="8">
        <v>48</v>
      </c>
      <c r="H310" s="14"/>
    </row>
    <row r="311" spans="1:8" ht="15.75" x14ac:dyDescent="0.25">
      <c r="A311" s="8" t="s">
        <v>190</v>
      </c>
      <c r="B311" s="8">
        <v>18</v>
      </c>
      <c r="C311" s="8" t="s">
        <v>371</v>
      </c>
      <c r="D311" s="8">
        <v>662837.90917512402</v>
      </c>
      <c r="E311" s="8">
        <v>2860543.48209173</v>
      </c>
      <c r="F311" s="8">
        <v>112</v>
      </c>
      <c r="G311" s="8">
        <v>31</v>
      </c>
      <c r="H311" s="14"/>
    </row>
    <row r="312" spans="1:8" ht="15.75" x14ac:dyDescent="0.25">
      <c r="A312" s="8" t="s">
        <v>190</v>
      </c>
      <c r="B312" s="8">
        <v>18</v>
      </c>
      <c r="C312" s="8" t="s">
        <v>372</v>
      </c>
      <c r="D312" s="8">
        <v>662760.01597788895</v>
      </c>
      <c r="E312" s="8">
        <v>2860573.6445484799</v>
      </c>
      <c r="F312" s="8">
        <v>157</v>
      </c>
      <c r="G312" s="8">
        <v>55</v>
      </c>
      <c r="H312" s="14"/>
    </row>
    <row r="313" spans="1:8" ht="15.75" x14ac:dyDescent="0.25">
      <c r="A313" s="8" t="s">
        <v>190</v>
      </c>
      <c r="B313" s="8">
        <v>20</v>
      </c>
      <c r="C313" s="8" t="s">
        <v>373</v>
      </c>
      <c r="D313" s="8">
        <v>664266.79034587403</v>
      </c>
      <c r="E313" s="8">
        <v>2863375.4533314202</v>
      </c>
      <c r="F313" s="8">
        <v>144</v>
      </c>
      <c r="G313" s="8">
        <v>55</v>
      </c>
      <c r="H313" s="14"/>
    </row>
    <row r="314" spans="1:8" ht="15.75" x14ac:dyDescent="0.25">
      <c r="A314" s="8" t="s">
        <v>190</v>
      </c>
      <c r="B314" s="8">
        <v>20</v>
      </c>
      <c r="C314" s="8" t="s">
        <v>374</v>
      </c>
      <c r="D314" s="8">
        <v>664188.89741400001</v>
      </c>
      <c r="E314" s="8">
        <v>2863342.5102224201</v>
      </c>
      <c r="F314" s="8">
        <v>166</v>
      </c>
      <c r="G314" s="8">
        <v>73</v>
      </c>
      <c r="H314" s="14"/>
    </row>
    <row r="315" spans="1:8" ht="15.75" x14ac:dyDescent="0.25">
      <c r="A315" s="8" t="s">
        <v>190</v>
      </c>
      <c r="B315" s="8">
        <v>21</v>
      </c>
      <c r="C315" s="8" t="s">
        <v>375</v>
      </c>
      <c r="D315" s="8">
        <v>664444.83473525499</v>
      </c>
      <c r="E315" s="8">
        <v>2864116.46367861</v>
      </c>
      <c r="F315" s="8">
        <v>130</v>
      </c>
      <c r="G315" s="8">
        <v>44</v>
      </c>
      <c r="H315" s="14"/>
    </row>
    <row r="316" spans="1:8" ht="15.75" x14ac:dyDescent="0.25">
      <c r="A316" s="8" t="s">
        <v>190</v>
      </c>
      <c r="B316" s="8">
        <v>21</v>
      </c>
      <c r="C316" s="8" t="s">
        <v>376</v>
      </c>
      <c r="D316" s="8">
        <v>664542.78712378105</v>
      </c>
      <c r="E316" s="8">
        <v>2864168.88045613</v>
      </c>
      <c r="F316" s="8">
        <v>99</v>
      </c>
      <c r="G316" s="8">
        <v>32</v>
      </c>
      <c r="H316" s="14"/>
    </row>
    <row r="317" spans="1:8" ht="15.75" x14ac:dyDescent="0.25">
      <c r="A317" s="8" t="s">
        <v>190</v>
      </c>
      <c r="B317" s="8">
        <v>22</v>
      </c>
      <c r="C317" s="8" t="s">
        <v>377</v>
      </c>
      <c r="D317" s="8">
        <v>663829.44979953195</v>
      </c>
      <c r="E317" s="8">
        <v>2864516.9151803302</v>
      </c>
      <c r="F317" s="8">
        <v>76</v>
      </c>
      <c r="G317" s="8">
        <v>23</v>
      </c>
      <c r="H317" s="14"/>
    </row>
    <row r="318" spans="1:8" ht="15.75" x14ac:dyDescent="0.25">
      <c r="A318" s="8" t="s">
        <v>190</v>
      </c>
      <c r="B318" s="8">
        <v>22</v>
      </c>
      <c r="C318" s="8" t="s">
        <v>378</v>
      </c>
      <c r="D318" s="8">
        <v>663667.36771004496</v>
      </c>
      <c r="E318" s="8">
        <v>2864602.7162238001</v>
      </c>
      <c r="F318" s="8">
        <v>104</v>
      </c>
      <c r="G318" s="8">
        <v>49</v>
      </c>
      <c r="H318" s="14"/>
    </row>
    <row r="319" spans="1:8" ht="15.75" x14ac:dyDescent="0.25">
      <c r="A319" s="8" t="s">
        <v>190</v>
      </c>
      <c r="B319" s="8">
        <v>22</v>
      </c>
      <c r="C319" s="8" t="s">
        <v>379</v>
      </c>
      <c r="D319" s="8">
        <v>663608.21609209699</v>
      </c>
      <c r="E319" s="8">
        <v>2864670.8001580699</v>
      </c>
      <c r="F319" s="8">
        <v>92</v>
      </c>
      <c r="G319" s="8">
        <v>37</v>
      </c>
      <c r="H319" s="14"/>
    </row>
    <row r="320" spans="1:8" ht="15.75" x14ac:dyDescent="0.25">
      <c r="A320" s="8" t="s">
        <v>190</v>
      </c>
      <c r="B320" s="8">
        <v>22</v>
      </c>
      <c r="C320" s="8" t="s">
        <v>380</v>
      </c>
      <c r="D320" s="8">
        <v>663564.58476528199</v>
      </c>
      <c r="E320" s="8">
        <v>2864784.71216803</v>
      </c>
      <c r="F320" s="8">
        <v>103</v>
      </c>
      <c r="G320" s="8">
        <v>62</v>
      </c>
      <c r="H320" s="14"/>
    </row>
    <row r="321" spans="1:8" ht="15.75" x14ac:dyDescent="0.25">
      <c r="A321" s="8" t="s">
        <v>190</v>
      </c>
      <c r="B321" s="8">
        <v>22</v>
      </c>
      <c r="C321" s="8" t="s">
        <v>381</v>
      </c>
      <c r="D321" s="8">
        <v>663549.650882866</v>
      </c>
      <c r="E321" s="8">
        <v>2864904.9198483001</v>
      </c>
      <c r="F321" s="8">
        <v>92</v>
      </c>
      <c r="G321" s="8">
        <v>33</v>
      </c>
      <c r="H321" s="14"/>
    </row>
    <row r="322" spans="1:8" ht="15.75" x14ac:dyDescent="0.25">
      <c r="A322" s="8" t="s">
        <v>190</v>
      </c>
      <c r="B322" s="8">
        <v>23</v>
      </c>
      <c r="C322" s="8" t="s">
        <v>382</v>
      </c>
      <c r="D322" s="8">
        <v>662824.38615951699</v>
      </c>
      <c r="E322" s="8">
        <v>2866561.9873072901</v>
      </c>
      <c r="F322" s="8">
        <v>218</v>
      </c>
      <c r="G322" s="8">
        <v>60</v>
      </c>
      <c r="H322" s="14"/>
    </row>
    <row r="323" spans="1:8" ht="15.75" x14ac:dyDescent="0.25">
      <c r="A323" s="8" t="s">
        <v>190</v>
      </c>
      <c r="B323" s="8">
        <v>23</v>
      </c>
      <c r="C323" s="8" t="s">
        <v>383</v>
      </c>
      <c r="D323" s="8">
        <v>662910.77161570499</v>
      </c>
      <c r="E323" s="8">
        <v>2866635.78039661</v>
      </c>
      <c r="F323" s="8">
        <v>138</v>
      </c>
      <c r="G323" s="8">
        <v>35</v>
      </c>
      <c r="H323" s="14"/>
    </row>
    <row r="324" spans="1:8" ht="15.75" x14ac:dyDescent="0.25">
      <c r="A324" s="8" t="s">
        <v>190</v>
      </c>
      <c r="B324" s="8">
        <v>23</v>
      </c>
      <c r="C324" s="8" t="s">
        <v>384</v>
      </c>
      <c r="D324" s="8">
        <v>663015.89798214496</v>
      </c>
      <c r="E324" s="8">
        <v>2866662.1347037298</v>
      </c>
      <c r="F324" s="8">
        <v>159</v>
      </c>
      <c r="G324" s="8">
        <v>29</v>
      </c>
      <c r="H324" s="14"/>
    </row>
    <row r="325" spans="1:8" ht="15.75" x14ac:dyDescent="0.25">
      <c r="A325" s="8" t="s">
        <v>190</v>
      </c>
      <c r="B325" s="8">
        <v>24</v>
      </c>
      <c r="C325" s="8" t="s">
        <v>385</v>
      </c>
      <c r="D325" s="8">
        <v>663379.00952990097</v>
      </c>
      <c r="E325" s="8">
        <v>2866696.9799361001</v>
      </c>
      <c r="F325" s="8">
        <v>113</v>
      </c>
      <c r="G325" s="8">
        <v>40</v>
      </c>
      <c r="H325" s="14"/>
    </row>
    <row r="326" spans="1:8" ht="15.75" x14ac:dyDescent="0.25">
      <c r="A326" s="8" t="s">
        <v>190</v>
      </c>
      <c r="B326" s="8">
        <v>24</v>
      </c>
      <c r="C326" s="8" t="s">
        <v>386</v>
      </c>
      <c r="D326" s="8">
        <v>663413.56373584899</v>
      </c>
      <c r="E326" s="8">
        <v>2866760.2315833298</v>
      </c>
      <c r="F326" s="8">
        <v>110</v>
      </c>
      <c r="G326" s="8">
        <v>28</v>
      </c>
      <c r="H326" s="14"/>
    </row>
    <row r="327" spans="1:8" ht="15.75" x14ac:dyDescent="0.25">
      <c r="A327" s="8" t="s">
        <v>190</v>
      </c>
      <c r="B327" s="8">
        <v>24</v>
      </c>
      <c r="C327" s="8" t="s">
        <v>387</v>
      </c>
      <c r="D327" s="8">
        <v>663414.73512097599</v>
      </c>
      <c r="E327" s="8">
        <v>2866859.2088573398</v>
      </c>
      <c r="F327" s="8">
        <v>118</v>
      </c>
      <c r="G327" s="8">
        <v>34</v>
      </c>
      <c r="H327" s="14"/>
    </row>
    <row r="328" spans="1:8" ht="15.75" x14ac:dyDescent="0.25">
      <c r="A328" s="8" t="s">
        <v>190</v>
      </c>
      <c r="B328" s="8">
        <v>25</v>
      </c>
      <c r="C328" s="8" t="s">
        <v>388</v>
      </c>
      <c r="D328" s="8">
        <v>666455.01399079501</v>
      </c>
      <c r="E328" s="8">
        <v>2868046.1390340198</v>
      </c>
      <c r="F328" s="8">
        <v>76</v>
      </c>
      <c r="G328" s="8">
        <v>46</v>
      </c>
      <c r="H328" s="14"/>
    </row>
    <row r="329" spans="1:8" ht="15.75" x14ac:dyDescent="0.25">
      <c r="A329" s="8" t="s">
        <v>190</v>
      </c>
      <c r="B329" s="8">
        <v>25</v>
      </c>
      <c r="C329" s="8" t="s">
        <v>389</v>
      </c>
      <c r="D329" s="8">
        <v>666520.80267428095</v>
      </c>
      <c r="E329" s="8">
        <v>2867910.4595782598</v>
      </c>
      <c r="F329" s="8">
        <v>90</v>
      </c>
      <c r="G329" s="8">
        <v>48</v>
      </c>
      <c r="H329" s="14"/>
    </row>
    <row r="330" spans="1:8" ht="15.75" x14ac:dyDescent="0.25">
      <c r="A330" s="8" t="s">
        <v>190</v>
      </c>
      <c r="B330" s="8">
        <v>25</v>
      </c>
      <c r="C330" s="8" t="s">
        <v>390</v>
      </c>
      <c r="D330" s="8">
        <v>666830.81468067004</v>
      </c>
      <c r="E330" s="8">
        <v>2867979.3712776601</v>
      </c>
      <c r="F330" s="8">
        <v>112</v>
      </c>
      <c r="G330" s="8">
        <v>30</v>
      </c>
      <c r="H330" s="14"/>
    </row>
    <row r="331" spans="1:8" ht="15.75" x14ac:dyDescent="0.25">
      <c r="A331" s="8" t="s">
        <v>194</v>
      </c>
      <c r="B331" s="8">
        <v>0</v>
      </c>
      <c r="C331" s="8" t="s">
        <v>82</v>
      </c>
      <c r="D331" s="8">
        <v>586125.00323440204</v>
      </c>
      <c r="E331" s="8">
        <v>4391529.0007358501</v>
      </c>
      <c r="F331" s="8">
        <v>372</v>
      </c>
      <c r="G331" s="8">
        <v>126</v>
      </c>
      <c r="H331" s="14"/>
    </row>
    <row r="332" spans="1:8" ht="15.75" x14ac:dyDescent="0.25">
      <c r="A332" s="8" t="s">
        <v>194</v>
      </c>
      <c r="B332" s="8">
        <v>0</v>
      </c>
      <c r="C332" s="8" t="s">
        <v>144</v>
      </c>
      <c r="D332" s="8">
        <v>586326.00320537901</v>
      </c>
      <c r="E332" s="8">
        <v>4391585.9987662798</v>
      </c>
      <c r="F332" s="8">
        <v>310</v>
      </c>
      <c r="G332" s="8">
        <v>92</v>
      </c>
      <c r="H332" s="14"/>
    </row>
    <row r="333" spans="1:8" ht="15.75" x14ac:dyDescent="0.25">
      <c r="A333" s="8" t="s">
        <v>194</v>
      </c>
      <c r="B333" s="8">
        <v>0</v>
      </c>
      <c r="C333" s="8" t="s">
        <v>148</v>
      </c>
      <c r="D333" s="8">
        <v>586848.00711604895</v>
      </c>
      <c r="E333" s="8">
        <v>4391679.0011812998</v>
      </c>
      <c r="F333" s="8">
        <v>153</v>
      </c>
      <c r="G333" s="8">
        <v>29</v>
      </c>
      <c r="H333" s="14"/>
    </row>
    <row r="334" spans="1:8" ht="15.75" x14ac:dyDescent="0.25">
      <c r="A334" s="8" t="s">
        <v>194</v>
      </c>
      <c r="B334" s="8">
        <v>0</v>
      </c>
      <c r="C334" s="8" t="s">
        <v>83</v>
      </c>
      <c r="D334" s="8">
        <v>586050.00281034503</v>
      </c>
      <c r="E334" s="8">
        <v>4391475.0013119401</v>
      </c>
      <c r="F334" s="8">
        <v>209</v>
      </c>
      <c r="G334" s="8">
        <v>54</v>
      </c>
      <c r="H334" s="14"/>
    </row>
    <row r="335" spans="1:8" ht="15.75" x14ac:dyDescent="0.25">
      <c r="A335" s="8" t="s">
        <v>194</v>
      </c>
      <c r="B335" s="8">
        <v>0</v>
      </c>
      <c r="C335" s="8" t="s">
        <v>84</v>
      </c>
      <c r="D335" s="8">
        <v>585951.00164290902</v>
      </c>
      <c r="E335" s="8">
        <v>4391337.0021278504</v>
      </c>
      <c r="F335" s="8">
        <v>147</v>
      </c>
      <c r="G335" s="8">
        <v>42</v>
      </c>
      <c r="H335" s="14"/>
    </row>
    <row r="336" spans="1:8" ht="15.75" x14ac:dyDescent="0.25">
      <c r="A336" s="8" t="s">
        <v>194</v>
      </c>
      <c r="B336" s="8">
        <v>0</v>
      </c>
      <c r="C336" s="8" t="s">
        <v>149</v>
      </c>
      <c r="D336" s="8">
        <v>585930.00055398</v>
      </c>
      <c r="E336" s="8">
        <v>4391232.0022556102</v>
      </c>
      <c r="F336" s="8">
        <v>223</v>
      </c>
      <c r="G336" s="8">
        <v>54</v>
      </c>
      <c r="H336" s="14"/>
    </row>
    <row r="337" spans="1:8" ht="15.75" x14ac:dyDescent="0.25">
      <c r="A337" s="8" t="s">
        <v>194</v>
      </c>
      <c r="B337" s="8">
        <v>0</v>
      </c>
      <c r="C337" s="8" t="s">
        <v>150</v>
      </c>
      <c r="D337" s="8">
        <v>588162.01196186896</v>
      </c>
      <c r="E337" s="8">
        <v>4390884.0048549101</v>
      </c>
      <c r="F337" s="8">
        <v>308</v>
      </c>
      <c r="G337" s="8">
        <v>76</v>
      </c>
      <c r="H337" s="14"/>
    </row>
    <row r="338" spans="1:8" ht="15.75" x14ac:dyDescent="0.25">
      <c r="A338" s="8" t="s">
        <v>194</v>
      </c>
      <c r="B338" s="8">
        <v>0</v>
      </c>
      <c r="C338" s="8" t="s">
        <v>151</v>
      </c>
      <c r="D338" s="8">
        <v>588420.01108095702</v>
      </c>
      <c r="E338" s="8">
        <v>4390779.0075195702</v>
      </c>
      <c r="F338" s="8">
        <v>235</v>
      </c>
      <c r="G338" s="8">
        <v>76</v>
      </c>
      <c r="H338" s="14"/>
    </row>
    <row r="339" spans="1:8" ht="15.75" x14ac:dyDescent="0.25">
      <c r="A339" s="8" t="s">
        <v>194</v>
      </c>
      <c r="B339" s="8">
        <v>0</v>
      </c>
      <c r="C339" s="8" t="s">
        <v>152</v>
      </c>
      <c r="D339" s="8">
        <v>587862.01274636504</v>
      </c>
      <c r="E339" s="8">
        <v>4390764.00470048</v>
      </c>
      <c r="F339" s="8">
        <v>188</v>
      </c>
      <c r="G339" s="8">
        <v>22</v>
      </c>
      <c r="H339" s="14"/>
    </row>
    <row r="340" spans="1:8" ht="15.75" x14ac:dyDescent="0.25">
      <c r="A340" s="8" t="s">
        <v>194</v>
      </c>
      <c r="B340" s="8">
        <v>0</v>
      </c>
      <c r="C340" s="8" t="s">
        <v>153</v>
      </c>
      <c r="D340" s="8">
        <v>586001.99556637695</v>
      </c>
      <c r="E340" s="8">
        <v>4390839.0014489498</v>
      </c>
      <c r="F340" s="8">
        <v>188</v>
      </c>
      <c r="G340" s="8">
        <v>64</v>
      </c>
      <c r="H340" s="14"/>
    </row>
    <row r="341" spans="1:8" ht="15.75" x14ac:dyDescent="0.25">
      <c r="A341" s="8" t="s">
        <v>194</v>
      </c>
      <c r="B341" s="8">
        <v>0</v>
      </c>
      <c r="C341" s="8" t="s">
        <v>391</v>
      </c>
      <c r="D341" s="8">
        <v>588486.01184953004</v>
      </c>
      <c r="E341" s="8">
        <v>4390665.0080778897</v>
      </c>
      <c r="F341" s="8">
        <v>161</v>
      </c>
      <c r="G341" s="8">
        <v>91</v>
      </c>
      <c r="H341" s="14"/>
    </row>
    <row r="342" spans="1:8" ht="15.75" x14ac:dyDescent="0.25">
      <c r="A342" s="8" t="s">
        <v>194</v>
      </c>
      <c r="B342" s="8">
        <v>1</v>
      </c>
      <c r="C342" s="8" t="s">
        <v>85</v>
      </c>
      <c r="D342" s="8">
        <v>586929.00394020905</v>
      </c>
      <c r="E342" s="8">
        <v>4389192.0009439802</v>
      </c>
      <c r="F342" s="8">
        <v>164</v>
      </c>
      <c r="G342" s="8">
        <v>42</v>
      </c>
      <c r="H342" s="14"/>
    </row>
    <row r="343" spans="1:8" ht="15.75" x14ac:dyDescent="0.25">
      <c r="A343" s="8" t="s">
        <v>194</v>
      </c>
      <c r="B343" s="8">
        <v>1</v>
      </c>
      <c r="C343" s="8" t="s">
        <v>86</v>
      </c>
      <c r="D343" s="8">
        <v>586788.00297010399</v>
      </c>
      <c r="E343" s="8">
        <v>4389081.0022638701</v>
      </c>
      <c r="F343" s="8">
        <v>197</v>
      </c>
      <c r="G343" s="8">
        <v>113</v>
      </c>
      <c r="H343" s="14"/>
    </row>
    <row r="344" spans="1:8" ht="15.75" x14ac:dyDescent="0.25">
      <c r="A344" s="8" t="s">
        <v>194</v>
      </c>
      <c r="B344" s="8">
        <v>1</v>
      </c>
      <c r="C344" s="8" t="s">
        <v>87</v>
      </c>
      <c r="D344" s="8">
        <v>587850.00456638902</v>
      </c>
      <c r="E344" s="8">
        <v>4389153.0027126698</v>
      </c>
      <c r="F344" s="8">
        <v>172</v>
      </c>
      <c r="G344" s="8">
        <v>10</v>
      </c>
      <c r="H344" s="14"/>
    </row>
    <row r="345" spans="1:8" ht="15.75" x14ac:dyDescent="0.25">
      <c r="A345" s="8" t="s">
        <v>194</v>
      </c>
      <c r="B345" s="8">
        <v>1</v>
      </c>
      <c r="C345" s="8" t="s">
        <v>89</v>
      </c>
      <c r="D345" s="8">
        <v>588099.00973740604</v>
      </c>
      <c r="E345" s="8">
        <v>4389153.0037201401</v>
      </c>
      <c r="F345" s="8">
        <v>141</v>
      </c>
      <c r="G345" s="8">
        <v>51</v>
      </c>
      <c r="H345" s="14"/>
    </row>
    <row r="346" spans="1:8" ht="15.75" x14ac:dyDescent="0.25">
      <c r="A346" s="8" t="s">
        <v>194</v>
      </c>
      <c r="B346" s="8">
        <v>1</v>
      </c>
      <c r="C346" s="8" t="s">
        <v>90</v>
      </c>
      <c r="D346" s="8">
        <v>586719.00116920704</v>
      </c>
      <c r="E346" s="8">
        <v>4388934.0028452901</v>
      </c>
      <c r="F346" s="8">
        <v>241</v>
      </c>
      <c r="G346" s="8">
        <v>48</v>
      </c>
      <c r="H346" s="14"/>
    </row>
    <row r="347" spans="1:8" ht="15.75" x14ac:dyDescent="0.25">
      <c r="A347" s="8" t="s">
        <v>194</v>
      </c>
      <c r="B347" s="8">
        <v>2</v>
      </c>
      <c r="C347" s="8" t="s">
        <v>92</v>
      </c>
      <c r="D347" s="8">
        <v>586802.99319650198</v>
      </c>
      <c r="E347" s="8">
        <v>4386435.0012395196</v>
      </c>
      <c r="F347" s="8">
        <v>259</v>
      </c>
      <c r="G347" s="8">
        <v>16</v>
      </c>
      <c r="H347" s="14"/>
    </row>
    <row r="348" spans="1:8" ht="15.75" x14ac:dyDescent="0.25">
      <c r="A348" s="8" t="s">
        <v>194</v>
      </c>
      <c r="B348" s="8">
        <v>2</v>
      </c>
      <c r="C348" s="8" t="s">
        <v>93</v>
      </c>
      <c r="D348" s="8">
        <v>586856.99350917595</v>
      </c>
      <c r="E348" s="8">
        <v>4386345.0012576301</v>
      </c>
      <c r="F348" s="8">
        <v>255</v>
      </c>
      <c r="G348" s="8">
        <v>64</v>
      </c>
      <c r="H348" s="14"/>
    </row>
    <row r="349" spans="1:8" ht="15.75" x14ac:dyDescent="0.25">
      <c r="A349" s="8" t="s">
        <v>194</v>
      </c>
      <c r="B349" s="8">
        <v>2</v>
      </c>
      <c r="C349" s="8" t="s">
        <v>94</v>
      </c>
      <c r="D349" s="8">
        <v>587033.99442394997</v>
      </c>
      <c r="E349" s="8">
        <v>4386129.0009431001</v>
      </c>
      <c r="F349" s="8">
        <v>164</v>
      </c>
      <c r="G349" s="8">
        <v>124</v>
      </c>
      <c r="H349" s="14"/>
    </row>
    <row r="350" spans="1:8" ht="15.75" x14ac:dyDescent="0.25">
      <c r="A350" s="8" t="s">
        <v>194</v>
      </c>
      <c r="B350" s="8">
        <v>3</v>
      </c>
      <c r="C350" s="8" t="s">
        <v>97</v>
      </c>
      <c r="D350" s="8">
        <v>587828.999134916</v>
      </c>
      <c r="E350" s="8">
        <v>4385532.0036573904</v>
      </c>
      <c r="F350" s="8">
        <v>233</v>
      </c>
      <c r="G350" s="8">
        <v>191</v>
      </c>
      <c r="H350" s="14"/>
    </row>
    <row r="351" spans="1:8" ht="15.75" x14ac:dyDescent="0.25">
      <c r="A351" s="8" t="s">
        <v>194</v>
      </c>
      <c r="B351" s="8">
        <v>4</v>
      </c>
      <c r="C351" s="8" t="s">
        <v>102</v>
      </c>
      <c r="D351" s="8">
        <v>586724.98491231701</v>
      </c>
      <c r="E351" s="8">
        <v>4379465.9974666601</v>
      </c>
      <c r="F351" s="8">
        <v>348</v>
      </c>
      <c r="G351" s="8">
        <v>170</v>
      </c>
      <c r="H351" s="14"/>
    </row>
    <row r="352" spans="1:8" ht="15.75" x14ac:dyDescent="0.25">
      <c r="A352" s="8" t="s">
        <v>194</v>
      </c>
      <c r="B352" s="8">
        <v>6</v>
      </c>
      <c r="C352" s="8" t="s">
        <v>110</v>
      </c>
      <c r="D352" s="8">
        <v>585851.97088766203</v>
      </c>
      <c r="E352" s="8">
        <v>4372379.9889626</v>
      </c>
      <c r="F352" s="8">
        <v>332</v>
      </c>
      <c r="G352" s="8">
        <v>139</v>
      </c>
      <c r="H352" s="14"/>
    </row>
    <row r="353" spans="1:8" ht="15.75" x14ac:dyDescent="0.25">
      <c r="A353" s="8" t="s">
        <v>194</v>
      </c>
      <c r="B353" s="8">
        <v>6</v>
      </c>
      <c r="C353" s="8" t="s">
        <v>112</v>
      </c>
      <c r="D353" s="8">
        <v>586478.97268699005</v>
      </c>
      <c r="E353" s="8">
        <v>4372445.9880206296</v>
      </c>
      <c r="F353" s="8">
        <v>188</v>
      </c>
      <c r="G353" s="8">
        <v>84</v>
      </c>
      <c r="H353" s="14"/>
    </row>
    <row r="354" spans="1:8" ht="15.75" x14ac:dyDescent="0.25">
      <c r="A354" s="8" t="s">
        <v>194</v>
      </c>
      <c r="B354" s="8">
        <v>6</v>
      </c>
      <c r="C354" s="8" t="s">
        <v>81</v>
      </c>
      <c r="D354" s="8">
        <v>585623.97123356501</v>
      </c>
      <c r="E354" s="8">
        <v>4372154.9898550902</v>
      </c>
      <c r="F354" s="8">
        <v>259</v>
      </c>
      <c r="G354" s="8">
        <v>111</v>
      </c>
      <c r="H354" s="14"/>
    </row>
    <row r="355" spans="1:8" ht="15.75" x14ac:dyDescent="0.25">
      <c r="A355" s="8" t="s">
        <v>194</v>
      </c>
      <c r="B355" s="8">
        <v>6</v>
      </c>
      <c r="C355" s="8" t="s">
        <v>114</v>
      </c>
      <c r="D355" s="8">
        <v>585593.969437361</v>
      </c>
      <c r="E355" s="8">
        <v>4371986.9898337098</v>
      </c>
      <c r="F355" s="8">
        <v>303</v>
      </c>
      <c r="G355" s="8">
        <v>104</v>
      </c>
      <c r="H355" s="14"/>
    </row>
    <row r="356" spans="1:8" ht="15.75" x14ac:dyDescent="0.25">
      <c r="A356" s="8" t="s">
        <v>194</v>
      </c>
      <c r="B356" s="8">
        <v>6</v>
      </c>
      <c r="C356" s="8" t="s">
        <v>317</v>
      </c>
      <c r="D356" s="8">
        <v>585626.967644313</v>
      </c>
      <c r="E356" s="8">
        <v>4371812.9892770601</v>
      </c>
      <c r="F356" s="8">
        <v>310</v>
      </c>
      <c r="G356" s="8">
        <v>155</v>
      </c>
      <c r="H356" s="14"/>
    </row>
    <row r="357" spans="1:8" ht="15.75" x14ac:dyDescent="0.25">
      <c r="A357" s="8" t="s">
        <v>11</v>
      </c>
      <c r="B357" s="8">
        <v>0</v>
      </c>
      <c r="C357" s="8" t="s">
        <v>324</v>
      </c>
      <c r="D357" s="8">
        <v>411207.077637095</v>
      </c>
      <c r="E357" s="8">
        <v>3478913.4610025398</v>
      </c>
      <c r="F357" s="8">
        <v>381</v>
      </c>
      <c r="G357" s="8">
        <v>181</v>
      </c>
      <c r="H357" s="14"/>
    </row>
    <row r="358" spans="1:8" ht="15.75" x14ac:dyDescent="0.25">
      <c r="A358" s="8" t="s">
        <v>11</v>
      </c>
      <c r="B358" s="8">
        <v>0</v>
      </c>
      <c r="C358" s="8" t="s">
        <v>325</v>
      </c>
      <c r="D358" s="8">
        <v>411045.07599412202</v>
      </c>
      <c r="E358" s="8">
        <v>3478631.4619689998</v>
      </c>
      <c r="F358" s="8">
        <v>254</v>
      </c>
      <c r="G358" s="8">
        <v>133</v>
      </c>
      <c r="H358" s="14"/>
    </row>
    <row r="359" spans="1:8" ht="15.75" x14ac:dyDescent="0.25">
      <c r="A359" s="8" t="s">
        <v>11</v>
      </c>
      <c r="B359" s="8">
        <v>0</v>
      </c>
      <c r="C359" s="8" t="s">
        <v>327</v>
      </c>
      <c r="D359" s="8">
        <v>412770.07570783701</v>
      </c>
      <c r="E359" s="8">
        <v>3478142.4622276002</v>
      </c>
      <c r="F359" s="8">
        <v>470</v>
      </c>
      <c r="G359" s="8">
        <v>172</v>
      </c>
      <c r="H359" s="14"/>
    </row>
    <row r="360" spans="1:8" ht="15.75" x14ac:dyDescent="0.25">
      <c r="A360" s="8" t="s">
        <v>11</v>
      </c>
      <c r="B360" s="8">
        <v>0</v>
      </c>
      <c r="C360" s="8" t="s">
        <v>392</v>
      </c>
      <c r="D360" s="8">
        <v>412776.07574856502</v>
      </c>
      <c r="E360" s="8">
        <v>3478136.4622436399</v>
      </c>
      <c r="F360" s="8">
        <v>546</v>
      </c>
      <c r="G360" s="8">
        <v>115</v>
      </c>
      <c r="H360" s="14"/>
    </row>
    <row r="361" spans="1:8" ht="15.75" x14ac:dyDescent="0.25">
      <c r="A361" s="8" t="s">
        <v>11</v>
      </c>
      <c r="B361" s="8">
        <v>1</v>
      </c>
      <c r="C361" s="8" t="s">
        <v>328</v>
      </c>
      <c r="D361" s="8">
        <v>413160.07931582502</v>
      </c>
      <c r="E361" s="8">
        <v>3476279.4597814302</v>
      </c>
      <c r="F361" s="8">
        <v>300</v>
      </c>
      <c r="G361" s="8">
        <v>77</v>
      </c>
      <c r="H361" s="14"/>
    </row>
    <row r="362" spans="1:8" ht="15.75" x14ac:dyDescent="0.25">
      <c r="A362" s="8" t="s">
        <v>11</v>
      </c>
      <c r="B362" s="8">
        <v>1</v>
      </c>
      <c r="C362" s="8" t="s">
        <v>393</v>
      </c>
      <c r="D362" s="8">
        <v>412959.079438766</v>
      </c>
      <c r="E362" s="8">
        <v>3476087.4585142401</v>
      </c>
      <c r="F362" s="8">
        <v>601</v>
      </c>
      <c r="G362" s="8">
        <v>248</v>
      </c>
      <c r="H362" s="14"/>
    </row>
    <row r="363" spans="1:8" ht="15.75" x14ac:dyDescent="0.25">
      <c r="A363" s="8" t="s">
        <v>11</v>
      </c>
      <c r="B363" s="8">
        <v>2</v>
      </c>
      <c r="C363" s="8" t="s">
        <v>330</v>
      </c>
      <c r="D363" s="8">
        <v>413487.07583267201</v>
      </c>
      <c r="E363" s="8">
        <v>3475145.4574265499</v>
      </c>
      <c r="F363" s="8">
        <v>322</v>
      </c>
      <c r="G363" s="8">
        <v>192</v>
      </c>
      <c r="H363" s="14"/>
    </row>
    <row r="364" spans="1:8" ht="15.75" x14ac:dyDescent="0.25">
      <c r="A364" s="8" t="s">
        <v>11</v>
      </c>
      <c r="B364" s="8">
        <v>2</v>
      </c>
      <c r="C364" s="8" t="s">
        <v>394</v>
      </c>
      <c r="D364" s="8">
        <v>412764.07950686797</v>
      </c>
      <c r="E364" s="8">
        <v>3474962.4577550599</v>
      </c>
      <c r="F364" s="8">
        <v>593</v>
      </c>
      <c r="G364" s="8">
        <v>297</v>
      </c>
      <c r="H364" s="14"/>
    </row>
    <row r="365" spans="1:8" ht="15.75" x14ac:dyDescent="0.25">
      <c r="A365" s="8" t="s">
        <v>11</v>
      </c>
      <c r="B365" s="8">
        <v>2</v>
      </c>
      <c r="C365" s="8" t="s">
        <v>395</v>
      </c>
      <c r="D365" s="8">
        <v>413766.07535487902</v>
      </c>
      <c r="E365" s="8">
        <v>3474896.45752325</v>
      </c>
      <c r="F365" s="8">
        <v>271</v>
      </c>
      <c r="G365" s="8">
        <v>67</v>
      </c>
      <c r="H365" s="14"/>
    </row>
    <row r="366" spans="1:8" ht="15.75" x14ac:dyDescent="0.25">
      <c r="A366" s="8" t="s">
        <v>11</v>
      </c>
      <c r="B366" s="8">
        <v>5</v>
      </c>
      <c r="C366" s="8" t="s">
        <v>396</v>
      </c>
      <c r="D366" s="8">
        <v>409434.07766154699</v>
      </c>
      <c r="E366" s="8">
        <v>3464945.4426039602</v>
      </c>
      <c r="F366" s="8">
        <v>317</v>
      </c>
      <c r="G366" s="8">
        <v>143</v>
      </c>
      <c r="H366" s="14"/>
    </row>
    <row r="367" spans="1:8" ht="15.75" x14ac:dyDescent="0.25">
      <c r="A367" s="8" t="s">
        <v>11</v>
      </c>
      <c r="B367" s="8">
        <v>5</v>
      </c>
      <c r="C367" s="8" t="s">
        <v>397</v>
      </c>
      <c r="D367" s="8">
        <v>408228.07736460801</v>
      </c>
      <c r="E367" s="8">
        <v>3464705.4474194599</v>
      </c>
      <c r="F367" s="8">
        <v>241</v>
      </c>
      <c r="G367" s="8">
        <v>96</v>
      </c>
      <c r="H367" s="14"/>
    </row>
    <row r="368" spans="1:8" ht="15.75" x14ac:dyDescent="0.25">
      <c r="A368" s="8" t="s">
        <v>11</v>
      </c>
      <c r="B368" s="8">
        <v>5</v>
      </c>
      <c r="C368" s="8" t="s">
        <v>398</v>
      </c>
      <c r="D368" s="8">
        <v>411612.08146115998</v>
      </c>
      <c r="E368" s="8">
        <v>3464264.4421628001</v>
      </c>
      <c r="F368" s="8">
        <v>326</v>
      </c>
      <c r="G368" s="8">
        <v>133</v>
      </c>
      <c r="H368" s="14"/>
    </row>
    <row r="369" spans="1:8" ht="15.75" x14ac:dyDescent="0.25">
      <c r="A369" s="8" t="s">
        <v>11</v>
      </c>
      <c r="B369" s="8">
        <v>5</v>
      </c>
      <c r="C369" s="8" t="s">
        <v>399</v>
      </c>
      <c r="D369" s="8">
        <v>408294.07490451098</v>
      </c>
      <c r="E369" s="8">
        <v>3464057.44617627</v>
      </c>
      <c r="F369" s="8">
        <v>194</v>
      </c>
      <c r="G369" s="8">
        <v>144</v>
      </c>
      <c r="H369" s="14"/>
    </row>
    <row r="370" spans="1:8" ht="15.75" x14ac:dyDescent="0.25">
      <c r="A370" s="8" t="s">
        <v>11</v>
      </c>
      <c r="B370" s="8">
        <v>5</v>
      </c>
      <c r="C370" s="8" t="s">
        <v>400</v>
      </c>
      <c r="D370" s="8">
        <v>408447.07515493501</v>
      </c>
      <c r="E370" s="8">
        <v>3463826.44566146</v>
      </c>
      <c r="F370" s="8">
        <v>190</v>
      </c>
      <c r="G370" s="8">
        <v>172</v>
      </c>
      <c r="H370" s="14"/>
    </row>
    <row r="371" spans="1:8" ht="15.75" x14ac:dyDescent="0.25">
      <c r="A371" s="8" t="s">
        <v>11</v>
      </c>
      <c r="B371" s="8">
        <v>5</v>
      </c>
      <c r="C371" s="8" t="s">
        <v>401</v>
      </c>
      <c r="D371" s="8">
        <v>408672.075407786</v>
      </c>
      <c r="E371" s="8">
        <v>3463571.4451719699</v>
      </c>
      <c r="F371" s="8">
        <v>271</v>
      </c>
      <c r="G371" s="8">
        <v>58</v>
      </c>
      <c r="H371" s="14"/>
    </row>
    <row r="372" spans="1:8" ht="15.75" x14ac:dyDescent="0.25">
      <c r="A372" s="8" t="s">
        <v>11</v>
      </c>
      <c r="B372" s="8">
        <v>7</v>
      </c>
      <c r="C372" s="8" t="s">
        <v>340</v>
      </c>
      <c r="D372" s="8">
        <v>409485.08757897897</v>
      </c>
      <c r="E372" s="8">
        <v>3452531.4259069902</v>
      </c>
      <c r="F372" s="8">
        <v>279</v>
      </c>
      <c r="G372" s="8">
        <v>192</v>
      </c>
      <c r="H372" s="14"/>
    </row>
    <row r="373" spans="1:8" ht="15.75" x14ac:dyDescent="0.25">
      <c r="A373" s="8" t="s">
        <v>11</v>
      </c>
      <c r="B373" s="8">
        <v>8</v>
      </c>
      <c r="C373" s="8" t="s">
        <v>344</v>
      </c>
      <c r="D373" s="8">
        <v>410157.09333754802</v>
      </c>
      <c r="E373" s="8">
        <v>3448028.4134221999</v>
      </c>
      <c r="F373" s="8">
        <v>411</v>
      </c>
      <c r="G373" s="8">
        <v>248</v>
      </c>
      <c r="H373" s="14"/>
    </row>
    <row r="374" spans="1:8" ht="15.75" x14ac:dyDescent="0.25">
      <c r="A374" s="8" t="s">
        <v>11</v>
      </c>
      <c r="B374" s="8">
        <v>8</v>
      </c>
      <c r="C374" s="8" t="s">
        <v>402</v>
      </c>
      <c r="D374" s="8">
        <v>409416.09041219298</v>
      </c>
      <c r="E374" s="8">
        <v>3447854.41184005</v>
      </c>
      <c r="F374" s="8">
        <v>275</v>
      </c>
      <c r="G374" s="8">
        <v>267</v>
      </c>
      <c r="H374" s="14"/>
    </row>
    <row r="375" spans="1:8" ht="15.75" x14ac:dyDescent="0.25">
      <c r="A375" s="8" t="s">
        <v>11</v>
      </c>
      <c r="B375" s="8">
        <v>8</v>
      </c>
      <c r="C375" s="8" t="s">
        <v>403</v>
      </c>
      <c r="D375" s="8">
        <v>408297.08962736803</v>
      </c>
      <c r="E375" s="8">
        <v>3447818.4133787798</v>
      </c>
      <c r="F375" s="8">
        <v>351</v>
      </c>
      <c r="G375" s="8">
        <v>325</v>
      </c>
      <c r="H375" s="14"/>
    </row>
    <row r="376" spans="1:8" ht="15.75" x14ac:dyDescent="0.25">
      <c r="A376" s="8" t="s">
        <v>11</v>
      </c>
      <c r="B376" s="8">
        <v>9</v>
      </c>
      <c r="C376" s="8" t="s">
        <v>346</v>
      </c>
      <c r="D376" s="8">
        <v>407295.09029702499</v>
      </c>
      <c r="E376" s="8">
        <v>3447923.4166870099</v>
      </c>
      <c r="F376" s="8">
        <v>339</v>
      </c>
      <c r="G376" s="8">
        <v>297</v>
      </c>
      <c r="H376" s="14"/>
    </row>
    <row r="377" spans="1:8" ht="15.75" x14ac:dyDescent="0.25">
      <c r="A377" s="8" t="s">
        <v>11</v>
      </c>
      <c r="B377" s="8">
        <v>9</v>
      </c>
      <c r="C377" s="8" t="s">
        <v>347</v>
      </c>
      <c r="D377" s="8">
        <v>410157.09333754802</v>
      </c>
      <c r="E377" s="8">
        <v>3448028.4134221999</v>
      </c>
      <c r="F377" s="8">
        <v>389</v>
      </c>
      <c r="G377" s="8">
        <v>76</v>
      </c>
      <c r="H377" s="14"/>
    </row>
    <row r="378" spans="1:8" ht="15.75" x14ac:dyDescent="0.25">
      <c r="A378" s="8" t="s">
        <v>11</v>
      </c>
      <c r="B378" s="8">
        <v>9</v>
      </c>
      <c r="C378" s="8" t="s">
        <v>404</v>
      </c>
      <c r="D378" s="8">
        <v>408297.08962736803</v>
      </c>
      <c r="E378" s="8">
        <v>3447818.4133787798</v>
      </c>
      <c r="F378" s="8">
        <v>347</v>
      </c>
      <c r="G378" s="8">
        <v>324</v>
      </c>
      <c r="H378" s="14"/>
    </row>
    <row r="379" spans="1:8" ht="15.75" x14ac:dyDescent="0.25">
      <c r="A379" s="8" t="s">
        <v>11</v>
      </c>
      <c r="B379" s="8">
        <v>9</v>
      </c>
      <c r="C379" s="8" t="s">
        <v>405</v>
      </c>
      <c r="D379" s="8">
        <v>409731.09090277599</v>
      </c>
      <c r="E379" s="8">
        <v>3447791.41152335</v>
      </c>
      <c r="F379" s="8">
        <v>317</v>
      </c>
      <c r="G379" s="8">
        <v>268</v>
      </c>
      <c r="H379" s="14"/>
    </row>
    <row r="380" spans="1:8" ht="15.75" x14ac:dyDescent="0.25">
      <c r="A380" s="8" t="s">
        <v>7</v>
      </c>
      <c r="B380" s="8">
        <v>0</v>
      </c>
      <c r="C380" s="8" t="s">
        <v>82</v>
      </c>
      <c r="D380" s="8">
        <v>324958.87529186701</v>
      </c>
      <c r="E380" s="8">
        <v>3320621.5960622402</v>
      </c>
      <c r="F380" s="8">
        <v>141</v>
      </c>
      <c r="G380" s="8">
        <v>92</v>
      </c>
      <c r="H380" s="14"/>
    </row>
    <row r="381" spans="1:8" ht="15.75" x14ac:dyDescent="0.25">
      <c r="A381" s="8" t="s">
        <v>7</v>
      </c>
      <c r="B381" s="8">
        <v>0</v>
      </c>
      <c r="C381" s="8" t="s">
        <v>144</v>
      </c>
      <c r="D381" s="8">
        <v>324585.81189456501</v>
      </c>
      <c r="E381" s="8">
        <v>3320466.8142462098</v>
      </c>
      <c r="F381" s="8">
        <v>179</v>
      </c>
      <c r="G381" s="8">
        <v>74</v>
      </c>
      <c r="H381" s="14"/>
    </row>
    <row r="382" spans="1:8" ht="15.75" x14ac:dyDescent="0.25">
      <c r="A382" s="8" t="s">
        <v>7</v>
      </c>
      <c r="B382" s="8">
        <v>3</v>
      </c>
      <c r="C382" s="8" t="s">
        <v>97</v>
      </c>
      <c r="D382" s="8">
        <v>324307.522515063</v>
      </c>
      <c r="E382" s="8">
        <v>3322088.9255547598</v>
      </c>
      <c r="F382" s="8">
        <v>154</v>
      </c>
      <c r="G382" s="8">
        <v>31</v>
      </c>
      <c r="H382" s="14"/>
    </row>
    <row r="383" spans="1:8" ht="15.75" x14ac:dyDescent="0.25">
      <c r="A383" s="8" t="s">
        <v>7</v>
      </c>
      <c r="B383" s="8">
        <v>3</v>
      </c>
      <c r="C383" s="8" t="s">
        <v>98</v>
      </c>
      <c r="D383" s="8">
        <v>324342.92343803198</v>
      </c>
      <c r="E383" s="8">
        <v>3322385.31240778</v>
      </c>
      <c r="F383" s="8">
        <v>180</v>
      </c>
      <c r="G383" s="8">
        <v>133</v>
      </c>
      <c r="H383" s="14"/>
    </row>
    <row r="384" spans="1:8" ht="15.75" x14ac:dyDescent="0.25">
      <c r="A384" s="8" t="s">
        <v>7</v>
      </c>
      <c r="B384" s="8">
        <v>4</v>
      </c>
      <c r="C384" s="8" t="s">
        <v>103</v>
      </c>
      <c r="D384" s="8">
        <v>323827.14377039397</v>
      </c>
      <c r="E384" s="8">
        <v>3323076.6700621899</v>
      </c>
      <c r="F384" s="8">
        <v>174</v>
      </c>
      <c r="G384" s="8">
        <v>122</v>
      </c>
      <c r="H384" s="14"/>
    </row>
    <row r="385" spans="1:8" ht="15.75" x14ac:dyDescent="0.25">
      <c r="A385" s="8" t="s">
        <v>7</v>
      </c>
      <c r="B385" s="8">
        <v>5</v>
      </c>
      <c r="C385" s="8" t="s">
        <v>146</v>
      </c>
      <c r="D385" s="8">
        <v>324052.092627423</v>
      </c>
      <c r="E385" s="8">
        <v>3324712.5919632399</v>
      </c>
      <c r="F385" s="8">
        <v>187</v>
      </c>
      <c r="G385" s="8">
        <v>57</v>
      </c>
      <c r="H385" s="14"/>
    </row>
    <row r="386" spans="1:8" ht="15.75" x14ac:dyDescent="0.25">
      <c r="A386" s="8" t="s">
        <v>7</v>
      </c>
      <c r="B386" s="8">
        <v>5</v>
      </c>
      <c r="C386" s="8" t="s">
        <v>107</v>
      </c>
      <c r="D386" s="8">
        <v>323463.44651799399</v>
      </c>
      <c r="E386" s="8">
        <v>3325131.05768923</v>
      </c>
      <c r="F386" s="8">
        <v>138</v>
      </c>
      <c r="G386" s="8">
        <v>54</v>
      </c>
      <c r="H386" s="14"/>
    </row>
    <row r="387" spans="1:8" ht="15.75" x14ac:dyDescent="0.25">
      <c r="A387" s="8" t="s">
        <v>7</v>
      </c>
      <c r="B387" s="8">
        <v>5</v>
      </c>
      <c r="C387" s="8" t="s">
        <v>108</v>
      </c>
      <c r="D387" s="8">
        <v>323335.81167799002</v>
      </c>
      <c r="E387" s="8">
        <v>3325422.5235041901</v>
      </c>
      <c r="F387" s="8">
        <v>182</v>
      </c>
      <c r="G387" s="8">
        <v>179</v>
      </c>
      <c r="H387" s="14"/>
    </row>
    <row r="388" spans="1:8" ht="15.75" x14ac:dyDescent="0.25">
      <c r="A388" s="8" t="s">
        <v>7</v>
      </c>
      <c r="B388" s="8">
        <v>6</v>
      </c>
      <c r="C388" s="8" t="s">
        <v>110</v>
      </c>
      <c r="D388" s="8">
        <v>324252.75356651703</v>
      </c>
      <c r="E388" s="8">
        <v>3326149.1233456801</v>
      </c>
      <c r="F388" s="8">
        <v>139</v>
      </c>
      <c r="G388" s="8">
        <v>18</v>
      </c>
      <c r="H388" s="14"/>
    </row>
    <row r="389" spans="1:8" ht="15.75" x14ac:dyDescent="0.25">
      <c r="A389" s="8" t="s">
        <v>7</v>
      </c>
      <c r="B389" s="8">
        <v>6</v>
      </c>
      <c r="C389" s="8" t="s">
        <v>147</v>
      </c>
      <c r="D389" s="8">
        <v>324738.37077853299</v>
      </c>
      <c r="E389" s="8">
        <v>3326522.8219573102</v>
      </c>
      <c r="F389" s="8">
        <v>198</v>
      </c>
      <c r="G389" s="8">
        <v>48</v>
      </c>
      <c r="H389" s="14"/>
    </row>
    <row r="390" spans="1:8" ht="15.75" x14ac:dyDescent="0.25">
      <c r="A390" s="8" t="s">
        <v>7</v>
      </c>
      <c r="B390" s="8">
        <v>7</v>
      </c>
      <c r="C390" s="8" t="s">
        <v>115</v>
      </c>
      <c r="D390" s="8">
        <v>324493.260140114</v>
      </c>
      <c r="E390" s="8">
        <v>3326870.64388488</v>
      </c>
      <c r="F390" s="8">
        <v>236</v>
      </c>
      <c r="G390" s="8">
        <v>95</v>
      </c>
      <c r="H390" s="14"/>
    </row>
    <row r="391" spans="1:8" ht="15.75" x14ac:dyDescent="0.25">
      <c r="A391" s="8" t="s">
        <v>7</v>
      </c>
      <c r="B391" s="8">
        <v>7</v>
      </c>
      <c r="C391" s="8" t="s">
        <v>116</v>
      </c>
      <c r="D391" s="8">
        <v>324503.57873989397</v>
      </c>
      <c r="E391" s="8">
        <v>3327250.8508730498</v>
      </c>
      <c r="F391" s="8">
        <v>195</v>
      </c>
      <c r="G391" s="8">
        <v>148</v>
      </c>
      <c r="H391" s="14"/>
    </row>
    <row r="392" spans="1:8" ht="15.75" x14ac:dyDescent="0.25">
      <c r="A392" s="8" t="s">
        <v>7</v>
      </c>
      <c r="B392" s="8">
        <v>8</v>
      </c>
      <c r="C392" s="8" t="s">
        <v>119</v>
      </c>
      <c r="D392" s="8">
        <v>324222.590532139</v>
      </c>
      <c r="E392" s="8">
        <v>3327466.5920836302</v>
      </c>
      <c r="F392" s="8">
        <v>154</v>
      </c>
      <c r="G392" s="8">
        <v>84</v>
      </c>
      <c r="H392" s="14"/>
    </row>
    <row r="393" spans="1:8" ht="15.75" x14ac:dyDescent="0.25">
      <c r="A393" s="8" t="s">
        <v>7</v>
      </c>
      <c r="B393" s="8">
        <v>12</v>
      </c>
      <c r="C393" s="8" t="s">
        <v>140</v>
      </c>
      <c r="D393" s="8">
        <v>324556.28404877603</v>
      </c>
      <c r="E393" s="8">
        <v>3330547.7774970802</v>
      </c>
      <c r="F393" s="8">
        <v>267</v>
      </c>
      <c r="G393" s="8">
        <v>30</v>
      </c>
      <c r="H393" s="14"/>
    </row>
    <row r="394" spans="1:8" ht="15.75" x14ac:dyDescent="0.25">
      <c r="A394" s="8" t="s">
        <v>7</v>
      </c>
      <c r="B394" s="8">
        <v>12</v>
      </c>
      <c r="C394" s="8" t="s">
        <v>141</v>
      </c>
      <c r="D394" s="8">
        <v>324539.78718300501</v>
      </c>
      <c r="E394" s="8">
        <v>3330995.8010945199</v>
      </c>
      <c r="F394" s="8">
        <v>215</v>
      </c>
      <c r="G394" s="8">
        <v>107</v>
      </c>
      <c r="H394" s="14"/>
    </row>
    <row r="395" spans="1:8" ht="15.75" x14ac:dyDescent="0.25">
      <c r="A395" s="8" t="s">
        <v>7</v>
      </c>
      <c r="B395" s="8">
        <v>15</v>
      </c>
      <c r="C395" s="8" t="s">
        <v>164</v>
      </c>
      <c r="D395" s="8">
        <v>325343.51741488598</v>
      </c>
      <c r="E395" s="8">
        <v>3332227.5787116801</v>
      </c>
      <c r="F395" s="8">
        <v>210</v>
      </c>
      <c r="G395" s="8">
        <v>107</v>
      </c>
      <c r="H395" s="14"/>
    </row>
    <row r="396" spans="1:8" ht="15.75" x14ac:dyDescent="0.25">
      <c r="A396" s="8" t="s">
        <v>7</v>
      </c>
      <c r="B396" s="8">
        <v>16</v>
      </c>
      <c r="C396" s="8" t="s">
        <v>167</v>
      </c>
      <c r="D396" s="8">
        <v>325274.19537055201</v>
      </c>
      <c r="E396" s="8">
        <v>3332630.5396976001</v>
      </c>
      <c r="F396" s="8">
        <v>188</v>
      </c>
      <c r="G396" s="8">
        <v>106</v>
      </c>
      <c r="H396" s="14"/>
    </row>
    <row r="397" spans="1:8" ht="15.75" x14ac:dyDescent="0.25">
      <c r="A397" s="8" t="s">
        <v>7</v>
      </c>
      <c r="B397" s="8">
        <v>16</v>
      </c>
      <c r="C397" s="8" t="s">
        <v>168</v>
      </c>
      <c r="D397" s="8">
        <v>325046.65331462497</v>
      </c>
      <c r="E397" s="8">
        <v>3332846.70492162</v>
      </c>
      <c r="F397" s="8">
        <v>240</v>
      </c>
      <c r="G397" s="8">
        <v>177</v>
      </c>
      <c r="H397" s="14"/>
    </row>
    <row r="398" spans="1:8" ht="15.75" x14ac:dyDescent="0.25">
      <c r="A398" s="8" t="s">
        <v>7</v>
      </c>
      <c r="B398" s="8">
        <v>18</v>
      </c>
      <c r="C398" s="8" t="s">
        <v>171</v>
      </c>
      <c r="D398" s="8">
        <v>324007.63247521099</v>
      </c>
      <c r="E398" s="8">
        <v>3334113.5323339598</v>
      </c>
      <c r="F398" s="8">
        <v>190</v>
      </c>
      <c r="G398" s="8">
        <v>78</v>
      </c>
      <c r="H398" s="14"/>
    </row>
    <row r="399" spans="1:8" ht="15.75" x14ac:dyDescent="0.25">
      <c r="A399" s="8" t="s">
        <v>7</v>
      </c>
      <c r="B399" s="8">
        <v>19</v>
      </c>
      <c r="C399" s="8" t="s">
        <v>176</v>
      </c>
      <c r="D399" s="8">
        <v>325333.99226087</v>
      </c>
      <c r="E399" s="8">
        <v>3334285.2469929499</v>
      </c>
      <c r="F399" s="8">
        <v>199</v>
      </c>
      <c r="G399" s="8">
        <v>113</v>
      </c>
      <c r="H399" s="14"/>
    </row>
    <row r="400" spans="1:8" ht="15.75" x14ac:dyDescent="0.25">
      <c r="A400" s="8" t="s">
        <v>7</v>
      </c>
      <c r="B400" s="8">
        <v>19</v>
      </c>
      <c r="C400" s="8" t="s">
        <v>177</v>
      </c>
      <c r="D400" s="8">
        <v>325575.55706072203</v>
      </c>
      <c r="E400" s="8">
        <v>3334571.5272270702</v>
      </c>
      <c r="F400" s="8">
        <v>142</v>
      </c>
      <c r="G400" s="8">
        <v>103</v>
      </c>
      <c r="H400" s="14"/>
    </row>
    <row r="401" spans="1:8" ht="15.75" x14ac:dyDescent="0.25">
      <c r="A401" s="8" t="s">
        <v>7</v>
      </c>
      <c r="B401" s="8">
        <v>20</v>
      </c>
      <c r="C401" s="8" t="s">
        <v>179</v>
      </c>
      <c r="D401" s="8">
        <v>325023.63520844298</v>
      </c>
      <c r="E401" s="8">
        <v>3334664.6604214199</v>
      </c>
      <c r="F401" s="8">
        <v>188</v>
      </c>
      <c r="G401" s="8">
        <v>113</v>
      </c>
      <c r="H401" s="14"/>
    </row>
    <row r="402" spans="1:8" ht="15.75" x14ac:dyDescent="0.25">
      <c r="A402" s="8" t="s">
        <v>7</v>
      </c>
      <c r="B402" s="8">
        <v>20</v>
      </c>
      <c r="C402" s="8" t="s">
        <v>180</v>
      </c>
      <c r="D402" s="8">
        <v>324510.87156596</v>
      </c>
      <c r="E402" s="8">
        <v>3335051.74694539</v>
      </c>
      <c r="F402" s="8">
        <v>292</v>
      </c>
      <c r="G402" s="8">
        <v>149</v>
      </c>
      <c r="H402" s="14"/>
    </row>
    <row r="403" spans="1:8" ht="15.75" x14ac:dyDescent="0.25">
      <c r="A403" s="8" t="s">
        <v>7</v>
      </c>
      <c r="B403" s="8">
        <v>21</v>
      </c>
      <c r="C403" s="8" t="s">
        <v>183</v>
      </c>
      <c r="D403" s="8">
        <v>325797.75873945799</v>
      </c>
      <c r="E403" s="8">
        <v>3335538.66889844</v>
      </c>
      <c r="F403" s="8">
        <v>202</v>
      </c>
      <c r="G403" s="8">
        <v>132</v>
      </c>
      <c r="H403" s="14"/>
    </row>
    <row r="404" spans="1:8" ht="15.75" x14ac:dyDescent="0.25">
      <c r="A404" s="8" t="s">
        <v>7</v>
      </c>
      <c r="B404" s="8">
        <v>23</v>
      </c>
      <c r="C404" s="8" t="s">
        <v>189</v>
      </c>
      <c r="D404" s="8">
        <v>325693.31246732298</v>
      </c>
      <c r="E404" s="8">
        <v>3338627.2447977001</v>
      </c>
      <c r="F404" s="8">
        <v>219</v>
      </c>
      <c r="G404" s="8">
        <v>119</v>
      </c>
      <c r="H404" s="14"/>
    </row>
    <row r="405" spans="1:8" ht="15.75" x14ac:dyDescent="0.25">
      <c r="A405" s="8" t="s">
        <v>7</v>
      </c>
      <c r="B405" s="8">
        <v>25</v>
      </c>
      <c r="C405" s="8" t="s">
        <v>193</v>
      </c>
      <c r="D405" s="8">
        <v>322565.93276817002</v>
      </c>
      <c r="E405" s="8">
        <v>3340772.4896852998</v>
      </c>
      <c r="F405" s="8">
        <v>199</v>
      </c>
      <c r="G405" s="8">
        <v>153</v>
      </c>
      <c r="H405" s="14"/>
    </row>
    <row r="406" spans="1:8" ht="15.75" x14ac:dyDescent="0.25">
      <c r="A406" s="8" t="s">
        <v>5</v>
      </c>
      <c r="B406" s="8">
        <v>0</v>
      </c>
      <c r="C406" s="8" t="s">
        <v>82</v>
      </c>
      <c r="D406" s="8">
        <v>528395.99983399897</v>
      </c>
      <c r="E406" s="8">
        <v>4353545.9999097101</v>
      </c>
      <c r="F406" s="8">
        <v>88</v>
      </c>
      <c r="G406" s="8">
        <v>35</v>
      </c>
      <c r="H406" s="14"/>
    </row>
    <row r="407" spans="1:8" ht="15.75" x14ac:dyDescent="0.25">
      <c r="A407" s="8" t="s">
        <v>5</v>
      </c>
      <c r="B407" s="8">
        <v>0</v>
      </c>
      <c r="C407" s="8" t="s">
        <v>144</v>
      </c>
      <c r="D407" s="8">
        <v>528455.99983400397</v>
      </c>
      <c r="E407" s="8">
        <v>4353485.9999097101</v>
      </c>
      <c r="F407" s="8">
        <v>74</v>
      </c>
      <c r="G407" s="8">
        <v>35</v>
      </c>
      <c r="H407" s="14"/>
    </row>
    <row r="408" spans="1:8" ht="15.75" x14ac:dyDescent="0.25">
      <c r="A408" s="8" t="s">
        <v>5</v>
      </c>
      <c r="B408" s="8">
        <v>0</v>
      </c>
      <c r="C408" s="8" t="s">
        <v>148</v>
      </c>
      <c r="D408" s="8">
        <v>524022.00047828699</v>
      </c>
      <c r="E408" s="8">
        <v>4353467.9995086398</v>
      </c>
      <c r="F408" s="8">
        <v>105</v>
      </c>
      <c r="G408" s="8">
        <v>85</v>
      </c>
      <c r="H408" s="14"/>
    </row>
    <row r="409" spans="1:8" ht="15.75" x14ac:dyDescent="0.25">
      <c r="A409" s="8" t="s">
        <v>5</v>
      </c>
      <c r="B409" s="8">
        <v>0</v>
      </c>
      <c r="C409" s="8" t="s">
        <v>83</v>
      </c>
      <c r="D409" s="8">
        <v>528506.999835992</v>
      </c>
      <c r="E409" s="8">
        <v>4353443.9998907801</v>
      </c>
      <c r="F409" s="8">
        <v>132</v>
      </c>
      <c r="G409" s="8">
        <v>34</v>
      </c>
      <c r="H409" s="14"/>
    </row>
    <row r="410" spans="1:8" ht="15.75" x14ac:dyDescent="0.25">
      <c r="A410" s="8" t="s">
        <v>5</v>
      </c>
      <c r="B410" s="8">
        <v>1</v>
      </c>
      <c r="C410" s="8" t="s">
        <v>85</v>
      </c>
      <c r="D410" s="8">
        <v>531581.999889208</v>
      </c>
      <c r="E410" s="8">
        <v>4355519.9999826299</v>
      </c>
      <c r="F410" s="8">
        <v>99</v>
      </c>
      <c r="G410" s="8">
        <v>63</v>
      </c>
      <c r="H410" s="14"/>
    </row>
    <row r="411" spans="1:8" ht="15.75" x14ac:dyDescent="0.25">
      <c r="A411" s="8" t="s">
        <v>5</v>
      </c>
      <c r="B411" s="8">
        <v>1</v>
      </c>
      <c r="C411" s="8" t="s">
        <v>86</v>
      </c>
      <c r="D411" s="8">
        <v>531144.00009645603</v>
      </c>
      <c r="E411" s="8">
        <v>4355465.99987406</v>
      </c>
      <c r="F411" s="8">
        <v>79</v>
      </c>
      <c r="G411" s="8">
        <v>49</v>
      </c>
      <c r="H411" s="14"/>
    </row>
    <row r="412" spans="1:8" ht="15.75" x14ac:dyDescent="0.25">
      <c r="A412" s="8" t="s">
        <v>5</v>
      </c>
      <c r="B412" s="8">
        <v>2</v>
      </c>
      <c r="C412" s="8" t="s">
        <v>92</v>
      </c>
      <c r="D412" s="8">
        <v>534300.00016293395</v>
      </c>
      <c r="E412" s="8">
        <v>4357439.9999281503</v>
      </c>
      <c r="F412" s="8">
        <v>105</v>
      </c>
      <c r="G412" s="8">
        <v>84</v>
      </c>
      <c r="H412" s="14"/>
    </row>
    <row r="413" spans="1:8" ht="15.75" x14ac:dyDescent="0.25">
      <c r="A413" s="8" t="s">
        <v>5</v>
      </c>
      <c r="B413" s="8">
        <v>2</v>
      </c>
      <c r="C413" s="8" t="s">
        <v>94</v>
      </c>
      <c r="D413" s="8">
        <v>534198.00016804598</v>
      </c>
      <c r="E413" s="8">
        <v>4357253.9999585999</v>
      </c>
      <c r="F413" s="8">
        <v>124</v>
      </c>
      <c r="G413" s="8">
        <v>75</v>
      </c>
      <c r="H413" s="14"/>
    </row>
    <row r="414" spans="1:8" ht="15.75" x14ac:dyDescent="0.25">
      <c r="A414" s="8" t="s">
        <v>5</v>
      </c>
      <c r="B414" s="8">
        <v>2</v>
      </c>
      <c r="C414" s="8" t="s">
        <v>96</v>
      </c>
      <c r="D414" s="8">
        <v>534171.00017192098</v>
      </c>
      <c r="E414" s="8">
        <v>4357163.9999707704</v>
      </c>
      <c r="F414" s="8">
        <v>147</v>
      </c>
      <c r="G414" s="8">
        <v>61</v>
      </c>
      <c r="H414" s="14"/>
    </row>
    <row r="415" spans="1:8" ht="15.75" x14ac:dyDescent="0.25">
      <c r="A415" s="8" t="s">
        <v>5</v>
      </c>
      <c r="B415" s="8">
        <v>3</v>
      </c>
      <c r="C415" s="8" t="s">
        <v>97</v>
      </c>
      <c r="D415" s="8">
        <v>534216.00020154496</v>
      </c>
      <c r="E415" s="8">
        <v>4357301.9999406496</v>
      </c>
      <c r="F415" s="8">
        <v>115</v>
      </c>
      <c r="G415" s="8">
        <v>35</v>
      </c>
      <c r="H415" s="14"/>
    </row>
    <row r="416" spans="1:8" ht="15.75" x14ac:dyDescent="0.25">
      <c r="A416" s="8" t="s">
        <v>5</v>
      </c>
      <c r="B416" s="8">
        <v>3</v>
      </c>
      <c r="C416" s="8" t="s">
        <v>98</v>
      </c>
      <c r="D416" s="8">
        <v>534863.99976025301</v>
      </c>
      <c r="E416" s="8">
        <v>4357304.9999315599</v>
      </c>
      <c r="F416" s="8">
        <v>125</v>
      </c>
      <c r="G416" s="8">
        <v>47</v>
      </c>
      <c r="H416" s="14"/>
    </row>
    <row r="417" spans="1:8" ht="15.75" x14ac:dyDescent="0.25">
      <c r="A417" s="8" t="s">
        <v>5</v>
      </c>
      <c r="B417" s="8">
        <v>3</v>
      </c>
      <c r="C417" s="8" t="s">
        <v>99</v>
      </c>
      <c r="D417" s="8">
        <v>534198.00016804598</v>
      </c>
      <c r="E417" s="8">
        <v>4357253.9999585999</v>
      </c>
      <c r="F417" s="8">
        <v>122</v>
      </c>
      <c r="G417" s="8">
        <v>65</v>
      </c>
      <c r="H417" s="14"/>
    </row>
    <row r="418" spans="1:8" ht="15.75" x14ac:dyDescent="0.25">
      <c r="A418" s="8" t="s">
        <v>5</v>
      </c>
      <c r="B418" s="8">
        <v>3</v>
      </c>
      <c r="C418" s="8" t="s">
        <v>100</v>
      </c>
      <c r="D418" s="8">
        <v>534878.99971619598</v>
      </c>
      <c r="E418" s="8">
        <v>4357277.9999056999</v>
      </c>
      <c r="F418" s="8">
        <v>102</v>
      </c>
      <c r="G418" s="8">
        <v>43</v>
      </c>
      <c r="H418" s="14"/>
    </row>
    <row r="419" spans="1:8" ht="15.75" x14ac:dyDescent="0.25">
      <c r="A419" s="8" t="s">
        <v>5</v>
      </c>
      <c r="B419" s="8">
        <v>4</v>
      </c>
      <c r="C419" s="8" t="s">
        <v>102</v>
      </c>
      <c r="D419" s="8">
        <v>543228.00015676103</v>
      </c>
      <c r="E419" s="8">
        <v>4359551.9998683603</v>
      </c>
      <c r="F419" s="8">
        <v>106</v>
      </c>
      <c r="G419" s="8">
        <v>36</v>
      </c>
      <c r="H419" s="14"/>
    </row>
    <row r="420" spans="1:8" ht="15.75" x14ac:dyDescent="0.25">
      <c r="A420" s="8" t="s">
        <v>5</v>
      </c>
      <c r="B420" s="8">
        <v>4</v>
      </c>
      <c r="C420" s="8" t="s">
        <v>103</v>
      </c>
      <c r="D420" s="8">
        <v>540482.99985036405</v>
      </c>
      <c r="E420" s="8">
        <v>4359422.9999479298</v>
      </c>
      <c r="F420" s="8">
        <v>131</v>
      </c>
      <c r="G420" s="8">
        <v>72</v>
      </c>
      <c r="H420" s="14"/>
    </row>
    <row r="421" spans="1:8" ht="15.75" x14ac:dyDescent="0.25">
      <c r="A421" s="8" t="s">
        <v>5</v>
      </c>
      <c r="B421" s="8">
        <v>5</v>
      </c>
      <c r="C421" s="8" t="s">
        <v>146</v>
      </c>
      <c r="D421" s="8">
        <v>543126.00016714598</v>
      </c>
      <c r="E421" s="8">
        <v>4359473.9999072803</v>
      </c>
      <c r="F421" s="8">
        <v>105</v>
      </c>
      <c r="G421" s="8">
        <v>78</v>
      </c>
      <c r="H421" s="14"/>
    </row>
    <row r="422" spans="1:8" ht="15.75" x14ac:dyDescent="0.25">
      <c r="A422" s="8" t="s">
        <v>5</v>
      </c>
      <c r="B422" s="8">
        <v>5</v>
      </c>
      <c r="C422" s="8" t="s">
        <v>107</v>
      </c>
      <c r="D422" s="8">
        <v>539777.99990029598</v>
      </c>
      <c r="E422" s="8">
        <v>4359389.9999721097</v>
      </c>
      <c r="F422" s="8">
        <v>135</v>
      </c>
      <c r="G422" s="8">
        <v>117</v>
      </c>
      <c r="H422" s="14"/>
    </row>
    <row r="423" spans="1:8" ht="15.75" x14ac:dyDescent="0.25">
      <c r="A423" s="8" t="s">
        <v>5</v>
      </c>
      <c r="B423" s="8">
        <v>5</v>
      </c>
      <c r="C423" s="8" t="s">
        <v>108</v>
      </c>
      <c r="D423" s="8">
        <v>540560.99978941598</v>
      </c>
      <c r="E423" s="8">
        <v>4359338.99981503</v>
      </c>
      <c r="F423" s="8">
        <v>131</v>
      </c>
      <c r="G423" s="8">
        <v>125</v>
      </c>
      <c r="H423" s="14"/>
    </row>
    <row r="424" spans="1:8" ht="15.75" x14ac:dyDescent="0.25">
      <c r="A424" s="8" t="s">
        <v>5</v>
      </c>
      <c r="B424" s="8">
        <v>5</v>
      </c>
      <c r="C424" s="8" t="s">
        <v>109</v>
      </c>
      <c r="D424" s="8">
        <v>539801.99981281499</v>
      </c>
      <c r="E424" s="8">
        <v>4359317.9999390002</v>
      </c>
      <c r="F424" s="8">
        <v>153</v>
      </c>
      <c r="G424" s="8">
        <v>62</v>
      </c>
      <c r="H424" s="14"/>
    </row>
    <row r="425" spans="1:8" ht="15.75" x14ac:dyDescent="0.25">
      <c r="A425" s="8" t="s">
        <v>5</v>
      </c>
      <c r="B425" s="8">
        <v>6</v>
      </c>
      <c r="C425" s="8" t="s">
        <v>111</v>
      </c>
      <c r="D425" s="8">
        <v>553032.00022708694</v>
      </c>
      <c r="E425" s="8">
        <v>4371410.9999230802</v>
      </c>
      <c r="F425" s="8">
        <v>105</v>
      </c>
      <c r="G425" s="8">
        <v>43</v>
      </c>
      <c r="H425" s="14"/>
    </row>
    <row r="426" spans="1:8" ht="15.75" x14ac:dyDescent="0.25">
      <c r="A426" s="8" t="s">
        <v>5</v>
      </c>
      <c r="B426" s="8">
        <v>6</v>
      </c>
      <c r="C426" s="8" t="s">
        <v>147</v>
      </c>
      <c r="D426" s="8">
        <v>554358.00009664497</v>
      </c>
      <c r="E426" s="8">
        <v>4371461.9997756099</v>
      </c>
      <c r="F426" s="8">
        <v>126</v>
      </c>
      <c r="G426" s="8">
        <v>75</v>
      </c>
      <c r="H426" s="14"/>
    </row>
    <row r="427" spans="1:8" ht="15.75" x14ac:dyDescent="0.25">
      <c r="H427" s="14"/>
    </row>
    <row r="428" spans="1:8" ht="15.75" x14ac:dyDescent="0.25">
      <c r="A428" s="14"/>
      <c r="B428" s="14"/>
      <c r="C428" s="14"/>
      <c r="D428" s="17"/>
      <c r="E428" s="17"/>
      <c r="F428" s="14"/>
      <c r="G428" s="14"/>
      <c r="H428" s="14"/>
    </row>
    <row r="429" spans="1:8" ht="15.75" x14ac:dyDescent="0.25">
      <c r="A429" s="14"/>
      <c r="B429" s="14"/>
      <c r="C429" s="14"/>
      <c r="D429" s="17"/>
      <c r="E429" s="17"/>
      <c r="F429" s="14"/>
      <c r="G429" s="14"/>
      <c r="H429" s="14"/>
    </row>
    <row r="430" spans="1:8" ht="15.75" x14ac:dyDescent="0.25">
      <c r="A430" s="14"/>
      <c r="B430" s="14"/>
      <c r="C430" s="14"/>
      <c r="D430" s="17"/>
      <c r="E430" s="17"/>
      <c r="F430" s="14"/>
      <c r="G430" s="14"/>
      <c r="H430" s="14"/>
    </row>
    <row r="431" spans="1:8" ht="15.75" x14ac:dyDescent="0.25">
      <c r="A431" s="14"/>
      <c r="B431" s="14"/>
      <c r="C431" s="14"/>
      <c r="D431" s="17"/>
      <c r="E431" s="17"/>
      <c r="F431" s="14"/>
      <c r="G431" s="14"/>
      <c r="H431" s="14"/>
    </row>
    <row r="432" spans="1:8" ht="15.75" x14ac:dyDescent="0.25">
      <c r="A432" s="14"/>
      <c r="B432" s="14"/>
      <c r="C432" s="14"/>
      <c r="D432" s="17"/>
      <c r="E432" s="17"/>
      <c r="F432" s="14"/>
      <c r="G432" s="14"/>
      <c r="H432" s="14"/>
    </row>
    <row r="433" spans="1:8" ht="15.75" x14ac:dyDescent="0.25">
      <c r="A433" s="14"/>
      <c r="B433" s="14"/>
      <c r="C433" s="14"/>
      <c r="D433" s="17"/>
      <c r="E433" s="17"/>
      <c r="F433" s="14"/>
      <c r="G433" s="14"/>
      <c r="H433" s="14"/>
    </row>
    <row r="434" spans="1:8" ht="15.75" x14ac:dyDescent="0.25">
      <c r="A434" s="14"/>
      <c r="B434" s="14"/>
      <c r="C434" s="14"/>
      <c r="D434" s="17"/>
      <c r="E434" s="17"/>
      <c r="F434" s="14"/>
      <c r="G434" s="14"/>
      <c r="H434" s="14"/>
    </row>
    <row r="435" spans="1:8" ht="15.75" x14ac:dyDescent="0.25">
      <c r="A435" s="14"/>
      <c r="B435" s="14"/>
      <c r="C435" s="14"/>
      <c r="D435" s="17"/>
      <c r="E435" s="17"/>
      <c r="F435" s="14"/>
      <c r="G435" s="14"/>
      <c r="H435" s="14"/>
    </row>
    <row r="436" spans="1:8" ht="15.75" x14ac:dyDescent="0.25">
      <c r="A436" s="14"/>
      <c r="B436" s="14"/>
      <c r="C436" s="14"/>
      <c r="D436" s="17"/>
      <c r="E436" s="17"/>
      <c r="F436" s="14"/>
      <c r="G436" s="14"/>
      <c r="H436" s="14"/>
    </row>
    <row r="437" spans="1:8" ht="15.75" x14ac:dyDescent="0.25">
      <c r="A437" s="14"/>
      <c r="B437" s="14"/>
      <c r="C437" s="14"/>
      <c r="D437" s="17"/>
      <c r="E437" s="17"/>
      <c r="F437" s="14"/>
      <c r="G437" s="14"/>
      <c r="H437" s="14"/>
    </row>
    <row r="438" spans="1:8" ht="15.75" x14ac:dyDescent="0.25">
      <c r="A438" s="14"/>
      <c r="B438" s="14"/>
      <c r="C438" s="14"/>
      <c r="D438" s="17"/>
      <c r="E438" s="17"/>
      <c r="F438" s="14"/>
      <c r="G438" s="14"/>
      <c r="H438" s="14"/>
    </row>
    <row r="439" spans="1:8" ht="15.75" x14ac:dyDescent="0.25">
      <c r="A439" s="14"/>
      <c r="B439" s="14"/>
      <c r="C439" s="14"/>
      <c r="D439" s="17"/>
      <c r="E439" s="17"/>
      <c r="F439" s="14"/>
      <c r="G439" s="14"/>
      <c r="H439" s="14"/>
    </row>
    <row r="440" spans="1:8" ht="15.75" x14ac:dyDescent="0.25">
      <c r="A440" s="14"/>
      <c r="B440" s="14"/>
      <c r="C440" s="14"/>
      <c r="D440" s="17"/>
      <c r="E440" s="17"/>
      <c r="F440" s="14"/>
      <c r="G440" s="14"/>
      <c r="H440" s="14"/>
    </row>
    <row r="441" spans="1:8" ht="15.75" x14ac:dyDescent="0.25">
      <c r="A441" s="14"/>
      <c r="B441" s="14"/>
      <c r="C441" s="14"/>
      <c r="D441" s="17"/>
      <c r="E441" s="17"/>
      <c r="F441" s="14"/>
      <c r="G441" s="14"/>
      <c r="H441" s="14"/>
    </row>
    <row r="442" spans="1:8" ht="15.75" x14ac:dyDescent="0.25">
      <c r="A442" s="14"/>
      <c r="B442" s="14"/>
      <c r="C442" s="14"/>
      <c r="D442" s="17"/>
      <c r="E442" s="17"/>
      <c r="F442" s="14"/>
      <c r="G442" s="14"/>
      <c r="H442" s="14"/>
    </row>
    <row r="443" spans="1:8" ht="15.75" x14ac:dyDescent="0.25">
      <c r="A443" s="14"/>
      <c r="B443" s="14"/>
      <c r="C443" s="14"/>
      <c r="D443" s="17"/>
      <c r="E443" s="17"/>
      <c r="F443" s="14"/>
      <c r="G443" s="14"/>
      <c r="H443" s="14"/>
    </row>
    <row r="444" spans="1:8" ht="15.75" x14ac:dyDescent="0.25">
      <c r="A444" s="14"/>
      <c r="B444" s="14"/>
      <c r="C444" s="14"/>
      <c r="D444" s="17"/>
      <c r="E444" s="17"/>
      <c r="F444" s="14"/>
      <c r="G444" s="14"/>
      <c r="H444" s="14"/>
    </row>
    <row r="445" spans="1:8" ht="15.75" x14ac:dyDescent="0.25">
      <c r="A445" s="14"/>
      <c r="B445" s="14"/>
      <c r="C445" s="14"/>
      <c r="D445" s="17"/>
      <c r="E445" s="17"/>
      <c r="F445" s="14"/>
      <c r="G445" s="14"/>
      <c r="H445" s="14"/>
    </row>
    <row r="446" spans="1:8" ht="15.75" x14ac:dyDescent="0.25">
      <c r="A446" s="14"/>
      <c r="B446" s="14"/>
      <c r="C446" s="14"/>
      <c r="D446" s="17"/>
      <c r="E446" s="17"/>
      <c r="F446" s="14"/>
      <c r="G446" s="14"/>
      <c r="H446" s="14"/>
    </row>
    <row r="447" spans="1:8" ht="15.75" x14ac:dyDescent="0.25">
      <c r="A447" s="14"/>
      <c r="B447" s="14"/>
      <c r="C447" s="14"/>
      <c r="D447" s="17"/>
      <c r="E447" s="17"/>
      <c r="F447" s="14"/>
      <c r="G447" s="14"/>
      <c r="H447" s="14"/>
    </row>
    <row r="448" spans="1:8" ht="15.75" x14ac:dyDescent="0.25">
      <c r="A448" s="14"/>
      <c r="B448" s="14"/>
      <c r="C448" s="14"/>
      <c r="D448" s="17"/>
      <c r="E448" s="17"/>
      <c r="F448" s="14"/>
      <c r="G448" s="14"/>
      <c r="H448" s="14"/>
    </row>
    <row r="449" spans="1:8" ht="15.75" x14ac:dyDescent="0.25">
      <c r="A449" s="14"/>
      <c r="B449" s="14"/>
      <c r="C449" s="14"/>
      <c r="D449" s="17"/>
      <c r="E449" s="17"/>
      <c r="F449" s="14"/>
      <c r="G449" s="14"/>
      <c r="H449" s="14"/>
    </row>
    <row r="450" spans="1:8" ht="15.75" x14ac:dyDescent="0.25">
      <c r="A450" s="14"/>
      <c r="B450" s="14"/>
      <c r="C450" s="14"/>
      <c r="D450" s="17"/>
      <c r="E450" s="17"/>
      <c r="F450" s="14"/>
      <c r="G450" s="14"/>
      <c r="H450" s="14"/>
    </row>
    <row r="451" spans="1:8" ht="15.75" x14ac:dyDescent="0.25">
      <c r="A451" s="14"/>
      <c r="B451" s="14"/>
      <c r="C451" s="14"/>
      <c r="D451" s="17"/>
      <c r="E451" s="17"/>
      <c r="F451" s="14"/>
      <c r="G451" s="14"/>
      <c r="H451" s="14"/>
    </row>
    <row r="452" spans="1:8" ht="15.75" x14ac:dyDescent="0.25">
      <c r="A452" s="14"/>
      <c r="B452" s="14"/>
      <c r="C452" s="14"/>
      <c r="D452" s="17"/>
      <c r="E452" s="17"/>
      <c r="F452" s="14"/>
      <c r="G452" s="14"/>
      <c r="H452" s="14"/>
    </row>
    <row r="453" spans="1:8" ht="15.75" x14ac:dyDescent="0.25">
      <c r="A453" s="14"/>
      <c r="B453" s="14"/>
      <c r="C453" s="14"/>
      <c r="D453" s="17"/>
      <c r="E453" s="17"/>
      <c r="F453" s="14"/>
      <c r="G453" s="14"/>
      <c r="H453" s="14"/>
    </row>
    <row r="454" spans="1:8" ht="15.75" x14ac:dyDescent="0.25">
      <c r="A454" s="14"/>
      <c r="B454" s="14"/>
      <c r="C454" s="14"/>
      <c r="D454" s="17"/>
      <c r="E454" s="17"/>
      <c r="F454" s="14"/>
      <c r="G454" s="14"/>
      <c r="H454" s="14"/>
    </row>
    <row r="455" spans="1:8" ht="15.75" x14ac:dyDescent="0.25">
      <c r="A455" s="14"/>
      <c r="B455" s="14"/>
      <c r="C455" s="14"/>
      <c r="D455" s="17"/>
      <c r="E455" s="17"/>
      <c r="F455" s="14"/>
      <c r="G455" s="14"/>
      <c r="H455" s="14"/>
    </row>
    <row r="456" spans="1:8" ht="15.75" x14ac:dyDescent="0.25">
      <c r="A456" s="14"/>
      <c r="B456" s="14"/>
      <c r="C456" s="14"/>
      <c r="D456" s="17"/>
      <c r="E456" s="17"/>
      <c r="F456" s="14"/>
      <c r="G456" s="14"/>
      <c r="H456" s="14"/>
    </row>
    <row r="457" spans="1:8" ht="15.75" x14ac:dyDescent="0.25">
      <c r="A457" s="14"/>
      <c r="B457" s="14"/>
      <c r="C457" s="14"/>
      <c r="D457" s="17"/>
      <c r="E457" s="17"/>
      <c r="F457" s="14"/>
      <c r="G457" s="14"/>
      <c r="H457" s="14"/>
    </row>
    <row r="458" spans="1:8" ht="15.75" x14ac:dyDescent="0.25">
      <c r="A458" s="14"/>
      <c r="B458" s="14"/>
      <c r="C458" s="14"/>
      <c r="D458" s="17"/>
      <c r="E458" s="17"/>
      <c r="F458" s="14"/>
      <c r="G458" s="14"/>
      <c r="H458" s="14"/>
    </row>
    <row r="459" spans="1:8" ht="15.75" x14ac:dyDescent="0.25">
      <c r="A459" s="14"/>
      <c r="B459" s="14"/>
      <c r="C459" s="14"/>
      <c r="D459" s="17"/>
      <c r="E459" s="17"/>
      <c r="F459" s="14"/>
      <c r="G459" s="14"/>
      <c r="H459" s="14"/>
    </row>
    <row r="460" spans="1:8" ht="15.75" x14ac:dyDescent="0.25">
      <c r="A460" s="14"/>
      <c r="B460" s="14"/>
      <c r="C460" s="14"/>
      <c r="D460" s="17"/>
      <c r="E460" s="17"/>
      <c r="F460" s="14"/>
      <c r="G460" s="14"/>
      <c r="H460" s="14"/>
    </row>
    <row r="461" spans="1:8" ht="15.75" x14ac:dyDescent="0.25">
      <c r="A461" s="14"/>
      <c r="B461" s="14"/>
      <c r="C461" s="14"/>
      <c r="D461" s="17"/>
      <c r="E461" s="17"/>
      <c r="F461" s="14"/>
      <c r="G461" s="14"/>
      <c r="H461" s="14"/>
    </row>
    <row r="462" spans="1:8" ht="15.75" x14ac:dyDescent="0.25">
      <c r="A462" s="14"/>
      <c r="B462" s="14"/>
      <c r="C462" s="14"/>
      <c r="D462" s="17"/>
      <c r="E462" s="17"/>
      <c r="F462" s="14"/>
      <c r="G462" s="14"/>
      <c r="H462" s="14"/>
    </row>
    <row r="463" spans="1:8" ht="15.75" x14ac:dyDescent="0.25">
      <c r="A463" s="14"/>
      <c r="B463" s="14"/>
      <c r="C463" s="14"/>
      <c r="D463" s="17"/>
      <c r="E463" s="17"/>
      <c r="F463" s="14"/>
      <c r="G463" s="14"/>
      <c r="H463" s="14"/>
    </row>
    <row r="464" spans="1:8" ht="15.75" x14ac:dyDescent="0.25">
      <c r="A464" s="14"/>
      <c r="B464" s="14"/>
      <c r="C464" s="14"/>
      <c r="D464" s="17"/>
      <c r="E464" s="17"/>
      <c r="F464" s="14"/>
      <c r="G464" s="14"/>
      <c r="H464" s="14"/>
    </row>
    <row r="465" spans="1:8" ht="15.75" x14ac:dyDescent="0.25">
      <c r="A465" s="14"/>
      <c r="B465" s="14"/>
      <c r="C465" s="14"/>
      <c r="D465" s="17"/>
      <c r="E465" s="17"/>
      <c r="F465" s="14"/>
      <c r="G465" s="14"/>
      <c r="H465" s="14"/>
    </row>
    <row r="466" spans="1:8" ht="15.75" x14ac:dyDescent="0.25">
      <c r="A466" s="14"/>
      <c r="B466" s="14"/>
      <c r="C466" s="14"/>
      <c r="D466" s="17"/>
      <c r="E466" s="17"/>
      <c r="F466" s="14"/>
      <c r="G466" s="14"/>
      <c r="H466" s="14"/>
    </row>
    <row r="467" spans="1:8" ht="15.75" x14ac:dyDescent="0.25">
      <c r="A467" s="14"/>
      <c r="B467" s="14"/>
      <c r="C467" s="14"/>
      <c r="D467" s="17"/>
      <c r="E467" s="17"/>
      <c r="F467" s="14"/>
      <c r="G467" s="14"/>
      <c r="H467" s="14"/>
    </row>
    <row r="468" spans="1:8" ht="15.75" x14ac:dyDescent="0.25">
      <c r="A468" s="14"/>
      <c r="B468" s="14"/>
      <c r="C468" s="14"/>
      <c r="D468" s="17"/>
      <c r="E468" s="17"/>
      <c r="F468" s="14"/>
      <c r="G468" s="14"/>
      <c r="H468" s="14"/>
    </row>
    <row r="469" spans="1:8" ht="15.75" x14ac:dyDescent="0.25">
      <c r="A469" s="14"/>
      <c r="B469" s="14"/>
      <c r="C469" s="14"/>
      <c r="D469" s="17"/>
      <c r="E469" s="17"/>
      <c r="F469" s="14"/>
      <c r="G469" s="14"/>
      <c r="H469" s="14"/>
    </row>
    <row r="470" spans="1:8" ht="15.75" x14ac:dyDescent="0.25">
      <c r="A470" s="14"/>
      <c r="B470" s="14"/>
      <c r="C470" s="14"/>
      <c r="D470" s="17"/>
      <c r="E470" s="17"/>
      <c r="F470" s="14"/>
      <c r="G470" s="14"/>
      <c r="H470" s="14"/>
    </row>
    <row r="471" spans="1:8" ht="15.75" x14ac:dyDescent="0.25">
      <c r="A471" s="14"/>
      <c r="B471" s="14"/>
      <c r="C471" s="14"/>
      <c r="D471" s="17"/>
      <c r="E471" s="17"/>
      <c r="F471" s="14"/>
      <c r="G471" s="14"/>
      <c r="H471" s="14"/>
    </row>
    <row r="472" spans="1:8" ht="15.75" x14ac:dyDescent="0.25">
      <c r="A472" s="14"/>
      <c r="B472" s="14"/>
      <c r="C472" s="14"/>
      <c r="D472" s="17"/>
      <c r="E472" s="17"/>
      <c r="F472" s="14"/>
      <c r="G472" s="14"/>
      <c r="H472" s="14"/>
    </row>
    <row r="473" spans="1:8" ht="15.75" x14ac:dyDescent="0.25">
      <c r="A473" s="14"/>
      <c r="B473" s="14"/>
      <c r="C473" s="14"/>
      <c r="D473" s="17"/>
      <c r="E473" s="17"/>
      <c r="F473" s="14"/>
      <c r="G473" s="14"/>
      <c r="H473" s="14"/>
    </row>
    <row r="474" spans="1:8" ht="15.75" x14ac:dyDescent="0.25">
      <c r="A474" s="14"/>
      <c r="B474" s="14"/>
      <c r="C474" s="14"/>
      <c r="D474" s="17"/>
      <c r="E474" s="17"/>
      <c r="F474" s="14"/>
      <c r="G474" s="14"/>
      <c r="H474" s="14"/>
    </row>
    <row r="475" spans="1:8" ht="15.75" x14ac:dyDescent="0.25">
      <c r="A475" s="14"/>
      <c r="B475" s="14"/>
      <c r="C475" s="14"/>
      <c r="D475" s="17"/>
      <c r="E475" s="17"/>
      <c r="F475" s="14"/>
      <c r="G475" s="14"/>
      <c r="H475" s="14"/>
    </row>
    <row r="476" spans="1:8" ht="15.75" x14ac:dyDescent="0.25">
      <c r="A476" s="14"/>
      <c r="B476" s="14"/>
      <c r="C476" s="14"/>
      <c r="D476" s="17"/>
      <c r="E476" s="17"/>
      <c r="F476" s="14"/>
      <c r="G476" s="14"/>
      <c r="H476" s="14"/>
    </row>
    <row r="477" spans="1:8" ht="15.75" x14ac:dyDescent="0.25">
      <c r="A477" s="14"/>
      <c r="B477" s="14"/>
      <c r="C477" s="14"/>
      <c r="D477" s="17"/>
      <c r="E477" s="17"/>
      <c r="F477" s="14"/>
      <c r="G477" s="14"/>
      <c r="H477" s="14"/>
    </row>
    <row r="478" spans="1:8" ht="15.75" x14ac:dyDescent="0.25">
      <c r="A478" s="14"/>
      <c r="B478" s="14"/>
      <c r="C478" s="14"/>
      <c r="D478" s="17"/>
      <c r="E478" s="17"/>
      <c r="F478" s="14"/>
      <c r="G478" s="14"/>
      <c r="H478" s="14"/>
    </row>
    <row r="479" spans="1:8" ht="15.75" x14ac:dyDescent="0.25">
      <c r="A479" s="14"/>
      <c r="B479" s="14"/>
      <c r="C479" s="14"/>
      <c r="D479" s="17"/>
      <c r="E479" s="17"/>
      <c r="F479" s="14"/>
      <c r="G479" s="14"/>
      <c r="H479" s="14"/>
    </row>
    <row r="480" spans="1:8" ht="15.75" x14ac:dyDescent="0.25">
      <c r="A480" s="14"/>
      <c r="B480" s="14"/>
      <c r="C480" s="14"/>
      <c r="D480" s="17"/>
      <c r="E480" s="17"/>
      <c r="F480" s="14"/>
      <c r="G480" s="14"/>
      <c r="H480" s="14"/>
    </row>
    <row r="481" spans="1:8" ht="15.75" x14ac:dyDescent="0.25">
      <c r="A481" s="14"/>
      <c r="B481" s="14"/>
      <c r="C481" s="14"/>
      <c r="D481" s="17"/>
      <c r="E481" s="17"/>
      <c r="F481" s="14"/>
      <c r="G481" s="14"/>
      <c r="H481" s="14"/>
    </row>
    <row r="482" spans="1:8" ht="15.75" x14ac:dyDescent="0.25">
      <c r="A482" s="14"/>
      <c r="B482" s="14"/>
      <c r="C482" s="14"/>
      <c r="D482" s="17"/>
      <c r="E482" s="17"/>
      <c r="F482" s="14"/>
      <c r="G482" s="14"/>
      <c r="H482" s="14"/>
    </row>
    <row r="483" spans="1:8" ht="15.75" x14ac:dyDescent="0.25">
      <c r="A483" s="14"/>
      <c r="B483" s="14"/>
      <c r="C483" s="14"/>
      <c r="D483" s="17"/>
      <c r="E483" s="17"/>
      <c r="F483" s="14"/>
      <c r="G483" s="14"/>
      <c r="H483" s="14"/>
    </row>
    <row r="484" spans="1:8" ht="15.75" x14ac:dyDescent="0.25">
      <c r="A484" s="14"/>
      <c r="B484" s="14"/>
      <c r="C484" s="14"/>
      <c r="D484" s="17"/>
      <c r="E484" s="17"/>
      <c r="F484" s="14"/>
      <c r="G484" s="14"/>
      <c r="H484" s="14"/>
    </row>
    <row r="485" spans="1:8" ht="15.75" x14ac:dyDescent="0.25">
      <c r="A485" s="14"/>
      <c r="B485" s="14"/>
      <c r="C485" s="14"/>
      <c r="D485" s="17"/>
      <c r="E485" s="17"/>
      <c r="F485" s="14"/>
      <c r="G485" s="14"/>
      <c r="H485" s="14"/>
    </row>
    <row r="486" spans="1:8" ht="15.75" x14ac:dyDescent="0.25">
      <c r="A486" s="14"/>
      <c r="B486" s="14"/>
      <c r="C486" s="14"/>
      <c r="D486" s="17"/>
      <c r="E486" s="17"/>
      <c r="F486" s="14"/>
      <c r="G486" s="14"/>
      <c r="H486" s="14"/>
    </row>
    <row r="487" spans="1:8" ht="15.75" x14ac:dyDescent="0.25">
      <c r="A487" s="14"/>
      <c r="B487" s="14"/>
      <c r="C487" s="14"/>
      <c r="D487" s="17"/>
      <c r="E487" s="17"/>
      <c r="F487" s="14"/>
      <c r="G487" s="14"/>
      <c r="H487" s="14"/>
    </row>
    <row r="488" spans="1:8" ht="15.75" x14ac:dyDescent="0.25">
      <c r="A488" s="14"/>
      <c r="B488" s="14"/>
      <c r="C488" s="14"/>
      <c r="D488" s="17"/>
      <c r="E488" s="17"/>
      <c r="F488" s="14"/>
      <c r="G488" s="14"/>
      <c r="H488" s="14"/>
    </row>
    <row r="489" spans="1:8" ht="15.75" x14ac:dyDescent="0.25">
      <c r="A489" s="14"/>
      <c r="B489" s="14"/>
      <c r="C489" s="14"/>
      <c r="D489" s="17"/>
      <c r="E489" s="17"/>
      <c r="F489" s="14"/>
      <c r="G489" s="14"/>
      <c r="H489" s="14"/>
    </row>
    <row r="490" spans="1:8" ht="15.75" x14ac:dyDescent="0.25">
      <c r="A490" s="14"/>
      <c r="B490" s="14"/>
      <c r="C490" s="14"/>
      <c r="D490" s="17"/>
      <c r="E490" s="17"/>
      <c r="F490" s="14"/>
      <c r="G490" s="14"/>
      <c r="H490" s="14"/>
    </row>
    <row r="491" spans="1:8" ht="15.75" x14ac:dyDescent="0.25">
      <c r="A491" s="14"/>
      <c r="B491" s="14"/>
      <c r="C491" s="14"/>
      <c r="D491" s="17"/>
      <c r="E491" s="17"/>
      <c r="F491" s="14"/>
      <c r="G491" s="14"/>
      <c r="H491" s="14"/>
    </row>
    <row r="492" spans="1:8" ht="15.75" x14ac:dyDescent="0.25">
      <c r="A492" s="14"/>
      <c r="B492" s="14"/>
      <c r="C492" s="14"/>
      <c r="D492" s="17"/>
      <c r="E492" s="17"/>
      <c r="F492" s="14"/>
      <c r="G492" s="14"/>
      <c r="H492" s="14"/>
    </row>
    <row r="493" spans="1:8" ht="15.75" x14ac:dyDescent="0.25">
      <c r="A493" s="14"/>
      <c r="B493" s="14"/>
      <c r="C493" s="14"/>
      <c r="D493" s="17"/>
      <c r="E493" s="17"/>
      <c r="F493" s="14"/>
      <c r="G493" s="14"/>
      <c r="H493" s="14"/>
    </row>
    <row r="494" spans="1:8" ht="15.75" x14ac:dyDescent="0.25">
      <c r="A494" s="14"/>
      <c r="B494" s="14"/>
      <c r="C494" s="14"/>
      <c r="D494" s="17"/>
      <c r="E494" s="17"/>
      <c r="F494" s="14"/>
      <c r="G494" s="14"/>
      <c r="H494" s="14"/>
    </row>
    <row r="495" spans="1:8" ht="15.75" x14ac:dyDescent="0.25">
      <c r="A495" s="14"/>
      <c r="B495" s="14"/>
      <c r="C495" s="14"/>
      <c r="D495" s="17"/>
      <c r="E495" s="17"/>
      <c r="F495" s="14"/>
      <c r="G495" s="14"/>
      <c r="H495" s="14"/>
    </row>
    <row r="496" spans="1:8" ht="15.75" x14ac:dyDescent="0.25">
      <c r="A496" s="14"/>
      <c r="B496" s="14"/>
      <c r="C496" s="14"/>
      <c r="D496" s="17"/>
      <c r="E496" s="17"/>
      <c r="F496" s="14"/>
      <c r="G496" s="14"/>
      <c r="H496" s="14"/>
    </row>
    <row r="497" spans="1:8" ht="15.75" x14ac:dyDescent="0.25">
      <c r="A497" s="14"/>
      <c r="B497" s="14"/>
      <c r="C497" s="14"/>
      <c r="D497" s="17"/>
      <c r="E497" s="17"/>
      <c r="F497" s="14"/>
      <c r="G497" s="14"/>
      <c r="H497" s="14"/>
    </row>
    <row r="498" spans="1:8" ht="15.75" x14ac:dyDescent="0.25">
      <c r="A498" s="14"/>
      <c r="B498" s="14"/>
      <c r="C498" s="14"/>
      <c r="D498" s="17"/>
      <c r="E498" s="17"/>
      <c r="F498" s="14"/>
      <c r="G498" s="14"/>
      <c r="H498" s="14"/>
    </row>
    <row r="499" spans="1:8" ht="15.75" x14ac:dyDescent="0.25">
      <c r="A499" s="14"/>
      <c r="B499" s="14"/>
      <c r="C499" s="14"/>
      <c r="D499" s="17"/>
      <c r="E499" s="17"/>
      <c r="F499" s="14"/>
      <c r="G499" s="14"/>
      <c r="H499" s="14"/>
    </row>
    <row r="500" spans="1:8" ht="15.75" x14ac:dyDescent="0.25">
      <c r="A500" s="14"/>
      <c r="B500" s="14"/>
      <c r="C500" s="14"/>
      <c r="D500" s="17"/>
      <c r="E500" s="17"/>
      <c r="F500" s="14"/>
      <c r="G500" s="14"/>
      <c r="H500" s="14"/>
    </row>
    <row r="501" spans="1:8" ht="15.75" x14ac:dyDescent="0.25">
      <c r="A501" s="14"/>
      <c r="B501" s="14"/>
      <c r="C501" s="14"/>
      <c r="D501" s="17"/>
      <c r="E501" s="17"/>
      <c r="F501" s="14"/>
      <c r="G501" s="14"/>
      <c r="H501" s="14"/>
    </row>
    <row r="502" spans="1:8" ht="15.75" x14ac:dyDescent="0.25">
      <c r="A502" s="14"/>
      <c r="B502" s="14"/>
      <c r="C502" s="14"/>
      <c r="D502" s="17"/>
      <c r="E502" s="17"/>
      <c r="F502" s="14"/>
      <c r="G502" s="14"/>
      <c r="H502" s="14"/>
    </row>
    <row r="503" spans="1:8" ht="15.75" x14ac:dyDescent="0.25">
      <c r="A503" s="14"/>
      <c r="B503" s="14"/>
      <c r="C503" s="14"/>
      <c r="D503" s="17"/>
      <c r="E503" s="17"/>
      <c r="F503" s="14"/>
      <c r="G503" s="14"/>
      <c r="H503" s="14"/>
    </row>
    <row r="504" spans="1:8" ht="15.75" x14ac:dyDescent="0.25">
      <c r="A504" s="14"/>
      <c r="B504" s="14"/>
      <c r="C504" s="14"/>
      <c r="D504" s="17"/>
      <c r="E504" s="17"/>
      <c r="F504" s="14"/>
      <c r="G504" s="14"/>
      <c r="H504" s="14"/>
    </row>
    <row r="505" spans="1:8" ht="15.75" x14ac:dyDescent="0.25">
      <c r="A505" s="14"/>
      <c r="B505" s="14"/>
      <c r="C505" s="14"/>
      <c r="D505" s="17"/>
      <c r="E505" s="17"/>
      <c r="F505" s="14"/>
      <c r="G505" s="14"/>
      <c r="H505" s="14"/>
    </row>
    <row r="506" spans="1:8" ht="15.75" x14ac:dyDescent="0.25">
      <c r="A506" s="14"/>
      <c r="B506" s="14"/>
      <c r="C506" s="14"/>
      <c r="D506" s="17"/>
      <c r="E506" s="17"/>
      <c r="F506" s="14"/>
      <c r="G506" s="14"/>
      <c r="H506" s="14"/>
    </row>
    <row r="507" spans="1:8" ht="15.75" x14ac:dyDescent="0.25">
      <c r="A507" s="14"/>
      <c r="B507" s="14"/>
      <c r="C507" s="14"/>
      <c r="D507" s="17"/>
      <c r="E507" s="17"/>
      <c r="F507" s="14"/>
      <c r="G507" s="14"/>
      <c r="H507" s="14"/>
    </row>
    <row r="508" spans="1:8" ht="15.75" x14ac:dyDescent="0.25">
      <c r="A508" s="14"/>
      <c r="B508" s="14"/>
      <c r="C508" s="14"/>
      <c r="D508" s="17"/>
      <c r="E508" s="17"/>
      <c r="F508" s="14"/>
      <c r="G508" s="14"/>
      <c r="H508" s="14"/>
    </row>
    <row r="509" spans="1:8" ht="15.75" x14ac:dyDescent="0.25">
      <c r="A509" s="14"/>
      <c r="B509" s="14"/>
      <c r="C509" s="14"/>
      <c r="D509" s="17"/>
      <c r="E509" s="17"/>
      <c r="F509" s="14"/>
      <c r="G509" s="14"/>
      <c r="H509" s="14"/>
    </row>
    <row r="510" spans="1:8" ht="15.75" x14ac:dyDescent="0.25">
      <c r="A510" s="14"/>
      <c r="B510" s="14"/>
      <c r="C510" s="14"/>
      <c r="D510" s="17"/>
      <c r="E510" s="17"/>
      <c r="F510" s="14"/>
      <c r="G510" s="14"/>
      <c r="H510" s="14"/>
    </row>
    <row r="511" spans="1:8" ht="15.75" x14ac:dyDescent="0.25">
      <c r="A511" s="14"/>
      <c r="B511" s="14"/>
      <c r="C511" s="14"/>
      <c r="D511" s="17"/>
      <c r="E511" s="17"/>
      <c r="F511" s="14"/>
      <c r="G511" s="14"/>
      <c r="H511" s="14"/>
    </row>
    <row r="512" spans="1:8" ht="15.75" x14ac:dyDescent="0.25">
      <c r="A512" s="14"/>
      <c r="B512" s="14"/>
      <c r="C512" s="14"/>
      <c r="D512" s="17"/>
      <c r="E512" s="17"/>
      <c r="F512" s="14"/>
      <c r="G512" s="14"/>
      <c r="H512" s="14"/>
    </row>
    <row r="513" spans="1:8" ht="15.75" x14ac:dyDescent="0.25">
      <c r="A513" s="14"/>
      <c r="B513" s="14"/>
      <c r="C513" s="14"/>
      <c r="D513" s="17"/>
      <c r="E513" s="17"/>
      <c r="F513" s="14"/>
      <c r="G513" s="14"/>
      <c r="H513" s="14"/>
    </row>
    <row r="514" spans="1:8" ht="15.75" x14ac:dyDescent="0.25">
      <c r="A514" s="14"/>
      <c r="B514" s="14"/>
      <c r="C514" s="14"/>
      <c r="D514" s="17"/>
      <c r="E514" s="17"/>
      <c r="F514" s="14"/>
      <c r="G514" s="14"/>
      <c r="H514" s="14"/>
    </row>
    <row r="515" spans="1:8" ht="15.75" x14ac:dyDescent="0.25">
      <c r="A515" s="14"/>
      <c r="B515" s="14"/>
      <c r="C515" s="14"/>
      <c r="D515" s="17"/>
      <c r="E515" s="17"/>
      <c r="F515" s="14"/>
      <c r="G515" s="14"/>
      <c r="H515" s="14"/>
    </row>
    <row r="516" spans="1:8" ht="15.75" x14ac:dyDescent="0.25">
      <c r="A516" s="14"/>
      <c r="B516" s="14"/>
      <c r="C516" s="14"/>
      <c r="D516" s="17"/>
      <c r="E516" s="17"/>
      <c r="F516" s="14"/>
      <c r="G516" s="14"/>
      <c r="H516" s="14"/>
    </row>
    <row r="517" spans="1:8" ht="15.75" x14ac:dyDescent="0.25">
      <c r="A517" s="14"/>
      <c r="B517" s="14"/>
      <c r="C517" s="14"/>
      <c r="D517" s="17"/>
      <c r="E517" s="17"/>
      <c r="F517" s="14"/>
      <c r="G517" s="14"/>
      <c r="H517" s="14"/>
    </row>
    <row r="518" spans="1:8" ht="15.75" x14ac:dyDescent="0.25">
      <c r="A518" s="14"/>
      <c r="B518" s="14"/>
      <c r="C518" s="14"/>
      <c r="D518" s="17"/>
      <c r="E518" s="17"/>
      <c r="F518" s="14"/>
      <c r="G518" s="14"/>
      <c r="H518" s="14"/>
    </row>
    <row r="519" spans="1:8" ht="15.75" x14ac:dyDescent="0.25">
      <c r="A519" s="14"/>
      <c r="B519" s="14"/>
      <c r="C519" s="14"/>
      <c r="D519" s="17"/>
      <c r="E519" s="17"/>
      <c r="F519" s="14"/>
      <c r="G519" s="14"/>
      <c r="H519" s="14"/>
    </row>
    <row r="520" spans="1:8" ht="15.75" x14ac:dyDescent="0.25">
      <c r="A520" s="14"/>
      <c r="B520" s="14"/>
      <c r="C520" s="14"/>
      <c r="D520" s="17"/>
      <c r="E520" s="17"/>
      <c r="F520" s="14"/>
      <c r="G520" s="14"/>
      <c r="H520" s="14"/>
    </row>
    <row r="521" spans="1:8" ht="15.75" x14ac:dyDescent="0.25">
      <c r="A521" s="14"/>
      <c r="B521" s="14"/>
      <c r="C521" s="14"/>
      <c r="D521" s="17"/>
      <c r="E521" s="17"/>
      <c r="F521" s="14"/>
      <c r="G521" s="14"/>
      <c r="H521" s="14"/>
    </row>
    <row r="522" spans="1:8" ht="15.75" x14ac:dyDescent="0.25">
      <c r="A522" s="14"/>
      <c r="B522" s="14"/>
      <c r="C522" s="14"/>
      <c r="D522" s="17"/>
      <c r="E522" s="17"/>
      <c r="F522" s="14"/>
      <c r="G522" s="14"/>
      <c r="H522" s="14"/>
    </row>
    <row r="523" spans="1:8" ht="15.75" x14ac:dyDescent="0.25">
      <c r="A523" s="14"/>
      <c r="B523" s="14"/>
      <c r="C523" s="14"/>
      <c r="D523" s="17"/>
      <c r="E523" s="17"/>
      <c r="F523" s="14"/>
      <c r="G523" s="14"/>
      <c r="H523" s="14"/>
    </row>
    <row r="524" spans="1:8" ht="15.75" x14ac:dyDescent="0.25">
      <c r="A524" s="14"/>
      <c r="B524" s="14"/>
      <c r="C524" s="14"/>
      <c r="D524" s="17"/>
      <c r="E524" s="17"/>
      <c r="F524" s="14"/>
      <c r="G524" s="14"/>
      <c r="H524" s="14"/>
    </row>
    <row r="525" spans="1:8" ht="15.75" x14ac:dyDescent="0.25">
      <c r="A525" s="14"/>
      <c r="B525" s="14"/>
      <c r="C525" s="14"/>
      <c r="D525" s="17"/>
      <c r="E525" s="17"/>
      <c r="F525" s="14"/>
      <c r="G525" s="14"/>
      <c r="H525" s="14"/>
    </row>
    <row r="526" spans="1:8" ht="15.75" x14ac:dyDescent="0.25">
      <c r="A526" s="14"/>
      <c r="B526" s="14"/>
      <c r="C526" s="14"/>
      <c r="D526" s="17"/>
      <c r="E526" s="17"/>
      <c r="F526" s="14"/>
      <c r="G526" s="14"/>
      <c r="H526" s="14"/>
    </row>
    <row r="527" spans="1:8" ht="15.75" x14ac:dyDescent="0.25">
      <c r="A527" s="14"/>
      <c r="B527" s="14"/>
      <c r="C527" s="14"/>
      <c r="D527" s="17"/>
      <c r="E527" s="17"/>
      <c r="F527" s="14"/>
      <c r="G527" s="14"/>
      <c r="H527" s="14"/>
    </row>
    <row r="528" spans="1:8" ht="15.75" x14ac:dyDescent="0.25">
      <c r="A528" s="14"/>
      <c r="B528" s="14"/>
      <c r="C528" s="14"/>
      <c r="D528" s="17"/>
      <c r="E528" s="17"/>
      <c r="F528" s="14"/>
      <c r="G528" s="14"/>
      <c r="H528" s="14"/>
    </row>
    <row r="529" spans="1:8" ht="15.75" x14ac:dyDescent="0.25">
      <c r="A529" s="14"/>
      <c r="B529" s="14"/>
      <c r="C529" s="14"/>
      <c r="D529" s="17"/>
      <c r="E529" s="17"/>
      <c r="F529" s="14"/>
      <c r="G529" s="14"/>
      <c r="H529" s="14"/>
    </row>
    <row r="530" spans="1:8" ht="15.75" x14ac:dyDescent="0.25">
      <c r="A530" s="14"/>
      <c r="B530" s="14"/>
      <c r="C530" s="14"/>
      <c r="D530" s="17"/>
      <c r="E530" s="17"/>
      <c r="F530" s="14"/>
      <c r="G530" s="14"/>
      <c r="H530" s="14"/>
    </row>
    <row r="531" spans="1:8" ht="15.75" x14ac:dyDescent="0.25">
      <c r="A531" s="14"/>
      <c r="B531" s="14"/>
      <c r="C531" s="14"/>
      <c r="D531" s="17"/>
      <c r="E531" s="17"/>
      <c r="F531" s="14"/>
      <c r="G531" s="14"/>
      <c r="H531" s="14"/>
    </row>
    <row r="532" spans="1:8" ht="15.75" x14ac:dyDescent="0.25">
      <c r="A532" s="14"/>
      <c r="B532" s="14"/>
      <c r="C532" s="14"/>
      <c r="D532" s="17"/>
      <c r="E532" s="17"/>
      <c r="F532" s="14"/>
      <c r="G532" s="14"/>
      <c r="H532" s="14"/>
    </row>
    <row r="533" spans="1:8" ht="15.75" x14ac:dyDescent="0.25">
      <c r="A533" s="14"/>
      <c r="B533" s="14"/>
      <c r="C533" s="14"/>
      <c r="D533" s="17"/>
      <c r="E533" s="17"/>
      <c r="F533" s="14"/>
      <c r="G533" s="14"/>
      <c r="H533" s="14"/>
    </row>
    <row r="534" spans="1:8" ht="15.75" x14ac:dyDescent="0.25">
      <c r="A534" s="14"/>
      <c r="B534" s="14"/>
      <c r="C534" s="14"/>
      <c r="D534" s="17"/>
      <c r="E534" s="17"/>
      <c r="F534" s="14"/>
      <c r="G534" s="14"/>
      <c r="H534" s="14"/>
    </row>
    <row r="535" spans="1:8" ht="15.75" x14ac:dyDescent="0.25">
      <c r="A535" s="14"/>
      <c r="B535" s="14"/>
      <c r="C535" s="14"/>
      <c r="D535" s="17"/>
      <c r="E535" s="17"/>
      <c r="F535" s="14"/>
      <c r="G535" s="14"/>
      <c r="H535" s="14"/>
    </row>
    <row r="536" spans="1:8" ht="15.75" x14ac:dyDescent="0.25">
      <c r="A536" s="14"/>
      <c r="B536" s="14"/>
      <c r="C536" s="14"/>
      <c r="D536" s="17"/>
      <c r="E536" s="17"/>
      <c r="F536" s="14"/>
      <c r="G536" s="14"/>
      <c r="H536" s="14"/>
    </row>
    <row r="537" spans="1:8" ht="15.75" x14ac:dyDescent="0.25">
      <c r="A537" s="14"/>
      <c r="B537" s="14"/>
      <c r="C537" s="14"/>
      <c r="D537" s="17"/>
      <c r="E537" s="17"/>
      <c r="F537" s="14"/>
      <c r="G537" s="14"/>
      <c r="H537" s="14"/>
    </row>
    <row r="538" spans="1:8" ht="15.75" x14ac:dyDescent="0.25">
      <c r="A538" s="14"/>
      <c r="B538" s="14"/>
      <c r="C538" s="14"/>
      <c r="D538" s="17"/>
      <c r="E538" s="17"/>
      <c r="F538" s="14"/>
      <c r="G538" s="14"/>
      <c r="H538" s="14"/>
    </row>
    <row r="539" spans="1:8" ht="15.75" x14ac:dyDescent="0.25">
      <c r="A539" s="14"/>
      <c r="B539" s="14"/>
      <c r="C539" s="14"/>
      <c r="D539" s="17"/>
      <c r="E539" s="17"/>
      <c r="F539" s="14"/>
      <c r="G539" s="14"/>
      <c r="H539" s="14"/>
    </row>
    <row r="540" spans="1:8" ht="15.75" x14ac:dyDescent="0.25">
      <c r="A540" s="14"/>
      <c r="B540" s="14"/>
      <c r="C540" s="14"/>
      <c r="D540" s="17"/>
      <c r="E540" s="17"/>
      <c r="F540" s="15"/>
      <c r="G540" s="14"/>
      <c r="H540" s="14"/>
    </row>
    <row r="541" spans="1:8" ht="15.75" x14ac:dyDescent="0.25">
      <c r="A541" s="14"/>
      <c r="B541" s="14"/>
      <c r="C541" s="14"/>
      <c r="D541" s="17"/>
      <c r="E541" s="17"/>
      <c r="F541" s="15"/>
      <c r="G541" s="14"/>
      <c r="H541" s="15"/>
    </row>
    <row r="542" spans="1:8" ht="15.75" x14ac:dyDescent="0.25">
      <c r="A542" s="14"/>
      <c r="B542" s="14"/>
      <c r="C542" s="14"/>
      <c r="D542" s="17"/>
      <c r="E542" s="17"/>
      <c r="F542" s="15"/>
      <c r="G542" s="14"/>
      <c r="H542" s="15"/>
    </row>
    <row r="543" spans="1:8" ht="15.75" x14ac:dyDescent="0.25">
      <c r="A543" s="14"/>
      <c r="B543" s="14"/>
      <c r="C543" s="14"/>
      <c r="D543" s="17"/>
      <c r="E543" s="17"/>
      <c r="F543" s="15"/>
      <c r="G543" s="14"/>
      <c r="H543" s="15"/>
    </row>
    <row r="544" spans="1:8" ht="15.75" x14ac:dyDescent="0.25">
      <c r="A544" s="14"/>
      <c r="B544" s="14"/>
      <c r="C544" s="14"/>
      <c r="D544" s="17"/>
      <c r="E544" s="17"/>
      <c r="F544" s="15"/>
      <c r="G544" s="14"/>
      <c r="H544" s="15"/>
    </row>
    <row r="545" spans="1:8" ht="15.75" x14ac:dyDescent="0.25">
      <c r="A545" s="14"/>
      <c r="B545" s="14"/>
      <c r="C545" s="14"/>
      <c r="D545" s="17"/>
      <c r="E545" s="17"/>
      <c r="F545" s="15"/>
      <c r="G545" s="14"/>
      <c r="H545" s="15"/>
    </row>
    <row r="546" spans="1:8" ht="15.75" x14ac:dyDescent="0.25">
      <c r="A546" s="14"/>
      <c r="B546" s="14"/>
      <c r="C546" s="14"/>
      <c r="D546" s="17"/>
      <c r="E546" s="17"/>
      <c r="F546" s="15"/>
      <c r="G546" s="14"/>
      <c r="H546" s="15"/>
    </row>
    <row r="547" spans="1:8" ht="15.75" x14ac:dyDescent="0.25">
      <c r="A547" s="14"/>
      <c r="B547" s="14"/>
      <c r="C547" s="14"/>
      <c r="D547" s="17"/>
      <c r="E547" s="17"/>
      <c r="F547" s="15"/>
      <c r="G547" s="14"/>
      <c r="H547" s="15"/>
    </row>
    <row r="548" spans="1:8" ht="15.75" x14ac:dyDescent="0.25">
      <c r="A548" s="14"/>
      <c r="B548" s="14"/>
      <c r="C548" s="14"/>
      <c r="D548" s="17"/>
      <c r="E548" s="17"/>
      <c r="F548" s="15"/>
      <c r="G548" s="14"/>
      <c r="H548" s="15"/>
    </row>
    <row r="549" spans="1:8" ht="15.75" x14ac:dyDescent="0.25">
      <c r="A549" s="14"/>
      <c r="B549" s="14"/>
      <c r="C549" s="14"/>
      <c r="D549" s="17"/>
      <c r="E549" s="17"/>
      <c r="F549" s="15"/>
      <c r="G549" s="14"/>
      <c r="H549" s="15"/>
    </row>
    <row r="550" spans="1:8" ht="15.75" x14ac:dyDescent="0.25">
      <c r="A550" s="14"/>
      <c r="B550" s="14"/>
      <c r="C550" s="14"/>
      <c r="D550" s="17"/>
      <c r="E550" s="17"/>
      <c r="F550" s="15"/>
      <c r="G550" s="14"/>
      <c r="H550" s="15"/>
    </row>
    <row r="551" spans="1:8" ht="15.75" x14ac:dyDescent="0.25">
      <c r="A551" s="14"/>
      <c r="B551" s="14"/>
      <c r="C551" s="14"/>
      <c r="D551" s="17"/>
      <c r="E551" s="17"/>
      <c r="F551" s="15"/>
      <c r="G551" s="14"/>
      <c r="H551" s="15"/>
    </row>
    <row r="552" spans="1:8" ht="15.75" x14ac:dyDescent="0.25">
      <c r="A552" s="14"/>
      <c r="B552" s="14"/>
      <c r="C552" s="14"/>
      <c r="D552" s="17"/>
      <c r="E552" s="17"/>
      <c r="F552" s="15"/>
      <c r="G552" s="14"/>
      <c r="H552" s="15"/>
    </row>
    <row r="553" spans="1:8" ht="15.75" x14ac:dyDescent="0.25">
      <c r="A553" s="14"/>
      <c r="B553" s="14"/>
      <c r="C553" s="14"/>
      <c r="D553" s="17"/>
      <c r="E553" s="17"/>
      <c r="F553" s="15"/>
      <c r="G553" s="14"/>
      <c r="H553" s="15"/>
    </row>
    <row r="554" spans="1:8" ht="15.75" x14ac:dyDescent="0.25">
      <c r="A554" s="14"/>
      <c r="B554" s="14"/>
      <c r="C554" s="14"/>
      <c r="D554" s="17"/>
      <c r="E554" s="17"/>
      <c r="F554" s="15"/>
      <c r="G554" s="14"/>
      <c r="H554" s="15"/>
    </row>
    <row r="555" spans="1:8" ht="15.75" x14ac:dyDescent="0.25">
      <c r="A555" s="14"/>
      <c r="B555" s="14"/>
      <c r="C555" s="14"/>
      <c r="D555" s="17"/>
      <c r="E555" s="17"/>
      <c r="F555" s="15"/>
      <c r="G555" s="14"/>
      <c r="H555" s="15"/>
    </row>
    <row r="556" spans="1:8" ht="15.75" x14ac:dyDescent="0.25">
      <c r="A556" s="14"/>
      <c r="B556" s="14"/>
      <c r="C556" s="14"/>
      <c r="D556" s="17"/>
      <c r="E556" s="17"/>
      <c r="F556" s="15"/>
      <c r="G556" s="14"/>
      <c r="H556" s="15"/>
    </row>
    <row r="557" spans="1:8" ht="15.75" x14ac:dyDescent="0.25">
      <c r="A557" s="14"/>
      <c r="B557" s="14"/>
      <c r="C557" s="14"/>
      <c r="D557" s="17"/>
      <c r="E557" s="17"/>
      <c r="F557" s="15"/>
      <c r="G557" s="14"/>
      <c r="H557" s="15"/>
    </row>
    <row r="558" spans="1:8" ht="15.75" x14ac:dyDescent="0.25">
      <c r="A558" s="14"/>
      <c r="B558" s="14"/>
      <c r="C558" s="14"/>
      <c r="D558" s="17"/>
      <c r="E558" s="17"/>
      <c r="F558" s="15"/>
      <c r="G558" s="14"/>
      <c r="H558" s="15"/>
    </row>
    <row r="559" spans="1:8" ht="15.75" x14ac:dyDescent="0.25">
      <c r="A559" s="14"/>
      <c r="B559" s="14"/>
      <c r="C559" s="14"/>
      <c r="D559" s="17"/>
      <c r="E559" s="17"/>
      <c r="F559" s="15"/>
      <c r="G559" s="14"/>
      <c r="H559" s="15"/>
    </row>
    <row r="560" spans="1:8" ht="15.75" x14ac:dyDescent="0.25">
      <c r="A560" s="14"/>
      <c r="B560" s="14"/>
      <c r="C560" s="14"/>
      <c r="D560" s="17"/>
      <c r="E560" s="17"/>
      <c r="F560" s="15"/>
      <c r="G560" s="14"/>
      <c r="H560" s="15"/>
    </row>
    <row r="561" spans="1:8" ht="15.75" x14ac:dyDescent="0.25">
      <c r="A561" s="14"/>
      <c r="B561" s="14"/>
      <c r="C561" s="14"/>
      <c r="D561" s="17"/>
      <c r="E561" s="17"/>
      <c r="F561" s="15"/>
      <c r="G561" s="14"/>
      <c r="H561" s="15"/>
    </row>
    <row r="562" spans="1:8" ht="15.75" x14ac:dyDescent="0.25">
      <c r="A562" s="14"/>
      <c r="B562" s="14"/>
      <c r="C562" s="14"/>
      <c r="D562" s="17"/>
      <c r="E562" s="17"/>
      <c r="F562" s="15"/>
      <c r="G562" s="14"/>
      <c r="H562" s="15"/>
    </row>
    <row r="563" spans="1:8" ht="15.75" x14ac:dyDescent="0.25">
      <c r="A563" s="14"/>
      <c r="B563" s="14"/>
      <c r="C563" s="14"/>
      <c r="D563" s="17"/>
      <c r="E563" s="17"/>
      <c r="F563" s="15"/>
      <c r="G563" s="14"/>
      <c r="H563" s="15"/>
    </row>
    <row r="564" spans="1:8" ht="15.75" x14ac:dyDescent="0.25">
      <c r="A564" s="14"/>
      <c r="B564" s="14"/>
      <c r="C564" s="14"/>
      <c r="D564" s="17"/>
      <c r="E564" s="17"/>
      <c r="F564" s="15"/>
      <c r="G564" s="14"/>
      <c r="H564" s="15"/>
    </row>
    <row r="565" spans="1:8" ht="15.75" x14ac:dyDescent="0.25">
      <c r="A565" s="14"/>
      <c r="B565" s="14"/>
      <c r="C565" s="14"/>
      <c r="D565" s="17"/>
      <c r="E565" s="17"/>
      <c r="F565" s="15"/>
      <c r="G565" s="14"/>
      <c r="H565" s="15"/>
    </row>
    <row r="566" spans="1:8" ht="16.5" thickBot="1" x14ac:dyDescent="0.3">
      <c r="A566" s="13"/>
      <c r="B566" s="13"/>
      <c r="C566" s="13"/>
      <c r="D566" s="18"/>
      <c r="E566" s="18"/>
      <c r="F566" s="16"/>
      <c r="G566" s="13"/>
      <c r="H566" s="16"/>
    </row>
    <row r="567" spans="1:8" x14ac:dyDescent="0.25">
      <c r="A567" s="5"/>
      <c r="B567" s="5"/>
      <c r="C567" s="5"/>
      <c r="D567" s="5"/>
      <c r="E567" s="5"/>
      <c r="F567" s="5"/>
      <c r="G567" s="5"/>
      <c r="H567" s="5"/>
    </row>
    <row r="568" spans="1:8" x14ac:dyDescent="0.25">
      <c r="A568" s="5"/>
      <c r="B568" s="5"/>
      <c r="C568" s="5"/>
      <c r="D568" s="5"/>
      <c r="E568" s="5"/>
      <c r="F568" s="5"/>
      <c r="G568" s="5"/>
      <c r="H568" s="5"/>
    </row>
    <row r="569" spans="1:8" x14ac:dyDescent="0.25">
      <c r="A569" s="5"/>
      <c r="B569" s="5"/>
      <c r="C569" s="5"/>
      <c r="D569" s="5"/>
      <c r="E569" s="5"/>
      <c r="F569" s="5"/>
      <c r="G569" s="5"/>
      <c r="H569" s="5"/>
    </row>
    <row r="570" spans="1:8" x14ac:dyDescent="0.25">
      <c r="A570" s="5"/>
      <c r="B570" s="5"/>
      <c r="C570" s="5"/>
      <c r="D570" s="5"/>
      <c r="E570" s="5"/>
      <c r="F570" s="5"/>
      <c r="G570" s="5"/>
      <c r="H570" s="5"/>
    </row>
    <row r="571" spans="1:8" x14ac:dyDescent="0.25">
      <c r="A571" s="5"/>
      <c r="B571" s="5"/>
      <c r="C571" s="5"/>
      <c r="D571" s="5"/>
      <c r="E571" s="5"/>
      <c r="F571" s="5"/>
      <c r="G571" s="5"/>
      <c r="H571" s="5"/>
    </row>
    <row r="572" spans="1:8" x14ac:dyDescent="0.25">
      <c r="A572" s="5"/>
      <c r="B572" s="5"/>
      <c r="C572" s="5"/>
      <c r="D572" s="5"/>
      <c r="E572" s="5"/>
      <c r="F572" s="5"/>
      <c r="G572" s="5"/>
      <c r="H572" s="5"/>
    </row>
    <row r="573" spans="1:8" x14ac:dyDescent="0.25">
      <c r="A573" s="5"/>
      <c r="B573" s="5"/>
      <c r="C573" s="5"/>
      <c r="D573" s="5"/>
      <c r="E573" s="5"/>
      <c r="F573" s="5"/>
      <c r="G573" s="5"/>
      <c r="H573" s="5"/>
    </row>
    <row r="574" spans="1:8" x14ac:dyDescent="0.25">
      <c r="A574" s="5"/>
      <c r="B574" s="5"/>
      <c r="C574" s="5"/>
      <c r="D574" s="5"/>
      <c r="E574" s="5"/>
      <c r="F574" s="5"/>
      <c r="G574" s="5"/>
      <c r="H574" s="5"/>
    </row>
    <row r="575" spans="1:8" x14ac:dyDescent="0.25">
      <c r="A575" s="5"/>
      <c r="B575" s="5"/>
      <c r="C575" s="5"/>
      <c r="D575" s="5"/>
      <c r="E575" s="5"/>
      <c r="F575" s="5"/>
      <c r="G575" s="5"/>
      <c r="H575" s="5"/>
    </row>
    <row r="576" spans="1:8" x14ac:dyDescent="0.25">
      <c r="A576" s="5"/>
      <c r="B576" s="5"/>
      <c r="C576" s="5"/>
      <c r="D576" s="5"/>
      <c r="E576" s="5"/>
      <c r="F576" s="5"/>
      <c r="G576" s="5"/>
      <c r="H576" s="5"/>
    </row>
    <row r="577" spans="1:8" x14ac:dyDescent="0.25">
      <c r="A577" s="5"/>
      <c r="B577" s="5"/>
      <c r="C577" s="5"/>
      <c r="D577" s="5"/>
      <c r="E577" s="5"/>
      <c r="F577" s="5"/>
      <c r="G577" s="5"/>
      <c r="H577" s="5"/>
    </row>
    <row r="578" spans="1:8" x14ac:dyDescent="0.25">
      <c r="A578" s="5"/>
      <c r="B578" s="5"/>
      <c r="C578" s="5"/>
      <c r="D578" s="5"/>
      <c r="E578" s="5"/>
      <c r="F578" s="5"/>
      <c r="G578" s="5"/>
      <c r="H578" s="5"/>
    </row>
    <row r="579" spans="1:8" x14ac:dyDescent="0.25">
      <c r="A579" s="5"/>
      <c r="B579" s="5"/>
      <c r="C579" s="5"/>
      <c r="D579" s="5"/>
      <c r="E579" s="5"/>
      <c r="F579" s="5"/>
      <c r="G579" s="5"/>
      <c r="H579" s="5"/>
    </row>
    <row r="580" spans="1:8" x14ac:dyDescent="0.25">
      <c r="A580" s="5"/>
      <c r="B580" s="5"/>
      <c r="C580" s="5"/>
      <c r="D580" s="5"/>
      <c r="E580" s="5"/>
      <c r="F580" s="5"/>
      <c r="G580" s="5"/>
      <c r="H580" s="5"/>
    </row>
    <row r="581" spans="1:8" x14ac:dyDescent="0.25">
      <c r="A581" s="5"/>
      <c r="B581" s="5"/>
      <c r="C581" s="5"/>
      <c r="D581" s="5"/>
      <c r="E581" s="5"/>
      <c r="F581" s="5"/>
      <c r="G581" s="5"/>
      <c r="H581" s="5"/>
    </row>
    <row r="582" spans="1:8" x14ac:dyDescent="0.25">
      <c r="A582" s="5"/>
      <c r="B582" s="5"/>
      <c r="C582" s="5"/>
      <c r="D582" s="5"/>
      <c r="E582" s="5"/>
      <c r="F582" s="5"/>
      <c r="G582" s="5"/>
      <c r="H582" s="5"/>
    </row>
    <row r="583" spans="1:8" x14ac:dyDescent="0.25">
      <c r="A583" s="5"/>
      <c r="B583" s="5"/>
      <c r="C583" s="5"/>
      <c r="D583" s="5"/>
      <c r="E583" s="5"/>
      <c r="F583" s="5"/>
      <c r="G583" s="5"/>
      <c r="H583" s="5"/>
    </row>
    <row r="584" spans="1:8" x14ac:dyDescent="0.25">
      <c r="A584" s="5"/>
      <c r="B584" s="5"/>
      <c r="C584" s="5"/>
      <c r="D584" s="5"/>
      <c r="E584" s="5"/>
      <c r="F584" s="5"/>
      <c r="G584" s="5"/>
      <c r="H584" s="5"/>
    </row>
    <row r="585" spans="1:8" x14ac:dyDescent="0.25">
      <c r="A585" s="5"/>
      <c r="B585" s="5"/>
      <c r="C585" s="5"/>
      <c r="D585" s="5"/>
      <c r="E585" s="5"/>
      <c r="F585" s="5"/>
      <c r="G585" s="5"/>
      <c r="H585" s="5"/>
    </row>
    <row r="586" spans="1:8" x14ac:dyDescent="0.25">
      <c r="A586" s="5"/>
      <c r="B586" s="5"/>
      <c r="C586" s="5"/>
      <c r="D586" s="5"/>
      <c r="E586" s="5"/>
      <c r="F586" s="5"/>
      <c r="G586" s="5"/>
      <c r="H586" s="5"/>
    </row>
    <row r="587" spans="1:8" x14ac:dyDescent="0.25">
      <c r="A587" s="5"/>
      <c r="B587" s="5"/>
      <c r="C587" s="5"/>
      <c r="D587" s="5"/>
      <c r="E587" s="5"/>
      <c r="F587" s="5"/>
      <c r="G587" s="5"/>
      <c r="H587" s="5"/>
    </row>
    <row r="588" spans="1:8" x14ac:dyDescent="0.25">
      <c r="A588" s="5"/>
      <c r="B588" s="5"/>
      <c r="C588" s="5"/>
      <c r="D588" s="5"/>
      <c r="E588" s="5"/>
      <c r="F588" s="5"/>
      <c r="G588" s="5"/>
      <c r="H588" s="5"/>
    </row>
    <row r="589" spans="1:8" x14ac:dyDescent="0.25">
      <c r="A589" s="5"/>
      <c r="B589" s="5"/>
      <c r="C589" s="5"/>
      <c r="D589" s="5"/>
      <c r="E589" s="5"/>
      <c r="F589" s="5"/>
      <c r="G589" s="5"/>
      <c r="H589" s="5"/>
    </row>
    <row r="590" spans="1:8" x14ac:dyDescent="0.25">
      <c r="A590" s="5"/>
      <c r="B590" s="5"/>
      <c r="C590" s="5"/>
      <c r="D590" s="5"/>
      <c r="E590" s="5"/>
      <c r="F590" s="5"/>
      <c r="G590" s="5"/>
      <c r="H590" s="5"/>
    </row>
    <row r="591" spans="1:8" x14ac:dyDescent="0.25">
      <c r="A591" s="5"/>
      <c r="B591" s="5"/>
      <c r="C591" s="5"/>
      <c r="D591" s="5"/>
      <c r="E591" s="5"/>
      <c r="F591" s="5"/>
      <c r="G591" s="5"/>
      <c r="H591" s="5"/>
    </row>
    <row r="592" spans="1:8" x14ac:dyDescent="0.25">
      <c r="A592" s="5"/>
      <c r="B592" s="5"/>
      <c r="C592" s="5"/>
      <c r="D592" s="5"/>
      <c r="E592" s="5"/>
      <c r="F592" s="5"/>
      <c r="G592" s="5"/>
      <c r="H592" s="5"/>
    </row>
    <row r="593" spans="1:8" x14ac:dyDescent="0.25">
      <c r="A593" s="5"/>
      <c r="B593" s="5"/>
      <c r="C593" s="5"/>
      <c r="D593" s="5"/>
      <c r="E593" s="5"/>
      <c r="F593" s="5"/>
      <c r="G593" s="5"/>
      <c r="H593" s="5"/>
    </row>
    <row r="594" spans="1:8" x14ac:dyDescent="0.25">
      <c r="A594" s="5"/>
      <c r="B594" s="5"/>
      <c r="C594" s="5"/>
      <c r="D594" s="5"/>
      <c r="E594" s="5"/>
      <c r="F594" s="5"/>
      <c r="G594" s="5"/>
      <c r="H594" s="5"/>
    </row>
    <row r="595" spans="1:8" x14ac:dyDescent="0.25">
      <c r="A595" s="5"/>
      <c r="B595" s="5"/>
      <c r="C595" s="5"/>
      <c r="D595" s="5"/>
      <c r="E595" s="5"/>
      <c r="F595" s="5"/>
      <c r="G595" s="5"/>
      <c r="H595" s="5"/>
    </row>
    <row r="596" spans="1:8" x14ac:dyDescent="0.25">
      <c r="A596" s="5"/>
      <c r="B596" s="5"/>
      <c r="C596" s="5"/>
      <c r="D596" s="5"/>
      <c r="E596" s="5"/>
      <c r="F596" s="5"/>
      <c r="G596" s="5"/>
      <c r="H596" s="5"/>
    </row>
    <row r="597" spans="1:8" x14ac:dyDescent="0.25">
      <c r="A597" s="5"/>
      <c r="B597" s="5"/>
      <c r="C597" s="5"/>
      <c r="D597" s="5"/>
      <c r="E597" s="5"/>
      <c r="F597" s="5"/>
      <c r="G597" s="5"/>
      <c r="H597" s="5"/>
    </row>
    <row r="598" spans="1:8" x14ac:dyDescent="0.25">
      <c r="A598" s="5"/>
      <c r="B598" s="5"/>
      <c r="C598" s="5"/>
      <c r="D598" s="5"/>
      <c r="E598" s="5"/>
      <c r="F598" s="5"/>
      <c r="G598" s="5"/>
      <c r="H598" s="5"/>
    </row>
    <row r="599" spans="1:8" x14ac:dyDescent="0.25">
      <c r="A599" s="5"/>
      <c r="B599" s="5"/>
      <c r="C599" s="5"/>
      <c r="D599" s="5"/>
      <c r="E599" s="5"/>
      <c r="F599" s="5"/>
      <c r="G599" s="5"/>
      <c r="H599" s="5"/>
    </row>
    <row r="600" spans="1:8" x14ac:dyDescent="0.25">
      <c r="A600" s="5"/>
      <c r="B600" s="5"/>
      <c r="C600" s="5"/>
      <c r="D600" s="5"/>
      <c r="E600" s="5"/>
      <c r="F600" s="5"/>
      <c r="G600" s="5"/>
      <c r="H600" s="5"/>
    </row>
    <row r="601" spans="1:8" x14ac:dyDescent="0.25">
      <c r="A601" s="5"/>
      <c r="B601" s="5"/>
      <c r="C601" s="5"/>
      <c r="D601" s="5"/>
      <c r="E601" s="5"/>
      <c r="F601" s="5"/>
      <c r="G601" s="5"/>
      <c r="H601" s="5"/>
    </row>
    <row r="602" spans="1:8" x14ac:dyDescent="0.25">
      <c r="A602" s="5"/>
      <c r="B602" s="5"/>
      <c r="C602" s="5"/>
      <c r="D602" s="5"/>
      <c r="E602" s="5"/>
      <c r="F602" s="5"/>
      <c r="G602" s="5"/>
      <c r="H602" s="5"/>
    </row>
    <row r="603" spans="1:8" x14ac:dyDescent="0.25">
      <c r="A603" s="10"/>
      <c r="B603" s="10"/>
      <c r="C603" s="10"/>
      <c r="D603" s="10"/>
      <c r="E603" s="10"/>
      <c r="F603" s="10"/>
      <c r="G603" s="10"/>
      <c r="H603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G48729</vt:lpstr>
      <vt:lpstr>Table DR1</vt:lpstr>
      <vt:lpstr>Table DR2</vt:lpstr>
      <vt:lpstr>Table DR3</vt:lpstr>
      <vt:lpstr>Table DR4</vt:lpstr>
      <vt:lpstr>Table DR5</vt:lpstr>
      <vt:lpstr>Table DR6</vt:lpstr>
      <vt:lpstr>Table DR7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Greenberg</dc:creator>
  <cp:lastModifiedBy>Jennifer Olivarez</cp:lastModifiedBy>
  <dcterms:created xsi:type="dcterms:W3CDTF">2020-08-24T22:17:06Z</dcterms:created>
  <dcterms:modified xsi:type="dcterms:W3CDTF">2021-04-22T19:55:59Z</dcterms:modified>
</cp:coreProperties>
</file>