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0490" windowHeight="6240" tabRatio="572" activeTab="0"/>
  </bookViews>
  <sheets>
    <sheet name="Table DR1" sheetId="1" r:id="rId1"/>
    <sheet name="Table DR2" sheetId="2" r:id="rId2"/>
    <sheet name="Table DR3" sheetId="3" r:id="rId3"/>
    <sheet name="Table Dr4" sheetId="4" r:id="rId4"/>
    <sheet name="G48592" sheetId="5" r:id="rId5"/>
  </sheets>
  <definedNames>
    <definedName name="_xlnm.Print_Area" localSheetId="3">'Table Dr4'!$A$1:$M$30</definedName>
  </definedNames>
  <calcPr fullCalcOnLoad="1"/>
</workbook>
</file>

<file path=xl/sharedStrings.xml><?xml version="1.0" encoding="utf-8"?>
<sst xmlns="http://schemas.openxmlformats.org/spreadsheetml/2006/main" count="189" uniqueCount="125">
  <si>
    <t>Suspended sediments</t>
  </si>
  <si>
    <t>Aeolian samples</t>
  </si>
  <si>
    <t>Location</t>
  </si>
  <si>
    <t>Lat (S)</t>
  </si>
  <si>
    <t>Long (E)</t>
  </si>
  <si>
    <t>Sediment type</t>
  </si>
  <si>
    <t>Birdsville track cut off</t>
  </si>
  <si>
    <t>Suspended</t>
  </si>
  <si>
    <t>Ferry crossing</t>
  </si>
  <si>
    <t>Bank</t>
  </si>
  <si>
    <t>Wilkania Bridge</t>
  </si>
  <si>
    <t>North Bourke Bridge</t>
  </si>
  <si>
    <t>Mud drape</t>
  </si>
  <si>
    <t>Li</t>
  </si>
  <si>
    <t>Be</t>
  </si>
  <si>
    <t>Sc</t>
  </si>
  <si>
    <t>Ti</t>
  </si>
  <si>
    <t>V</t>
  </si>
  <si>
    <t>Cr</t>
  </si>
  <si>
    <t>Mn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</si>
  <si>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</si>
  <si>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</si>
  <si>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</si>
  <si>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</si>
  <si>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</si>
  <si>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</si>
  <si>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</si>
  <si>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</si>
  <si>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</si>
  <si>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</si>
  <si>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Mo</t>
  </si>
  <si>
    <t>Cd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</si>
  <si>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</si>
  <si>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</si>
  <si>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</si>
  <si>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</si>
  <si>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</si>
  <si>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</si>
  <si>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</si>
  <si>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</si>
  <si>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</si>
  <si>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</si>
  <si>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</si>
  <si>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</si>
  <si>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</si>
  <si>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Yb</t>
  </si>
  <si>
    <t>Lu</t>
  </si>
  <si>
    <t>Hf</t>
  </si>
  <si>
    <t>Ta</t>
  </si>
  <si>
    <t>Pb</t>
  </si>
  <si>
    <t>Th</t>
  </si>
  <si>
    <t>U</t>
  </si>
  <si>
    <t>31°52'58.3"</t>
  </si>
  <si>
    <t>138°20'35.0"</t>
  </si>
  <si>
    <t>Wilson's Pound</t>
  </si>
  <si>
    <t>DST wga</t>
  </si>
  <si>
    <t>DST wc</t>
  </si>
  <si>
    <t>CC1</t>
  </si>
  <si>
    <t>CC2</t>
  </si>
  <si>
    <t>DR1</t>
  </si>
  <si>
    <t>DR2</t>
  </si>
  <si>
    <t>DR3</t>
  </si>
  <si>
    <t>BHVO-2</t>
  </si>
  <si>
    <t>CC3</t>
  </si>
  <si>
    <t>HK1</t>
  </si>
  <si>
    <t>Cooper Creek</t>
  </si>
  <si>
    <t>Chinese Loess</t>
  </si>
  <si>
    <t>WP-SD</t>
  </si>
  <si>
    <t>Darling River</t>
  </si>
  <si>
    <t>Date collected</t>
  </si>
  <si>
    <t>*Organics removed</t>
  </si>
  <si>
    <t>Wahroonga, Sydney</t>
  </si>
  <si>
    <t>White Cliffs, Sydney</t>
  </si>
  <si>
    <t>Sample #</t>
  </si>
  <si>
    <t>X1</t>
  </si>
  <si>
    <t>Tibet</t>
  </si>
  <si>
    <t>-</t>
  </si>
  <si>
    <t xml:space="preserve"> 28°34'53.64"</t>
  </si>
  <si>
    <t xml:space="preserve"> 28°37'34.67"</t>
  </si>
  <si>
    <t xml:space="preserve"> 31°33'36.01"</t>
  </si>
  <si>
    <t xml:space="preserve"> 31°48'4.30"</t>
  </si>
  <si>
    <t>138°42'34.10"</t>
  </si>
  <si>
    <t>138°48'56.62"</t>
  </si>
  <si>
    <t>143°22'45.78"</t>
  </si>
  <si>
    <t>145°57'10.20"</t>
  </si>
  <si>
    <t>138°15'40.10"</t>
  </si>
  <si>
    <t>30°3'12.41"</t>
  </si>
  <si>
    <t>Dust storm</t>
  </si>
  <si>
    <t>Sand dune &lt; 53 um</t>
  </si>
  <si>
    <t>Overbank deposit</t>
  </si>
  <si>
    <t>Duplicate</t>
  </si>
  <si>
    <t>DST wga*</t>
  </si>
  <si>
    <t>DST wc*</t>
  </si>
  <si>
    <t>WP-SD*</t>
  </si>
  <si>
    <t>Table 2. (continued)</t>
  </si>
  <si>
    <r>
      <t>2</t>
    </r>
    <r>
      <rPr>
        <sz val="12"/>
        <rFont val="Symbol"/>
        <family val="0"/>
      </rPr>
      <t>s</t>
    </r>
  </si>
  <si>
    <r>
      <rPr>
        <vertAlign val="superscript"/>
        <sz val="12"/>
        <rFont val="Arial"/>
        <family val="0"/>
      </rPr>
      <t>87</t>
    </r>
    <r>
      <rPr>
        <sz val="12"/>
        <rFont val="Arial"/>
        <family val="0"/>
      </rPr>
      <t>Sr/</t>
    </r>
    <r>
      <rPr>
        <vertAlign val="superscript"/>
        <sz val="12"/>
        <rFont val="Arial"/>
        <family val="0"/>
      </rPr>
      <t>86</t>
    </r>
    <r>
      <rPr>
        <sz val="12"/>
        <rFont val="Arial"/>
        <family val="0"/>
      </rPr>
      <t>Sr</t>
    </r>
  </si>
  <si>
    <r>
      <rPr>
        <vertAlign val="superscript"/>
        <sz val="12"/>
        <rFont val="Arial"/>
        <family val="0"/>
      </rPr>
      <t>143</t>
    </r>
    <r>
      <rPr>
        <sz val="12"/>
        <rFont val="Arial"/>
        <family val="0"/>
      </rPr>
      <t>Nd/</t>
    </r>
    <r>
      <rPr>
        <vertAlign val="superscript"/>
        <sz val="12"/>
        <rFont val="Arial"/>
        <family val="0"/>
      </rPr>
      <t>144</t>
    </r>
    <r>
      <rPr>
        <sz val="12"/>
        <rFont val="Arial"/>
        <family val="0"/>
      </rPr>
      <t>Nd</t>
    </r>
  </si>
  <si>
    <t>X1*</t>
  </si>
  <si>
    <t>U (ppm)</t>
  </si>
  <si>
    <t>Th (ppm)</t>
  </si>
  <si>
    <r>
      <t>(</t>
    </r>
    <r>
      <rPr>
        <vertAlign val="superscript"/>
        <sz val="12"/>
        <rFont val="Arial"/>
        <family val="0"/>
      </rPr>
      <t>234</t>
    </r>
    <r>
      <rPr>
        <sz val="12"/>
        <rFont val="Arial"/>
        <family val="0"/>
      </rPr>
      <t>U/</t>
    </r>
    <r>
      <rPr>
        <vertAlign val="superscript"/>
        <sz val="12"/>
        <rFont val="Arial"/>
        <family val="0"/>
      </rPr>
      <t>238</t>
    </r>
    <r>
      <rPr>
        <sz val="12"/>
        <rFont val="Arial"/>
        <family val="0"/>
      </rPr>
      <t>U)</t>
    </r>
  </si>
  <si>
    <r>
      <t>(</t>
    </r>
    <r>
      <rPr>
        <vertAlign val="superscript"/>
        <sz val="12"/>
        <rFont val="Arial"/>
        <family val="0"/>
      </rPr>
      <t>238</t>
    </r>
    <r>
      <rPr>
        <sz val="12"/>
        <rFont val="Arial"/>
        <family val="0"/>
      </rPr>
      <t>U/</t>
    </r>
    <r>
      <rPr>
        <vertAlign val="superscript"/>
        <sz val="12"/>
        <rFont val="Arial"/>
        <family val="0"/>
      </rPr>
      <t>232</t>
    </r>
    <r>
      <rPr>
        <sz val="12"/>
        <rFont val="Arial"/>
        <family val="0"/>
      </rPr>
      <t>Th)</t>
    </r>
  </si>
  <si>
    <r>
      <t>(</t>
    </r>
    <r>
      <rPr>
        <vertAlign val="superscript"/>
        <sz val="12"/>
        <rFont val="Arial"/>
        <family val="0"/>
      </rPr>
      <t>230</t>
    </r>
    <r>
      <rPr>
        <sz val="12"/>
        <rFont val="Arial"/>
        <family val="0"/>
      </rPr>
      <t>Th/</t>
    </r>
    <r>
      <rPr>
        <vertAlign val="superscript"/>
        <sz val="12"/>
        <rFont val="Arial"/>
        <family val="0"/>
      </rPr>
      <t>232</t>
    </r>
    <r>
      <rPr>
        <sz val="12"/>
        <rFont val="Arial"/>
        <family val="0"/>
      </rPr>
      <t>Th)</t>
    </r>
  </si>
  <si>
    <r>
      <t>(</t>
    </r>
    <r>
      <rPr>
        <vertAlign val="superscript"/>
        <sz val="12"/>
        <rFont val="Arial"/>
        <family val="0"/>
      </rPr>
      <t>230</t>
    </r>
    <r>
      <rPr>
        <sz val="12"/>
        <rFont val="Arial"/>
        <family val="0"/>
      </rPr>
      <t>Th/</t>
    </r>
    <r>
      <rPr>
        <vertAlign val="superscript"/>
        <sz val="12"/>
        <rFont val="Arial"/>
        <family val="0"/>
      </rPr>
      <t>238</t>
    </r>
    <r>
      <rPr>
        <sz val="12"/>
        <rFont val="Arial"/>
        <family val="0"/>
      </rPr>
      <t>U)</t>
    </r>
  </si>
  <si>
    <r>
      <t>*Ra = 947 fg/g, (</t>
    </r>
    <r>
      <rPr>
        <vertAlign val="superscript"/>
        <sz val="12"/>
        <rFont val="Arial"/>
        <family val="0"/>
      </rPr>
      <t>226</t>
    </r>
    <r>
      <rPr>
        <sz val="12"/>
        <rFont val="Arial"/>
        <family val="0"/>
      </rPr>
      <t>Ra/</t>
    </r>
    <r>
      <rPr>
        <vertAlign val="superscript"/>
        <sz val="12"/>
        <rFont val="Arial"/>
        <family val="0"/>
      </rPr>
      <t>230</t>
    </r>
    <r>
      <rPr>
        <sz val="12"/>
        <rFont val="Arial"/>
        <family val="0"/>
      </rPr>
      <t>Th) = 1.052</t>
    </r>
  </si>
  <si>
    <t>TML (n=6)</t>
  </si>
  <si>
    <t>BHVO-2 (n=3)</t>
  </si>
  <si>
    <t>Aeolian, not sieved</t>
  </si>
  <si>
    <t>Table DR1. Aeolian and suspended sediment sample details</t>
  </si>
  <si>
    <t>Table DR3. Sr and Nd isotopes for aeolian and suspended sediment samples</t>
  </si>
  <si>
    <t>Table DR2. Trace element data for aeolian and suspended sediment samples</t>
  </si>
  <si>
    <t>Table DR4. U-series isotope data for aeolian and suspended sediment samples</t>
  </si>
  <si>
    <r>
      <t>age (kyr)</t>
    </r>
    <r>
      <rPr>
        <vertAlign val="superscript"/>
        <sz val="12"/>
        <rFont val="Arial"/>
        <family val="0"/>
      </rPr>
      <t>†</t>
    </r>
  </si>
  <si>
    <t>Hookina Creek</t>
  </si>
  <si>
    <r>
      <t>T</t>
    </r>
    <r>
      <rPr>
        <vertAlign val="subscript"/>
        <sz val="12"/>
        <rFont val="Arial"/>
        <family val="0"/>
      </rPr>
      <t>DM</t>
    </r>
    <r>
      <rPr>
        <sz val="12"/>
        <rFont val="Arial"/>
        <family val="0"/>
      </rPr>
      <t xml:space="preserve"> (Ga)*</t>
    </r>
  </si>
  <si>
    <t>*Nd depleted mantle model age</t>
  </si>
  <si>
    <r>
      <t>†</t>
    </r>
    <r>
      <rPr>
        <sz val="12"/>
        <color indexed="8"/>
        <rFont val="Arial"/>
        <family val="0"/>
      </rPr>
      <t>Weathering age from Monte Carlo solution using leaching coefficients as described in Dosseto et al. (2006)</t>
    </r>
  </si>
  <si>
    <t>109°25'</t>
  </si>
  <si>
    <t xml:space="preserve"> -34°18'</t>
  </si>
  <si>
    <t>33°52'71.9"</t>
  </si>
  <si>
    <t>151°11'04"</t>
  </si>
  <si>
    <t>33°86'88"</t>
  </si>
  <si>
    <t>143°04'04"</t>
  </si>
  <si>
    <t>Turner, S., et al., 2021, The age of dust—A new hydrological indicator in arid environments?: Geology, v. 49,  https://doi.org/10.1130/G48592.1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</si>
</sst>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E+00"/>
    <numFmt numFmtId="179" formatCode="0.0000000000"/>
    <numFmt numFmtId="180" formatCode="0.000000000"/>
    <numFmt numFmtId="181" formatCode="0.00000000"/>
    <numFmt numFmtId="182" formatCode="0.00000000000"/>
    <numFmt numFmtId="183" formatCode="0.000000000000"/>
    <numFmt numFmtId="184" formatCode="0.0000000000000"/>
    <numFmt numFmtId="185" formatCode="0.0E+00"/>
    <numFmt numFmtId="186" formatCode="0.000000E+00"/>
    <numFmt numFmtId="187" formatCode="0.00000E+00"/>
  </numFmts>
  <fonts count="48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61"/>
      <name val="Arial"/>
      <family val="0"/>
    </font>
    <font>
      <sz val="8"/>
      <name val="Arial"/>
      <family val="0"/>
    </font>
    <font>
      <sz val="12"/>
      <name val="Symbol"/>
      <family val="0"/>
    </font>
    <font>
      <vertAlign val="superscript"/>
      <sz val="12"/>
      <name val="Arial"/>
      <family val="0"/>
    </font>
    <font>
      <vertAlign val="subscript"/>
      <sz val="12"/>
      <name val="Arial"/>
      <family val="0"/>
    </font>
    <font>
      <sz val="12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vertAlign val="superscript"/>
      <sz val="12"/>
      <color indexed="8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Arial"/>
      <family val="2"/>
    </font>
    <font>
      <vertAlign val="superscript"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73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177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left"/>
    </xf>
    <xf numFmtId="173" fontId="0" fillId="0" borderId="0" xfId="0" applyNumberFormat="1" applyAlignment="1">
      <alignment horizontal="center"/>
    </xf>
    <xf numFmtId="173" fontId="46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46" fillId="0" borderId="0" xfId="0" applyNumberFormat="1" applyFont="1" applyFill="1" applyAlignment="1">
      <alignment horizontal="center"/>
    </xf>
    <xf numFmtId="0" fontId="47" fillId="0" borderId="0" xfId="0" applyFont="1" applyAlignment="1">
      <alignment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27"/>
  <sheetViews>
    <sheetView tabSelected="1" zoomScalePageLayoutView="0" workbookViewId="0" topLeftCell="A1">
      <selection activeCell="G12" sqref="G12"/>
    </sheetView>
  </sheetViews>
  <sheetFormatPr defaultColWidth="8.88671875" defaultRowHeight="15"/>
  <cols>
    <col min="1" max="1" width="12.4453125" style="0" customWidth="1"/>
    <col min="2" max="2" width="13.5546875" style="0" customWidth="1"/>
    <col min="3" max="3" width="17.99609375" style="0" customWidth="1"/>
    <col min="4" max="5" width="13.99609375" style="0" customWidth="1"/>
    <col min="6" max="6" width="15.99609375" style="0" customWidth="1"/>
    <col min="7" max="7" width="12.88671875" style="0" customWidth="1"/>
    <col min="8" max="16384" width="11.5546875" style="0" customWidth="1"/>
  </cols>
  <sheetData>
    <row r="1" spans="1:71" s="1" customFormat="1" ht="15">
      <c r="A1" s="1" t="s">
        <v>109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s="1" customFormat="1" ht="6.75" customHeight="1">
      <c r="A2" s="12"/>
      <c r="B2" s="12"/>
      <c r="C2" s="12"/>
      <c r="D2" s="12"/>
      <c r="E2" s="12"/>
      <c r="F2" s="12"/>
      <c r="G2" s="1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9:71" s="1" customFormat="1" ht="6.75" customHeight="1"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0" s="1" customFormat="1" ht="15.75">
      <c r="A4" s="7" t="s">
        <v>73</v>
      </c>
      <c r="B4" s="8"/>
      <c r="C4" s="7" t="s">
        <v>2</v>
      </c>
      <c r="D4" s="2" t="s">
        <v>3</v>
      </c>
      <c r="E4" s="2" t="s">
        <v>4</v>
      </c>
      <c r="F4" s="7" t="s">
        <v>5</v>
      </c>
      <c r="G4" s="7" t="s">
        <v>69</v>
      </c>
      <c r="H4" s="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</row>
    <row r="5" spans="1:70" s="1" customFormat="1" ht="6.75" customHeight="1">
      <c r="A5" s="14"/>
      <c r="B5" s="15"/>
      <c r="C5" s="14"/>
      <c r="D5" s="16"/>
      <c r="E5" s="16"/>
      <c r="F5" s="14"/>
      <c r="G5" s="14"/>
      <c r="H5" s="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</row>
    <row r="6" spans="1:70" s="1" customFormat="1" ht="6.75" customHeight="1">
      <c r="A6" s="7"/>
      <c r="B6" s="8"/>
      <c r="C6" s="7"/>
      <c r="D6" s="2"/>
      <c r="E6" s="2"/>
      <c r="F6" s="7"/>
      <c r="G6" s="7"/>
      <c r="H6" s="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</row>
    <row r="7" spans="1:70" s="1" customFormat="1" ht="6.75" customHeight="1">
      <c r="A7" s="7"/>
      <c r="B7" s="8"/>
      <c r="C7" s="7"/>
      <c r="D7" s="7"/>
      <c r="E7" s="7"/>
      <c r="F7" s="7"/>
      <c r="G7" s="7"/>
      <c r="H7" s="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</row>
    <row r="8" spans="1:70" s="1" customFormat="1" ht="15">
      <c r="A8" s="11" t="s">
        <v>1</v>
      </c>
      <c r="B8" s="7"/>
      <c r="C8" s="7"/>
      <c r="D8" s="7"/>
      <c r="E8" s="7"/>
      <c r="F8" s="7"/>
      <c r="G8" s="7"/>
      <c r="H8" s="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</row>
    <row r="9" spans="1:70" s="1" customFormat="1" ht="6.75" customHeight="1">
      <c r="A9" s="7"/>
      <c r="B9" s="7"/>
      <c r="C9" s="7"/>
      <c r="D9" s="7"/>
      <c r="E9" s="7"/>
      <c r="F9" s="7"/>
      <c r="G9" s="7"/>
      <c r="H9" s="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</row>
    <row r="10" spans="1:70" s="1" customFormat="1" ht="15">
      <c r="A10" s="7" t="s">
        <v>91</v>
      </c>
      <c r="B10" s="7" t="s">
        <v>87</v>
      </c>
      <c r="C10" s="7" t="s">
        <v>71</v>
      </c>
      <c r="D10" s="4" t="s">
        <v>120</v>
      </c>
      <c r="E10" s="4" t="s">
        <v>121</v>
      </c>
      <c r="F10" s="7" t="s">
        <v>108</v>
      </c>
      <c r="G10" s="6">
        <v>38617</v>
      </c>
      <c r="H10" s="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1:70" s="1" customFormat="1" ht="15">
      <c r="A11" s="7" t="s">
        <v>92</v>
      </c>
      <c r="B11" s="7" t="s">
        <v>87</v>
      </c>
      <c r="C11" s="7" t="s">
        <v>72</v>
      </c>
      <c r="D11" s="4" t="s">
        <v>122</v>
      </c>
      <c r="E11" s="4" t="s">
        <v>123</v>
      </c>
      <c r="F11" s="7" t="s">
        <v>108</v>
      </c>
      <c r="G11" s="6">
        <v>38617</v>
      </c>
      <c r="H11" s="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1:70" s="1" customFormat="1" ht="15">
      <c r="A12" s="7" t="s">
        <v>93</v>
      </c>
      <c r="B12" s="10" t="s">
        <v>54</v>
      </c>
      <c r="C12" s="10" t="s">
        <v>54</v>
      </c>
      <c r="D12" s="4" t="s">
        <v>52</v>
      </c>
      <c r="E12" s="4" t="s">
        <v>53</v>
      </c>
      <c r="F12" s="7" t="s">
        <v>88</v>
      </c>
      <c r="G12" s="6">
        <v>38868</v>
      </c>
      <c r="H12" s="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</row>
    <row r="13" spans="1:70" s="1" customFormat="1" ht="6.75" customHeight="1">
      <c r="A13" s="7"/>
      <c r="B13" s="7"/>
      <c r="C13" s="7"/>
      <c r="D13" s="7"/>
      <c r="E13" s="7"/>
      <c r="F13" s="7"/>
      <c r="G13" s="2"/>
      <c r="H13" s="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</row>
    <row r="14" spans="1:70" s="1" customFormat="1" ht="15">
      <c r="A14" s="7" t="s">
        <v>74</v>
      </c>
      <c r="B14" s="7" t="s">
        <v>66</v>
      </c>
      <c r="C14" s="7" t="s">
        <v>75</v>
      </c>
      <c r="D14" s="4" t="s">
        <v>119</v>
      </c>
      <c r="E14" s="4" t="s">
        <v>118</v>
      </c>
      <c r="F14" s="7" t="s">
        <v>108</v>
      </c>
      <c r="G14" s="2">
        <v>2019</v>
      </c>
      <c r="H14" s="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</row>
    <row r="15" spans="1:70" s="1" customFormat="1" ht="6.75" customHeight="1">
      <c r="A15" s="7"/>
      <c r="B15" s="7"/>
      <c r="C15" s="7"/>
      <c r="D15" s="2"/>
      <c r="E15" s="2"/>
      <c r="F15" s="7"/>
      <c r="G15" s="2"/>
      <c r="H15" s="9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</row>
    <row r="16" spans="1:70" s="1" customFormat="1" ht="15">
      <c r="A16" s="11" t="s">
        <v>0</v>
      </c>
      <c r="B16" s="7"/>
      <c r="C16" s="7"/>
      <c r="D16" s="2"/>
      <c r="E16" s="2"/>
      <c r="F16" s="7"/>
      <c r="G16" s="2"/>
      <c r="H16" s="9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70" s="1" customFormat="1" ht="6.75" customHeight="1">
      <c r="A17" s="7"/>
      <c r="B17" s="7"/>
      <c r="C17" s="7"/>
      <c r="D17" s="2"/>
      <c r="E17" s="2"/>
      <c r="F17" s="7"/>
      <c r="G17" s="2"/>
      <c r="H17" s="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</row>
    <row r="18" spans="1:70" s="1" customFormat="1" ht="15">
      <c r="A18" s="7" t="s">
        <v>57</v>
      </c>
      <c r="B18" s="7" t="s">
        <v>65</v>
      </c>
      <c r="C18" s="7" t="s">
        <v>6</v>
      </c>
      <c r="D18" s="2" t="s">
        <v>78</v>
      </c>
      <c r="E18" s="2" t="s">
        <v>81</v>
      </c>
      <c r="F18" s="7" t="s">
        <v>7</v>
      </c>
      <c r="G18" s="6">
        <v>38868</v>
      </c>
      <c r="H18" s="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</row>
    <row r="19" spans="1:70" s="1" customFormat="1" ht="15">
      <c r="A19" s="7" t="s">
        <v>58</v>
      </c>
      <c r="B19" s="7" t="s">
        <v>65</v>
      </c>
      <c r="C19" s="7" t="s">
        <v>8</v>
      </c>
      <c r="D19" s="2" t="s">
        <v>77</v>
      </c>
      <c r="E19" s="2" t="s">
        <v>82</v>
      </c>
      <c r="F19" s="7" t="s">
        <v>7</v>
      </c>
      <c r="G19" s="6">
        <v>38997</v>
      </c>
      <c r="H19" s="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</row>
    <row r="20" spans="1:70" s="1" customFormat="1" ht="15">
      <c r="A20" s="7" t="s">
        <v>63</v>
      </c>
      <c r="B20" s="7" t="s">
        <v>65</v>
      </c>
      <c r="C20" s="7" t="s">
        <v>8</v>
      </c>
      <c r="D20" s="2" t="s">
        <v>77</v>
      </c>
      <c r="E20" s="2" t="s">
        <v>82</v>
      </c>
      <c r="F20" s="7" t="s">
        <v>9</v>
      </c>
      <c r="G20" s="6">
        <v>38997</v>
      </c>
      <c r="H20" s="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</row>
    <row r="21" spans="1:70" s="1" customFormat="1" ht="15">
      <c r="A21" s="7" t="s">
        <v>59</v>
      </c>
      <c r="B21" s="7" t="s">
        <v>68</v>
      </c>
      <c r="C21" s="7" t="s">
        <v>10</v>
      </c>
      <c r="D21" s="2" t="s">
        <v>79</v>
      </c>
      <c r="E21" s="2" t="s">
        <v>83</v>
      </c>
      <c r="F21" s="7" t="s">
        <v>7</v>
      </c>
      <c r="G21" s="6">
        <v>38854</v>
      </c>
      <c r="H21" s="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</row>
    <row r="22" spans="1:70" s="1" customFormat="1" ht="15">
      <c r="A22" s="7" t="s">
        <v>60</v>
      </c>
      <c r="B22" s="7" t="s">
        <v>68</v>
      </c>
      <c r="C22" s="7" t="s">
        <v>10</v>
      </c>
      <c r="D22" s="2" t="s">
        <v>79</v>
      </c>
      <c r="E22" s="2" t="s">
        <v>83</v>
      </c>
      <c r="F22" s="7" t="s">
        <v>89</v>
      </c>
      <c r="G22" s="6">
        <v>38854</v>
      </c>
      <c r="H22" s="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</row>
    <row r="23" spans="1:70" s="1" customFormat="1" ht="15">
      <c r="A23" s="7" t="s">
        <v>61</v>
      </c>
      <c r="B23" s="7" t="s">
        <v>68</v>
      </c>
      <c r="C23" s="7" t="s">
        <v>11</v>
      </c>
      <c r="D23" s="2" t="s">
        <v>86</v>
      </c>
      <c r="E23" s="2" t="s">
        <v>84</v>
      </c>
      <c r="F23" s="7" t="s">
        <v>9</v>
      </c>
      <c r="G23" s="6">
        <v>38992</v>
      </c>
      <c r="H23" s="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</row>
    <row r="24" spans="1:70" s="1" customFormat="1" ht="15">
      <c r="A24" s="7" t="s">
        <v>64</v>
      </c>
      <c r="B24" s="7" t="s">
        <v>114</v>
      </c>
      <c r="C24" s="7" t="s">
        <v>114</v>
      </c>
      <c r="D24" s="2" t="s">
        <v>80</v>
      </c>
      <c r="E24" s="2" t="s">
        <v>85</v>
      </c>
      <c r="F24" s="7" t="s">
        <v>12</v>
      </c>
      <c r="G24" s="6">
        <v>38929</v>
      </c>
      <c r="H24" s="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1:7" ht="6.75" customHeight="1">
      <c r="A25" s="13"/>
      <c r="B25" s="13"/>
      <c r="C25" s="13"/>
      <c r="D25" s="13"/>
      <c r="E25" s="13"/>
      <c r="F25" s="13"/>
      <c r="G25" s="13"/>
    </row>
    <row r="26" ht="6.75" customHeight="1"/>
    <row r="27" ht="15">
      <c r="A27" t="s">
        <v>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2"/>
  <sheetViews>
    <sheetView zoomScalePageLayoutView="0" workbookViewId="0" topLeftCell="A17">
      <selection activeCell="A24" sqref="A24:IV24"/>
    </sheetView>
  </sheetViews>
  <sheetFormatPr defaultColWidth="8.88671875" defaultRowHeight="15"/>
  <cols>
    <col min="1" max="1" width="8.3359375" style="0" customWidth="1"/>
    <col min="2" max="40" width="5.99609375" style="21" customWidth="1"/>
    <col min="41" max="16384" width="11.5546875" style="0" customWidth="1"/>
  </cols>
  <sheetData>
    <row r="1" spans="1:19" s="1" customFormat="1" ht="15">
      <c r="A1" s="1" t="s">
        <v>111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20" s="1" customFormat="1" ht="6.75" customHeight="1">
      <c r="A2" s="1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</row>
    <row r="3" spans="2:19" s="1" customFormat="1" ht="6.7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0" s="1" customFormat="1" ht="15">
      <c r="A4" s="7" t="s">
        <v>73</v>
      </c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8" t="s">
        <v>22</v>
      </c>
      <c r="L4" s="18" t="s">
        <v>23</v>
      </c>
      <c r="M4" s="18" t="s">
        <v>24</v>
      </c>
      <c r="N4" s="18" t="s">
        <v>25</v>
      </c>
      <c r="O4" s="18" t="s">
        <v>26</v>
      </c>
      <c r="P4" s="18" t="s">
        <v>27</v>
      </c>
      <c r="Q4" s="18" t="s">
        <v>28</v>
      </c>
      <c r="R4" s="18" t="s">
        <v>29</v>
      </c>
      <c r="S4" s="18" t="s">
        <v>30</v>
      </c>
      <c r="T4" s="18" t="s">
        <v>31</v>
      </c>
    </row>
    <row r="5" spans="1:20" s="1" customFormat="1" ht="6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s="1" customFormat="1" ht="6.75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1" customFormat="1" ht="6.75" customHeight="1">
      <c r="A7" s="7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s="1" customFormat="1" ht="15">
      <c r="A8" s="11" t="s">
        <v>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s="1" customFormat="1" ht="6.75" customHeight="1">
      <c r="A9" s="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1" customFormat="1" ht="15">
      <c r="A10" s="7" t="s">
        <v>55</v>
      </c>
      <c r="B10" s="19">
        <v>25.448221918982384</v>
      </c>
      <c r="C10" s="20">
        <v>2.650040144360281</v>
      </c>
      <c r="D10" s="19">
        <v>15.496923690206687</v>
      </c>
      <c r="E10" s="18">
        <v>5493.128638692305</v>
      </c>
      <c r="F10" s="18">
        <v>100.02145423492692</v>
      </c>
      <c r="G10" s="19">
        <v>73.50247814852295</v>
      </c>
      <c r="H10" s="18">
        <v>683.223270117155</v>
      </c>
      <c r="I10" s="19">
        <v>14.504976102242004</v>
      </c>
      <c r="J10" s="19">
        <v>37.467701326696925</v>
      </c>
      <c r="K10" s="19">
        <v>69.87582552718862</v>
      </c>
      <c r="L10" s="18">
        <v>325.03128424631984</v>
      </c>
      <c r="M10" s="19">
        <v>18.984591620559016</v>
      </c>
      <c r="N10" s="19">
        <v>96.29009393009903</v>
      </c>
      <c r="O10" s="18">
        <v>153.95284239675416</v>
      </c>
      <c r="P10" s="19">
        <v>28.88628916870201</v>
      </c>
      <c r="Q10" s="18">
        <v>153.93574856517645</v>
      </c>
      <c r="R10" s="19">
        <v>13.822887474562574</v>
      </c>
      <c r="S10" s="20">
        <v>1.6718409876518256</v>
      </c>
      <c r="T10" s="20">
        <v>0.410953223070509</v>
      </c>
    </row>
    <row r="11" spans="1:20" s="1" customFormat="1" ht="15">
      <c r="A11" s="7" t="s">
        <v>56</v>
      </c>
      <c r="B11" s="19">
        <v>12.388625631580169</v>
      </c>
      <c r="C11" s="20">
        <v>1.1406074999981708</v>
      </c>
      <c r="D11" s="20">
        <v>5.945353028564161</v>
      </c>
      <c r="E11" s="18">
        <v>2907.451029197598</v>
      </c>
      <c r="F11" s="18">
        <v>51.150632606861336</v>
      </c>
      <c r="G11" s="19">
        <v>31.582083798978754</v>
      </c>
      <c r="H11" s="18">
        <v>231.61787439504468</v>
      </c>
      <c r="I11" s="19">
        <v>4.665054162747999</v>
      </c>
      <c r="J11" s="19">
        <v>11.961894117629788</v>
      </c>
      <c r="K11" s="19">
        <v>16.620805747318492</v>
      </c>
      <c r="L11" s="18">
        <v>38.31908812259493</v>
      </c>
      <c r="M11" s="19">
        <v>7.36925339787989</v>
      </c>
      <c r="N11" s="19">
        <v>39.5577838938167</v>
      </c>
      <c r="O11" s="19">
        <v>63.595182160527926</v>
      </c>
      <c r="P11" s="19">
        <v>13.052143650564625</v>
      </c>
      <c r="Q11" s="19">
        <v>73.71871338383453</v>
      </c>
      <c r="R11" s="19">
        <v>6.5910300194319325</v>
      </c>
      <c r="S11" s="20">
        <v>0.3584724283844139</v>
      </c>
      <c r="T11" s="20">
        <v>0.04860332955507324</v>
      </c>
    </row>
    <row r="12" spans="1:20" s="1" customFormat="1" ht="15">
      <c r="A12" s="7" t="s">
        <v>67</v>
      </c>
      <c r="B12" s="19">
        <v>22.74109542200234</v>
      </c>
      <c r="C12" s="20">
        <v>1.8797318214285295</v>
      </c>
      <c r="D12" s="20">
        <v>10.354987989887253</v>
      </c>
      <c r="E12" s="18">
        <v>5763.473892682292</v>
      </c>
      <c r="F12" s="18">
        <v>74.53924221847282</v>
      </c>
      <c r="G12" s="19">
        <v>48.54751367314453</v>
      </c>
      <c r="H12" s="18">
        <v>343.0526937045331</v>
      </c>
      <c r="I12" s="19">
        <v>8.526166566145017</v>
      </c>
      <c r="J12" s="19">
        <v>25.565283274915917</v>
      </c>
      <c r="K12" s="20">
        <v>39.74118117066315</v>
      </c>
      <c r="L12" s="19">
        <v>48.44017602376951</v>
      </c>
      <c r="M12" s="19">
        <v>13.170099580664736</v>
      </c>
      <c r="N12" s="19">
        <v>81.48607351840064</v>
      </c>
      <c r="O12" s="18">
        <v>122.390603573418</v>
      </c>
      <c r="P12" s="20">
        <v>30.9290259947959</v>
      </c>
      <c r="Q12" s="20">
        <v>172.5045510880693</v>
      </c>
      <c r="R12" s="20">
        <v>14.780385643274478</v>
      </c>
      <c r="S12" s="20">
        <v>0.6071249273031962</v>
      </c>
      <c r="T12" s="20">
        <v>0.08031966137768716</v>
      </c>
    </row>
    <row r="13" spans="1:20" ht="6.75" customHeight="1">
      <c r="A13" s="7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">
      <c r="A14" s="7" t="s">
        <v>74</v>
      </c>
      <c r="B14" s="10">
        <v>30.4</v>
      </c>
      <c r="C14" s="19">
        <v>2.18</v>
      </c>
      <c r="D14" s="10">
        <v>12.5</v>
      </c>
      <c r="E14" s="18">
        <v>3969</v>
      </c>
      <c r="F14" s="18">
        <v>3912</v>
      </c>
      <c r="G14" s="19">
        <v>42.8</v>
      </c>
      <c r="H14" s="18">
        <v>729</v>
      </c>
      <c r="I14" s="19">
        <v>13.4</v>
      </c>
      <c r="J14" s="19">
        <v>36</v>
      </c>
      <c r="K14" s="19">
        <v>31</v>
      </c>
      <c r="L14" s="19">
        <v>33.4</v>
      </c>
      <c r="M14" s="19">
        <v>15.8</v>
      </c>
      <c r="N14" s="19">
        <v>108</v>
      </c>
      <c r="O14" s="19">
        <v>128</v>
      </c>
      <c r="P14" s="19">
        <v>31.7</v>
      </c>
      <c r="Q14" s="19">
        <v>142</v>
      </c>
      <c r="R14" s="19">
        <v>14.6</v>
      </c>
      <c r="S14" s="20">
        <v>0.73</v>
      </c>
      <c r="T14" s="20">
        <v>0.15</v>
      </c>
    </row>
    <row r="15" spans="1:20" s="1" customFormat="1" ht="6.75" customHeight="1">
      <c r="A15" s="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1" customFormat="1" ht="15">
      <c r="A16" s="11" t="s">
        <v>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s="1" customFormat="1" ht="1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s="1" customFormat="1" ht="15">
      <c r="A18" s="7" t="s">
        <v>57</v>
      </c>
      <c r="B18" s="19">
        <v>22.319721317845413</v>
      </c>
      <c r="C18" s="19">
        <v>1.4183730116937243</v>
      </c>
      <c r="D18" s="19">
        <v>10.087689450483058</v>
      </c>
      <c r="E18" s="18">
        <v>2144.815716365457</v>
      </c>
      <c r="F18" s="19">
        <v>78.28632837621139</v>
      </c>
      <c r="G18" s="19">
        <v>32.11935828282309</v>
      </c>
      <c r="H18" s="18">
        <v>1368.5307295808195</v>
      </c>
      <c r="I18" s="19">
        <v>6.4367120398654185</v>
      </c>
      <c r="J18" s="19">
        <v>22.908325886730292</v>
      </c>
      <c r="K18" s="19">
        <v>107.50205242656507</v>
      </c>
      <c r="L18" s="19">
        <v>59.98716154864974</v>
      </c>
      <c r="M18" s="18">
        <v>31.795491336254322</v>
      </c>
      <c r="N18" s="19">
        <v>25.54991142489319</v>
      </c>
      <c r="O18" s="18">
        <v>287.3375025045564</v>
      </c>
      <c r="P18" s="19">
        <v>14.192706052702636</v>
      </c>
      <c r="Q18" s="19">
        <v>83.41795257180483</v>
      </c>
      <c r="R18" s="19">
        <v>3.7144437354934148</v>
      </c>
      <c r="S18" s="20">
        <v>0.3424626028734344</v>
      </c>
      <c r="T18" s="20">
        <v>0.0912603485427826</v>
      </c>
    </row>
    <row r="19" spans="1:20" s="1" customFormat="1" ht="15">
      <c r="A19" s="7" t="s">
        <v>58</v>
      </c>
      <c r="B19" s="19">
        <v>13.630732457172838</v>
      </c>
      <c r="C19" s="19">
        <v>0.8529564178018486</v>
      </c>
      <c r="D19" s="19">
        <v>5.457511956103837</v>
      </c>
      <c r="E19" s="18">
        <v>1248.816418270388</v>
      </c>
      <c r="F19" s="19">
        <v>45.707105454514945</v>
      </c>
      <c r="G19" s="19">
        <v>16.94265766705299</v>
      </c>
      <c r="H19" s="18">
        <v>1299.0380968986176</v>
      </c>
      <c r="I19" s="19">
        <v>3.6537357729713094</v>
      </c>
      <c r="J19" s="19">
        <v>15.122529439167447</v>
      </c>
      <c r="K19" s="19">
        <v>179.58574702004464</v>
      </c>
      <c r="L19" s="19">
        <v>47.44585409538284</v>
      </c>
      <c r="M19" s="18">
        <v>30.293377511698626</v>
      </c>
      <c r="N19" s="19">
        <v>12.255590156348937</v>
      </c>
      <c r="O19" s="18">
        <v>155.0165506326601</v>
      </c>
      <c r="P19" s="19">
        <v>7.211856551027852</v>
      </c>
      <c r="Q19" s="19">
        <v>53.384187685650794</v>
      </c>
      <c r="R19" s="19">
        <v>2.3254792029330433</v>
      </c>
      <c r="S19" s="20">
        <v>0.22130824817900063</v>
      </c>
      <c r="T19" s="20">
        <v>0.07928515916600158</v>
      </c>
    </row>
    <row r="20" spans="1:20" s="1" customFormat="1" ht="15">
      <c r="A20" s="7" t="s">
        <v>63</v>
      </c>
      <c r="B20" s="19">
        <v>6.712066716005445</v>
      </c>
      <c r="C20" s="19">
        <v>0.31127903472364976</v>
      </c>
      <c r="D20" s="19">
        <v>1.1489574817564612</v>
      </c>
      <c r="E20" s="18">
        <v>666.4542886492205</v>
      </c>
      <c r="F20" s="19">
        <v>13.081265890627012</v>
      </c>
      <c r="G20" s="19">
        <v>3.45057212723444</v>
      </c>
      <c r="H20" s="19">
        <v>37.09483720696377</v>
      </c>
      <c r="I20" s="19">
        <v>1.1445321993726876</v>
      </c>
      <c r="J20" s="19">
        <v>2.2478944221771595</v>
      </c>
      <c r="K20" s="19">
        <v>3.469963765473755</v>
      </c>
      <c r="L20" s="19">
        <v>7.049483238048378</v>
      </c>
      <c r="M20" s="19">
        <v>2.029887936304495</v>
      </c>
      <c r="N20" s="19">
        <v>13.032620382477297</v>
      </c>
      <c r="O20" s="18">
        <v>55.57692299591499</v>
      </c>
      <c r="P20" s="19">
        <v>5.742498375571566</v>
      </c>
      <c r="Q20" s="19">
        <v>23.914211255416163</v>
      </c>
      <c r="R20" s="19">
        <v>1.4023860735584353</v>
      </c>
      <c r="S20" s="20">
        <v>0.10186252143697595</v>
      </c>
      <c r="T20" s="20">
        <v>0.016974500351719518</v>
      </c>
    </row>
    <row r="21" spans="1:20" s="1" customFormat="1" ht="15">
      <c r="A21" s="7" t="s">
        <v>59</v>
      </c>
      <c r="B21" s="19">
        <v>23.398048985629448</v>
      </c>
      <c r="C21" s="19">
        <v>2.04252569697805</v>
      </c>
      <c r="D21" s="19">
        <v>14.766375766853828</v>
      </c>
      <c r="E21" s="18">
        <v>4548.33340277619</v>
      </c>
      <c r="F21" s="19">
        <v>87.51791329924613</v>
      </c>
      <c r="G21" s="19">
        <v>47.18521970182672</v>
      </c>
      <c r="H21" s="18">
        <v>1144.6129482187969</v>
      </c>
      <c r="I21" s="19">
        <v>13.60241039333596</v>
      </c>
      <c r="J21" s="19">
        <v>38.704263733023225</v>
      </c>
      <c r="K21" s="19">
        <v>88.13434371071989</v>
      </c>
      <c r="L21" s="19">
        <v>84.65262633786885</v>
      </c>
      <c r="M21" s="19">
        <v>28.390186602941323</v>
      </c>
      <c r="N21" s="19">
        <v>69.04127236450437</v>
      </c>
      <c r="O21" s="18">
        <v>291.5073227243522</v>
      </c>
      <c r="P21" s="19">
        <v>25.815723248802033</v>
      </c>
      <c r="Q21" s="19">
        <v>143.72889476895008</v>
      </c>
      <c r="R21" s="19">
        <v>12.115914129777067</v>
      </c>
      <c r="S21" s="20">
        <v>0.4883436557977526</v>
      </c>
      <c r="T21" s="20">
        <v>0.08058014880221853</v>
      </c>
    </row>
    <row r="22" spans="1:20" ht="15">
      <c r="A22" s="7" t="s">
        <v>60</v>
      </c>
      <c r="B22" s="19">
        <v>17.650308170646472</v>
      </c>
      <c r="C22" s="19">
        <v>2.020427085343991</v>
      </c>
      <c r="D22" s="19">
        <v>12.79386564855588</v>
      </c>
      <c r="E22" s="18">
        <v>6312.958843336329</v>
      </c>
      <c r="F22" s="19">
        <v>83.18298540652744</v>
      </c>
      <c r="G22" s="19">
        <v>49.99620769559866</v>
      </c>
      <c r="H22" s="18">
        <v>1007.243687053257</v>
      </c>
      <c r="I22" s="19">
        <v>18.265764540244653</v>
      </c>
      <c r="J22" s="19">
        <v>28.8893091465496</v>
      </c>
      <c r="K22" s="19">
        <v>26.752143202058335</v>
      </c>
      <c r="L22" s="19">
        <v>62.86499863908953</v>
      </c>
      <c r="M22" s="19">
        <v>15.415689080793596</v>
      </c>
      <c r="N22" s="19">
        <v>72.1725346546395</v>
      </c>
      <c r="O22" s="18">
        <v>129.74868432665784</v>
      </c>
      <c r="P22" s="19">
        <v>31.74304600129143</v>
      </c>
      <c r="Q22" s="19">
        <v>199.76913413899075</v>
      </c>
      <c r="R22" s="19">
        <v>17.20541126876487</v>
      </c>
      <c r="S22" s="20">
        <v>0.526736665507402</v>
      </c>
      <c r="T22" s="20">
        <v>0.07499654295145632</v>
      </c>
    </row>
    <row r="23" spans="1:20" ht="15">
      <c r="A23" s="7" t="s">
        <v>61</v>
      </c>
      <c r="B23" s="19">
        <v>10.636061344364826</v>
      </c>
      <c r="C23" s="19">
        <v>1.116707013130512</v>
      </c>
      <c r="D23" s="19">
        <v>6.403048095037344</v>
      </c>
      <c r="E23" s="18">
        <v>3703.9720955346343</v>
      </c>
      <c r="F23" s="19">
        <v>41.57172750784746</v>
      </c>
      <c r="G23" s="19">
        <v>27.572450043476987</v>
      </c>
      <c r="H23" s="18">
        <v>346.69982956217956</v>
      </c>
      <c r="I23" s="19">
        <v>8.48789679861994</v>
      </c>
      <c r="J23" s="19">
        <v>13.381528401747708</v>
      </c>
      <c r="K23" s="19">
        <v>13.766768225634495</v>
      </c>
      <c r="L23" s="19">
        <v>29.5378740432407</v>
      </c>
      <c r="M23" s="19">
        <v>7.685419943067501</v>
      </c>
      <c r="N23" s="19">
        <v>49.66792471096014</v>
      </c>
      <c r="O23" s="18">
        <v>85.32037077181211</v>
      </c>
      <c r="P23" s="19">
        <v>18.301495379273398</v>
      </c>
      <c r="Q23" s="19">
        <v>116.80993545016898</v>
      </c>
      <c r="R23" s="19">
        <v>9.606869204438448</v>
      </c>
      <c r="S23" s="20">
        <v>0.27089917563401683</v>
      </c>
      <c r="T23" s="20">
        <v>0.03639407854833155</v>
      </c>
    </row>
    <row r="24" spans="1:20" ht="15">
      <c r="A24" s="7" t="s">
        <v>64</v>
      </c>
      <c r="B24" s="19">
        <v>25.43238801301099</v>
      </c>
      <c r="C24" s="19">
        <v>2.2627252543540775</v>
      </c>
      <c r="D24" s="19">
        <v>13.104467830710034</v>
      </c>
      <c r="E24" s="18">
        <v>4565.034025478434</v>
      </c>
      <c r="F24" s="19">
        <v>92.2462683078673</v>
      </c>
      <c r="G24" s="19">
        <v>48.355123037276776</v>
      </c>
      <c r="H24" s="18">
        <v>595.7367546816388</v>
      </c>
      <c r="I24" s="19">
        <v>12.959822913746462</v>
      </c>
      <c r="J24" s="19">
        <v>26.817200172628503</v>
      </c>
      <c r="K24" s="19">
        <v>30.50089188755618</v>
      </c>
      <c r="L24" s="19">
        <v>68.43259207447318</v>
      </c>
      <c r="M24" s="19">
        <v>16.19316805875183</v>
      </c>
      <c r="N24" s="20">
        <v>93.72217211439401</v>
      </c>
      <c r="O24" s="18">
        <v>154.197361988269</v>
      </c>
      <c r="P24" s="19">
        <v>32.54320818654031</v>
      </c>
      <c r="Q24" s="19">
        <v>164.88504161592041</v>
      </c>
      <c r="R24" s="19">
        <v>12.77561362061571</v>
      </c>
      <c r="S24" s="20">
        <v>0.6381574841608089</v>
      </c>
      <c r="T24" s="20">
        <v>0.07978402981539191</v>
      </c>
    </row>
    <row r="25" spans="1:3" ht="6.75" customHeight="1">
      <c r="A25" s="17"/>
      <c r="C25" s="24"/>
    </row>
    <row r="26" spans="1:20" ht="15">
      <c r="A26" s="7" t="s">
        <v>62</v>
      </c>
      <c r="B26" s="21">
        <v>4.47</v>
      </c>
      <c r="C26" s="24">
        <v>1.38</v>
      </c>
      <c r="D26" s="24">
        <v>34.57</v>
      </c>
      <c r="E26" s="21">
        <v>16551</v>
      </c>
      <c r="F26" s="21">
        <v>332.5</v>
      </c>
      <c r="G26" s="21">
        <v>267.5</v>
      </c>
      <c r="H26" s="21">
        <v>1299</v>
      </c>
      <c r="I26" s="24">
        <v>46.14</v>
      </c>
      <c r="J26" s="21">
        <v>135.1</v>
      </c>
      <c r="K26" s="21">
        <v>119.5</v>
      </c>
      <c r="L26" s="21">
        <v>104.22</v>
      </c>
      <c r="M26" s="21">
        <v>13.3</v>
      </c>
      <c r="N26" s="21">
        <v>9.39</v>
      </c>
      <c r="O26" s="21">
        <v>397.02</v>
      </c>
      <c r="P26" s="24">
        <v>28.96</v>
      </c>
      <c r="Q26" s="21">
        <v>183.89</v>
      </c>
      <c r="R26" s="24">
        <v>19.54</v>
      </c>
      <c r="S26" s="21">
        <v>4.84</v>
      </c>
      <c r="T26" s="21">
        <v>0.07</v>
      </c>
    </row>
    <row r="27" spans="1:20" ht="6.75" customHeight="1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ht="6.75" customHeight="1"/>
    <row r="30" spans="1:21" ht="15">
      <c r="A30" s="10" t="s">
        <v>94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1" ht="6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0"/>
    </row>
    <row r="32" spans="1:21" ht="6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40" ht="15">
      <c r="A33" s="18" t="s">
        <v>32</v>
      </c>
      <c r="B33" s="18" t="s">
        <v>33</v>
      </c>
      <c r="C33" s="18" t="s">
        <v>34</v>
      </c>
      <c r="D33" s="18" t="s">
        <v>35</v>
      </c>
      <c r="E33" s="18" t="s">
        <v>36</v>
      </c>
      <c r="F33" s="18" t="s">
        <v>37</v>
      </c>
      <c r="G33" s="18" t="s">
        <v>38</v>
      </c>
      <c r="H33" s="18" t="s">
        <v>39</v>
      </c>
      <c r="I33" s="18" t="s">
        <v>40</v>
      </c>
      <c r="J33" s="18" t="s">
        <v>41</v>
      </c>
      <c r="K33" s="18" t="s">
        <v>42</v>
      </c>
      <c r="L33" s="18" t="s">
        <v>43</v>
      </c>
      <c r="M33" s="18" t="s">
        <v>44</v>
      </c>
      <c r="N33" s="10" t="s">
        <v>45</v>
      </c>
      <c r="O33" s="10" t="s">
        <v>46</v>
      </c>
      <c r="P33" s="10" t="s">
        <v>47</v>
      </c>
      <c r="Q33" s="10" t="s">
        <v>48</v>
      </c>
      <c r="R33" s="10" t="s">
        <v>49</v>
      </c>
      <c r="S33" s="10" t="s">
        <v>50</v>
      </c>
      <c r="T33" s="10" t="s">
        <v>51</v>
      </c>
      <c r="AN33"/>
    </row>
    <row r="34" spans="1:40" ht="6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AN34"/>
    </row>
    <row r="35" spans="1:40" ht="6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AN35"/>
    </row>
    <row r="36" spans="1:4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AN36"/>
    </row>
    <row r="37" spans="1:40" ht="15">
      <c r="A37" s="20">
        <v>6.074886130750352</v>
      </c>
      <c r="B37" s="18">
        <v>416.47245540594804</v>
      </c>
      <c r="C37" s="19">
        <v>37.09997589627454</v>
      </c>
      <c r="D37" s="19">
        <v>74.44826716871516</v>
      </c>
      <c r="E37" s="19">
        <v>9.150214390529445</v>
      </c>
      <c r="F37" s="19">
        <v>35.583273627378766</v>
      </c>
      <c r="G37" s="20">
        <v>7.142127157828153</v>
      </c>
      <c r="H37" s="20">
        <v>1.5938542185450917</v>
      </c>
      <c r="I37" s="20">
        <v>6.350179688704238</v>
      </c>
      <c r="J37" s="20">
        <v>0.9335741236805923</v>
      </c>
      <c r="K37" s="20">
        <v>5.190212195814546</v>
      </c>
      <c r="L37" s="20">
        <v>1.0371396017670398</v>
      </c>
      <c r="M37" s="20">
        <v>2.9576271132188188</v>
      </c>
      <c r="N37" s="20">
        <v>2.8076146840716225</v>
      </c>
      <c r="O37" s="20">
        <v>0.3935452375493688</v>
      </c>
      <c r="P37" s="20">
        <v>4.35703775718412</v>
      </c>
      <c r="Q37" s="20">
        <v>1.1721203515252212</v>
      </c>
      <c r="R37" s="20">
        <v>57.8461901788083</v>
      </c>
      <c r="S37" s="20">
        <v>16.340368708286057</v>
      </c>
      <c r="T37" s="20">
        <v>2.5231230547505032</v>
      </c>
      <c r="AN37"/>
    </row>
    <row r="38" spans="1:40" ht="15">
      <c r="A38" s="20">
        <v>1.9991845054391242</v>
      </c>
      <c r="B38" s="18">
        <v>276.23897447785157</v>
      </c>
      <c r="C38" s="19">
        <v>15.465300860345355</v>
      </c>
      <c r="D38" s="19">
        <v>30.66565416546029</v>
      </c>
      <c r="E38" s="19">
        <v>3.9237813773040187</v>
      </c>
      <c r="F38" s="19">
        <v>14.96803529526547</v>
      </c>
      <c r="G38" s="20">
        <v>2.9572097129817307</v>
      </c>
      <c r="H38" s="20">
        <v>0.6960410494245658</v>
      </c>
      <c r="I38" s="20">
        <v>2.5899124712269157</v>
      </c>
      <c r="J38" s="20">
        <v>0.38245342927358905</v>
      </c>
      <c r="K38" s="20">
        <v>2.1579607133264402</v>
      </c>
      <c r="L38" s="20">
        <v>0.43426415358135595</v>
      </c>
      <c r="M38" s="20">
        <v>1.2514322950417751</v>
      </c>
      <c r="N38" s="20">
        <v>1.2133942308131866</v>
      </c>
      <c r="O38" s="20">
        <v>0.16731316714289915</v>
      </c>
      <c r="P38" s="20">
        <v>1.9444613539065734</v>
      </c>
      <c r="Q38" s="20">
        <v>0.4851235740367493</v>
      </c>
      <c r="R38" s="20">
        <v>19.972902432865514</v>
      </c>
      <c r="S38" s="20">
        <v>6.418573856660885</v>
      </c>
      <c r="T38" s="20">
        <v>1.0177862619424547</v>
      </c>
      <c r="AN38"/>
    </row>
    <row r="39" spans="1:40" ht="15">
      <c r="A39" s="20">
        <v>3.87440684675817</v>
      </c>
      <c r="B39" s="18">
        <v>360.4025374972426</v>
      </c>
      <c r="C39" s="19">
        <v>43.94843363367087</v>
      </c>
      <c r="D39" s="19">
        <v>91.21128423612166</v>
      </c>
      <c r="E39" s="19">
        <v>11.216153977304533</v>
      </c>
      <c r="F39" s="19">
        <v>44.10268061865053</v>
      </c>
      <c r="G39" s="20">
        <v>8.722452908591041</v>
      </c>
      <c r="H39" s="20">
        <v>1.7633749451116734</v>
      </c>
      <c r="I39" s="20">
        <v>7.343334151975348</v>
      </c>
      <c r="J39" s="20">
        <v>1.0277385627300606</v>
      </c>
      <c r="K39" s="20">
        <v>5.5865298617099155</v>
      </c>
      <c r="L39" s="20">
        <v>1.1032804095233661</v>
      </c>
      <c r="M39" s="20">
        <v>3.1184366848483283</v>
      </c>
      <c r="N39" s="20">
        <v>2.903877614017796</v>
      </c>
      <c r="O39" s="20">
        <v>0.4100263579070033</v>
      </c>
      <c r="P39" s="20">
        <v>4.855627293273232</v>
      </c>
      <c r="Q39" s="20">
        <v>1.1532697836649288</v>
      </c>
      <c r="R39" s="20">
        <v>25.96200785752563</v>
      </c>
      <c r="S39" s="20">
        <v>18.788499699582456</v>
      </c>
      <c r="T39" s="20">
        <v>2.5711857054183205</v>
      </c>
      <c r="AN39"/>
    </row>
    <row r="40" spans="1:40" ht="6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AN40"/>
    </row>
    <row r="41" spans="1:40" ht="15">
      <c r="A41" s="20">
        <v>9.42</v>
      </c>
      <c r="B41" s="18">
        <v>528</v>
      </c>
      <c r="C41" s="19">
        <v>37.8</v>
      </c>
      <c r="D41" s="19">
        <v>76.3</v>
      </c>
      <c r="E41" s="19">
        <v>8.81</v>
      </c>
      <c r="F41" s="19">
        <v>32.9</v>
      </c>
      <c r="G41" s="20">
        <v>6.58</v>
      </c>
      <c r="H41" s="20">
        <v>1.39</v>
      </c>
      <c r="I41" s="20">
        <v>6</v>
      </c>
      <c r="J41" s="20">
        <v>0.94</v>
      </c>
      <c r="K41" s="20">
        <v>5.26</v>
      </c>
      <c r="L41" s="20">
        <v>1.1</v>
      </c>
      <c r="M41" s="20">
        <v>3.12</v>
      </c>
      <c r="N41" s="20">
        <v>2.94</v>
      </c>
      <c r="O41" s="20">
        <v>0.44</v>
      </c>
      <c r="P41" s="20">
        <v>4.06</v>
      </c>
      <c r="Q41" s="20">
        <v>1.1</v>
      </c>
      <c r="R41" s="20">
        <v>29.7</v>
      </c>
      <c r="S41" s="20">
        <v>16.2</v>
      </c>
      <c r="T41" s="20">
        <v>2.92</v>
      </c>
      <c r="AN41"/>
    </row>
    <row r="42" spans="1:40" ht="6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AN42"/>
    </row>
    <row r="43" spans="1:40" ht="15">
      <c r="A43" s="20">
        <v>2.7872103233722116</v>
      </c>
      <c r="B43" s="18">
        <v>199.74896311027197</v>
      </c>
      <c r="C43" s="19">
        <v>12.083594872204818</v>
      </c>
      <c r="D43" s="19">
        <v>26.70282437219958</v>
      </c>
      <c r="E43" s="19">
        <v>3.4299930051845378</v>
      </c>
      <c r="F43" s="19">
        <v>14.223335791031468</v>
      </c>
      <c r="G43" s="20">
        <v>3.1959101942692643</v>
      </c>
      <c r="H43" s="20">
        <v>0.8224606313654446</v>
      </c>
      <c r="I43" s="20">
        <v>2.9974670636161154</v>
      </c>
      <c r="J43" s="20">
        <v>0.4577834936651358</v>
      </c>
      <c r="K43" s="20">
        <v>2.639182800480183</v>
      </c>
      <c r="L43" s="20">
        <v>0.5474442139293998</v>
      </c>
      <c r="M43" s="20">
        <v>1.5474398910131781</v>
      </c>
      <c r="N43" s="20">
        <v>1.4818573300525935</v>
      </c>
      <c r="O43" s="20">
        <v>0.21526286798834807</v>
      </c>
      <c r="P43" s="20">
        <v>2.4195613249081718</v>
      </c>
      <c r="Q43" s="20">
        <v>0.29460759605603487</v>
      </c>
      <c r="R43" s="19">
        <v>11.51850544592955</v>
      </c>
      <c r="S43" s="19">
        <v>5.721201791100512</v>
      </c>
      <c r="T43" s="20">
        <v>0.9480774957472847</v>
      </c>
      <c r="AN43"/>
    </row>
    <row r="44" spans="1:40" ht="15">
      <c r="A44" s="20">
        <v>1.2574697333913831</v>
      </c>
      <c r="B44" s="18">
        <v>167.07121289234445</v>
      </c>
      <c r="C44" s="19">
        <v>5.702165544160148</v>
      </c>
      <c r="D44" s="19">
        <v>13.219580884646621</v>
      </c>
      <c r="E44" s="19">
        <v>1.709102012306863</v>
      </c>
      <c r="F44" s="19">
        <v>7.197484710943501</v>
      </c>
      <c r="G44" s="20">
        <v>1.6201532163688184</v>
      </c>
      <c r="H44" s="20">
        <v>0.43580145275259197</v>
      </c>
      <c r="I44" s="20">
        <v>1.4934692861464012</v>
      </c>
      <c r="J44" s="20">
        <v>0.23199299646346883</v>
      </c>
      <c r="K44" s="20">
        <v>1.3411071078121182</v>
      </c>
      <c r="L44" s="20">
        <v>0.2763346038583388</v>
      </c>
      <c r="M44" s="20">
        <v>0.7893135712646216</v>
      </c>
      <c r="N44" s="20">
        <v>0.7736968498089806</v>
      </c>
      <c r="O44" s="20">
        <v>0.11488196522827274</v>
      </c>
      <c r="P44" s="20">
        <v>1.5264694673346826</v>
      </c>
      <c r="Q44" s="20">
        <v>0.19260618224432155</v>
      </c>
      <c r="R44" s="19">
        <v>9.062598598414134</v>
      </c>
      <c r="S44" s="19">
        <v>2.9334610009024047</v>
      </c>
      <c r="T44" s="20">
        <v>0.5859395352182403</v>
      </c>
      <c r="AN44"/>
    </row>
    <row r="45" spans="1:40" ht="15">
      <c r="A45" s="20">
        <v>0.5028452890658007</v>
      </c>
      <c r="B45" s="18">
        <v>262.2397253898082</v>
      </c>
      <c r="C45" s="19">
        <v>6.9005249839391345</v>
      </c>
      <c r="D45" s="19">
        <v>12.31492903504944</v>
      </c>
      <c r="E45" s="19">
        <v>1.6540644797733222</v>
      </c>
      <c r="F45" s="19">
        <v>6.4864683012853455</v>
      </c>
      <c r="G45" s="20">
        <v>1.2947165010015362</v>
      </c>
      <c r="H45" s="20">
        <v>0.3704192847577696</v>
      </c>
      <c r="I45" s="20">
        <v>1.1241275359316891</v>
      </c>
      <c r="J45" s="20">
        <v>0.1563602677574194</v>
      </c>
      <c r="K45" s="20">
        <v>0.8984232102361154</v>
      </c>
      <c r="L45" s="20">
        <v>0.17712408699654877</v>
      </c>
      <c r="M45" s="20">
        <v>0.497274938393002</v>
      </c>
      <c r="N45" s="20">
        <v>0.4583160853991133</v>
      </c>
      <c r="O45" s="20">
        <v>0.05982031678078006</v>
      </c>
      <c r="P45" s="20">
        <v>0.6288033672861795</v>
      </c>
      <c r="Q45" s="20">
        <v>0.11734675022465006</v>
      </c>
      <c r="R45" s="19">
        <v>4.997148057625803</v>
      </c>
      <c r="S45" s="19">
        <v>1.7401944501170088</v>
      </c>
      <c r="T45" s="20">
        <v>0.3156875744493227</v>
      </c>
      <c r="AN45"/>
    </row>
    <row r="46" spans="1:40" ht="15">
      <c r="A46" s="20">
        <v>5.286834654283917</v>
      </c>
      <c r="B46" s="18">
        <v>369.26442372675075</v>
      </c>
      <c r="C46" s="19">
        <v>27.17496135819376</v>
      </c>
      <c r="D46" s="19">
        <v>55.08181504048266</v>
      </c>
      <c r="E46" s="19">
        <v>6.8865445920882316</v>
      </c>
      <c r="F46" s="19">
        <v>26.16897301112237</v>
      </c>
      <c r="G46" s="20">
        <v>5.609164182644371</v>
      </c>
      <c r="H46" s="20">
        <v>1.3534539944593578</v>
      </c>
      <c r="I46" s="20">
        <v>5.17000966853353</v>
      </c>
      <c r="J46" s="20">
        <v>0.7655396025356305</v>
      </c>
      <c r="K46" s="20">
        <v>4.5421588018891725</v>
      </c>
      <c r="L46" s="20">
        <v>0.9281237669253956</v>
      </c>
      <c r="M46" s="20">
        <v>2.6509991958505466</v>
      </c>
      <c r="N46" s="20">
        <v>2.438286662188869</v>
      </c>
      <c r="O46" s="20">
        <v>0.3347307454394735</v>
      </c>
      <c r="P46" s="20">
        <v>4.009719989025101</v>
      </c>
      <c r="Q46" s="20">
        <v>0.8893665323513623</v>
      </c>
      <c r="R46" s="19">
        <v>60.40209666677765</v>
      </c>
      <c r="S46" s="19">
        <v>11.035349927174543</v>
      </c>
      <c r="T46" s="20">
        <v>1.8104798212769162</v>
      </c>
      <c r="AN46"/>
    </row>
    <row r="47" spans="1:40" ht="15">
      <c r="A47" s="20">
        <v>4.580809532802896</v>
      </c>
      <c r="B47" s="18">
        <v>364.42473325394224</v>
      </c>
      <c r="C47" s="19">
        <v>30.72369056971283</v>
      </c>
      <c r="D47" s="19">
        <v>65.63927602449246</v>
      </c>
      <c r="E47" s="19">
        <v>7.627581170982584</v>
      </c>
      <c r="F47" s="19">
        <v>28.792727775936797</v>
      </c>
      <c r="G47" s="20">
        <v>6.098489430555652</v>
      </c>
      <c r="H47" s="20">
        <v>1.405093183230593</v>
      </c>
      <c r="I47" s="20">
        <v>5.71406705191619</v>
      </c>
      <c r="J47" s="20">
        <v>0.854081643734252</v>
      </c>
      <c r="K47" s="20">
        <v>5.231512704034691</v>
      </c>
      <c r="L47" s="20">
        <v>1.082911855419451</v>
      </c>
      <c r="M47" s="20">
        <v>3.159844501295471</v>
      </c>
      <c r="N47" s="20">
        <v>2.97330720022703</v>
      </c>
      <c r="O47" s="20">
        <v>0.39358493440260606</v>
      </c>
      <c r="P47" s="20">
        <v>5.170896145953307</v>
      </c>
      <c r="Q47" s="20">
        <v>1.2008717171895924</v>
      </c>
      <c r="R47" s="19">
        <v>20.615478587123295</v>
      </c>
      <c r="S47" s="19">
        <v>12.419624924380141</v>
      </c>
      <c r="T47" s="20">
        <v>2.306052056631516</v>
      </c>
      <c r="AN47"/>
    </row>
    <row r="48" spans="1:40" ht="15">
      <c r="A48" s="20">
        <v>2.456519919123489</v>
      </c>
      <c r="B48" s="18">
        <v>286.25307996269925</v>
      </c>
      <c r="C48" s="19">
        <v>18.452027121718455</v>
      </c>
      <c r="D48" s="19">
        <v>39.381607993942495</v>
      </c>
      <c r="E48" s="19">
        <v>4.418413416683711</v>
      </c>
      <c r="F48" s="19">
        <v>17.264444484926802</v>
      </c>
      <c r="G48" s="20">
        <v>3.5709420089161044</v>
      </c>
      <c r="H48" s="20">
        <v>0.8261388323721923</v>
      </c>
      <c r="I48" s="20">
        <v>3.2646448400624655</v>
      </c>
      <c r="J48" s="20">
        <v>0.47589224396782553</v>
      </c>
      <c r="K48" s="20">
        <v>2.8694907420432845</v>
      </c>
      <c r="L48" s="20">
        <v>0.5963161867991061</v>
      </c>
      <c r="M48" s="20">
        <v>1.7227583756540106</v>
      </c>
      <c r="N48" s="20">
        <v>1.634622018102143</v>
      </c>
      <c r="O48" s="20">
        <v>0.21365288534278196</v>
      </c>
      <c r="P48" s="20">
        <v>3.0186385665405338</v>
      </c>
      <c r="Q48" s="20">
        <v>0.6398898100745147</v>
      </c>
      <c r="R48" s="19">
        <v>11.90075460464706</v>
      </c>
      <c r="S48" s="19">
        <v>6.802295797178087</v>
      </c>
      <c r="T48" s="20">
        <v>1.3157813574855606</v>
      </c>
      <c r="AN48"/>
    </row>
    <row r="49" spans="1:40" ht="15">
      <c r="A49" s="20">
        <v>5.720068029447128</v>
      </c>
      <c r="B49" s="18">
        <v>465.1427466880838</v>
      </c>
      <c r="C49" s="19">
        <v>37.05851041562941</v>
      </c>
      <c r="D49" s="19">
        <v>76.11676275671566</v>
      </c>
      <c r="E49" s="19">
        <v>9.268377433348153</v>
      </c>
      <c r="F49" s="19">
        <v>35.635273877555825</v>
      </c>
      <c r="G49" s="20">
        <v>7.168021455125231</v>
      </c>
      <c r="H49" s="20">
        <v>1.5511246369574019</v>
      </c>
      <c r="I49" s="20">
        <v>6.51961664858013</v>
      </c>
      <c r="J49" s="20">
        <v>0.957443292940353</v>
      </c>
      <c r="K49" s="20">
        <v>5.659062559980519</v>
      </c>
      <c r="L49" s="20">
        <v>1.1677621952964103</v>
      </c>
      <c r="M49" s="20">
        <v>3.36596341987175</v>
      </c>
      <c r="N49" s="20">
        <v>3.1132388045695145</v>
      </c>
      <c r="O49" s="20">
        <v>0.4081717747634227</v>
      </c>
      <c r="P49" s="20">
        <v>4.83096889870477</v>
      </c>
      <c r="Q49" s="20">
        <v>1.0534183495476936</v>
      </c>
      <c r="R49" s="19">
        <v>27.792032655191726</v>
      </c>
      <c r="S49" s="19">
        <v>16.30565630781294</v>
      </c>
      <c r="T49" s="20">
        <v>2.725147818280168</v>
      </c>
      <c r="AN49"/>
    </row>
    <row r="50" spans="1:40" ht="6.75" customHeight="1">
      <c r="A50" s="21"/>
      <c r="AN50"/>
    </row>
    <row r="51" spans="1:40" ht="15">
      <c r="A51" s="21">
        <v>0.1</v>
      </c>
      <c r="B51" s="25">
        <v>131.82</v>
      </c>
      <c r="C51" s="24">
        <v>15.447</v>
      </c>
      <c r="D51" s="24">
        <v>37.552</v>
      </c>
      <c r="E51" s="24">
        <v>5.422</v>
      </c>
      <c r="F51" s="24">
        <v>24.484</v>
      </c>
      <c r="G51" s="23">
        <v>6.177</v>
      </c>
      <c r="H51" s="23">
        <v>2.011</v>
      </c>
      <c r="I51" s="23">
        <v>6.206</v>
      </c>
      <c r="J51" s="23">
        <v>0.959</v>
      </c>
      <c r="K51" s="23">
        <v>5.245</v>
      </c>
      <c r="L51" s="23">
        <v>1</v>
      </c>
      <c r="M51" s="23">
        <v>2.523</v>
      </c>
      <c r="N51" s="23">
        <v>1.957</v>
      </c>
      <c r="O51" s="23">
        <v>0.271</v>
      </c>
      <c r="P51" s="23">
        <v>4.319</v>
      </c>
      <c r="Q51" s="23">
        <v>1.116</v>
      </c>
      <c r="R51" s="23">
        <v>1.589</v>
      </c>
      <c r="S51" s="23">
        <v>1.221</v>
      </c>
      <c r="T51" s="23">
        <v>0.407</v>
      </c>
      <c r="AN51"/>
    </row>
    <row r="52" spans="1:20" ht="6.75" customHeight="1">
      <c r="A52" s="1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:F28"/>
    </sheetView>
  </sheetViews>
  <sheetFormatPr defaultColWidth="8.88671875" defaultRowHeight="15"/>
  <cols>
    <col min="1" max="1" width="14.5546875" style="0" customWidth="1"/>
    <col min="2" max="16384" width="11.5546875" style="0" customWidth="1"/>
  </cols>
  <sheetData>
    <row r="1" s="1" customFormat="1" ht="15">
      <c r="A1" s="1" t="s">
        <v>110</v>
      </c>
    </row>
    <row r="2" spans="1:6" s="1" customFormat="1" ht="6.75" customHeight="1">
      <c r="A2" s="12"/>
      <c r="B2" s="12"/>
      <c r="C2" s="12"/>
      <c r="D2" s="12"/>
      <c r="E2" s="12"/>
      <c r="F2" s="12"/>
    </row>
    <row r="3" s="1" customFormat="1" ht="6.75" customHeight="1"/>
    <row r="4" spans="1:6" s="1" customFormat="1" ht="20.25">
      <c r="A4" s="7" t="s">
        <v>73</v>
      </c>
      <c r="B4" s="2" t="s">
        <v>96</v>
      </c>
      <c r="C4" s="2" t="s">
        <v>95</v>
      </c>
      <c r="D4" s="2" t="s">
        <v>97</v>
      </c>
      <c r="E4" s="2" t="s">
        <v>95</v>
      </c>
      <c r="F4" s="2" t="s">
        <v>115</v>
      </c>
    </row>
    <row r="5" spans="1:6" s="1" customFormat="1" ht="6.75" customHeight="1">
      <c r="A5" s="14"/>
      <c r="B5" s="12"/>
      <c r="C5" s="12"/>
      <c r="D5" s="12"/>
      <c r="E5" s="12"/>
      <c r="F5" s="12"/>
    </row>
    <row r="6" s="1" customFormat="1" ht="6.75" customHeight="1">
      <c r="A6" s="7"/>
    </row>
    <row r="7" s="1" customFormat="1" ht="15">
      <c r="A7" s="11" t="s">
        <v>1</v>
      </c>
    </row>
    <row r="8" s="1" customFormat="1" ht="15">
      <c r="A8" s="7"/>
    </row>
    <row r="9" spans="1:7" s="1" customFormat="1" ht="15">
      <c r="A9" s="7" t="s">
        <v>55</v>
      </c>
      <c r="B9" s="5">
        <v>0.717664</v>
      </c>
      <c r="C9" s="5">
        <f>0.00000436*2</f>
        <v>8.72E-06</v>
      </c>
      <c r="D9" s="5">
        <v>0.512159</v>
      </c>
      <c r="E9" s="5">
        <f>0.0000025*2</f>
        <v>5E-06</v>
      </c>
      <c r="F9" s="30">
        <v>1.45</v>
      </c>
      <c r="G9"/>
    </row>
    <row r="10" spans="1:7" s="1" customFormat="1" ht="15">
      <c r="A10" s="7" t="s">
        <v>56</v>
      </c>
      <c r="B10" s="5">
        <v>0.719049</v>
      </c>
      <c r="C10" s="5">
        <f>0.00000462*2</f>
        <v>9.24E-06</v>
      </c>
      <c r="D10" s="5">
        <v>0.51217</v>
      </c>
      <c r="E10" s="5">
        <f>0.0000044*2</f>
        <v>8.8E-06</v>
      </c>
      <c r="F10" s="30">
        <v>1.4</v>
      </c>
      <c r="G10"/>
    </row>
    <row r="11" spans="1:7" s="1" customFormat="1" ht="15">
      <c r="A11" s="7" t="s">
        <v>67</v>
      </c>
      <c r="B11" s="5">
        <v>0.724147</v>
      </c>
      <c r="C11" s="5">
        <f>0.00000303*2</f>
        <v>6.06E-06</v>
      </c>
      <c r="D11" s="5">
        <v>0.512013</v>
      </c>
      <c r="E11" s="5">
        <f>0.00000475*2</f>
        <v>9.5E-06</v>
      </c>
      <c r="F11" s="30">
        <v>1.64</v>
      </c>
      <c r="G11"/>
    </row>
    <row r="12" spans="1:6" ht="6.75" customHeight="1">
      <c r="A12" s="7"/>
      <c r="B12" s="26"/>
      <c r="C12" s="26"/>
      <c r="D12" s="26"/>
      <c r="E12" s="26"/>
      <c r="F12" s="31"/>
    </row>
    <row r="13" spans="1:6" ht="15">
      <c r="A13" s="7" t="s">
        <v>74</v>
      </c>
      <c r="B13" s="27">
        <v>0.712174680625265</v>
      </c>
      <c r="C13" s="27">
        <v>2.98277923112383E-06</v>
      </c>
      <c r="D13" s="27">
        <v>0.512035842690435</v>
      </c>
      <c r="E13" s="27">
        <v>1.95491162489394E-06</v>
      </c>
      <c r="F13" s="32">
        <v>1.62</v>
      </c>
    </row>
    <row r="14" spans="1:7" s="1" customFormat="1" ht="6.75" customHeight="1">
      <c r="A14" s="7"/>
      <c r="B14" s="5"/>
      <c r="C14" s="5"/>
      <c r="D14" s="5"/>
      <c r="E14" s="5"/>
      <c r="F14" s="30"/>
      <c r="G14"/>
    </row>
    <row r="15" spans="1:7" s="1" customFormat="1" ht="15">
      <c r="A15" s="11" t="s">
        <v>0</v>
      </c>
      <c r="B15" s="5"/>
      <c r="C15" s="5"/>
      <c r="D15" s="5"/>
      <c r="E15" s="5"/>
      <c r="F15" s="30"/>
      <c r="G15"/>
    </row>
    <row r="16" spans="1:7" s="1" customFormat="1" ht="6.75" customHeight="1">
      <c r="A16" s="7"/>
      <c r="B16" s="5"/>
      <c r="C16" s="5"/>
      <c r="D16" s="5"/>
      <c r="E16" s="5"/>
      <c r="F16" s="30"/>
      <c r="G16"/>
    </row>
    <row r="17" spans="1:7" s="1" customFormat="1" ht="15">
      <c r="A17" s="7" t="s">
        <v>57</v>
      </c>
      <c r="B17" s="5">
        <v>0.707724</v>
      </c>
      <c r="C17" s="5">
        <v>1.1E-05</v>
      </c>
      <c r="D17" s="5">
        <v>0.512525</v>
      </c>
      <c r="E17" s="5">
        <v>1.222E-05</v>
      </c>
      <c r="F17" s="30">
        <v>1.04</v>
      </c>
      <c r="G17"/>
    </row>
    <row r="18" spans="1:7" s="1" customFormat="1" ht="15">
      <c r="A18" s="7" t="s">
        <v>58</v>
      </c>
      <c r="B18" s="5">
        <v>0.707506</v>
      </c>
      <c r="C18" s="5">
        <v>7.002E-06</v>
      </c>
      <c r="D18" s="5">
        <v>0.512524</v>
      </c>
      <c r="E18" s="5">
        <v>1.512E-05</v>
      </c>
      <c r="F18" s="30">
        <v>1.05</v>
      </c>
      <c r="G18"/>
    </row>
    <row r="19" spans="1:7" s="1" customFormat="1" ht="15">
      <c r="A19" s="7" t="s">
        <v>63</v>
      </c>
      <c r="B19" s="5">
        <v>0.707907</v>
      </c>
      <c r="C19" s="5">
        <v>6.338E-06</v>
      </c>
      <c r="D19" s="5">
        <v>0.512453</v>
      </c>
      <c r="E19" s="5">
        <v>1.048E-05</v>
      </c>
      <c r="F19" s="30">
        <v>1</v>
      </c>
      <c r="G19"/>
    </row>
    <row r="20" spans="1:7" s="1" customFormat="1" ht="15">
      <c r="A20" s="7" t="s">
        <v>59</v>
      </c>
      <c r="B20" s="5">
        <v>0.708463</v>
      </c>
      <c r="C20" s="5">
        <v>7.14E-06</v>
      </c>
      <c r="D20" s="5">
        <v>0.512424</v>
      </c>
      <c r="E20" s="5">
        <v>1.324E-05</v>
      </c>
      <c r="F20" s="30">
        <v>1.62</v>
      </c>
      <c r="G20"/>
    </row>
    <row r="21" spans="1:6" ht="15">
      <c r="A21" s="7" t="s">
        <v>60</v>
      </c>
      <c r="B21" s="5">
        <v>0.71099</v>
      </c>
      <c r="C21" s="5">
        <v>6.494E-06</v>
      </c>
      <c r="D21" s="5">
        <v>0.512371</v>
      </c>
      <c r="E21" s="5">
        <v>7.14E-06</v>
      </c>
      <c r="F21" s="30">
        <v>1.14</v>
      </c>
    </row>
    <row r="22" spans="1:6" ht="15">
      <c r="A22" s="7" t="s">
        <v>61</v>
      </c>
      <c r="B22" s="5">
        <v>0.71272903</v>
      </c>
      <c r="C22" s="5">
        <v>6.636E-06</v>
      </c>
      <c r="D22" s="5">
        <v>0.512354</v>
      </c>
      <c r="E22" s="5">
        <v>9.734E-06</v>
      </c>
      <c r="F22" s="30">
        <v>1.21</v>
      </c>
    </row>
    <row r="23" spans="1:6" ht="15">
      <c r="A23" s="7" t="s">
        <v>64</v>
      </c>
      <c r="B23" s="5">
        <v>0.721858</v>
      </c>
      <c r="C23" s="5">
        <v>9.02E-06</v>
      </c>
      <c r="D23" s="5">
        <v>0.512045</v>
      </c>
      <c r="E23" s="5">
        <v>1.394E-05</v>
      </c>
      <c r="F23" s="30">
        <v>1.19</v>
      </c>
    </row>
    <row r="24" spans="1:5" ht="6.75" customHeight="1">
      <c r="A24" s="7"/>
      <c r="B24" s="27"/>
      <c r="C24" s="27"/>
      <c r="D24" s="27"/>
      <c r="E24" s="27"/>
    </row>
    <row r="25" spans="1:6" ht="15">
      <c r="A25" s="7" t="s">
        <v>62</v>
      </c>
      <c r="B25" s="26">
        <v>0.710272</v>
      </c>
      <c r="C25" s="27">
        <v>4E-06</v>
      </c>
      <c r="D25" s="26">
        <v>0.512975</v>
      </c>
      <c r="E25" s="26">
        <v>3E-06</v>
      </c>
      <c r="F25" s="29" t="s">
        <v>76</v>
      </c>
    </row>
    <row r="26" spans="1:6" ht="6.75" customHeight="1">
      <c r="A26" s="13"/>
      <c r="B26" s="13"/>
      <c r="C26" s="13"/>
      <c r="D26" s="13"/>
      <c r="E26" s="13"/>
      <c r="F26" s="13"/>
    </row>
    <row r="27" ht="7.5" customHeight="1"/>
    <row r="28" ht="15">
      <c r="A28" t="s">
        <v>116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7">
      <selection activeCell="N28" sqref="N28"/>
    </sheetView>
  </sheetViews>
  <sheetFormatPr defaultColWidth="10.6640625" defaultRowHeight="15"/>
  <cols>
    <col min="1" max="1" width="12.4453125" style="1" customWidth="1"/>
    <col min="2" max="2" width="10.6640625" style="1" customWidth="1"/>
    <col min="3" max="3" width="6.6640625" style="1" customWidth="1"/>
    <col min="4" max="4" width="10.6640625" style="1" customWidth="1"/>
    <col min="5" max="5" width="6.6640625" style="1" customWidth="1"/>
    <col min="6" max="6" width="10.6640625" style="1" customWidth="1"/>
    <col min="7" max="7" width="6.6640625" style="1" customWidth="1"/>
    <col min="8" max="8" width="10.6640625" style="1" customWidth="1"/>
    <col min="9" max="9" width="6.6640625" style="1" customWidth="1"/>
    <col min="10" max="10" width="10.6640625" style="1" customWidth="1"/>
    <col min="11" max="11" width="6.6640625" style="1" customWidth="1"/>
    <col min="12" max="12" width="10.6640625" style="1" customWidth="1"/>
    <col min="13" max="13" width="6.6640625" style="1" customWidth="1"/>
    <col min="14" max="14" width="9.4453125" style="1" customWidth="1"/>
    <col min="15" max="16384" width="10.6640625" style="1" customWidth="1"/>
  </cols>
  <sheetData>
    <row r="1" ht="15">
      <c r="A1" s="1" t="s">
        <v>112</v>
      </c>
    </row>
    <row r="2" spans="1:14" ht="6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ht="6.75" customHeight="1"/>
    <row r="4" spans="1:14" ht="18.75">
      <c r="A4" s="7" t="s">
        <v>73</v>
      </c>
      <c r="B4" s="2" t="s">
        <v>99</v>
      </c>
      <c r="C4" s="2" t="s">
        <v>95</v>
      </c>
      <c r="D4" s="2" t="s">
        <v>100</v>
      </c>
      <c r="E4" s="2" t="s">
        <v>95</v>
      </c>
      <c r="F4" s="2" t="s">
        <v>101</v>
      </c>
      <c r="G4" s="2" t="s">
        <v>95</v>
      </c>
      <c r="H4" s="2" t="s">
        <v>102</v>
      </c>
      <c r="I4" s="2" t="s">
        <v>95</v>
      </c>
      <c r="J4" s="2" t="s">
        <v>103</v>
      </c>
      <c r="K4" s="2" t="s">
        <v>95</v>
      </c>
      <c r="L4" s="2" t="s">
        <v>104</v>
      </c>
      <c r="M4" s="2" t="s">
        <v>95</v>
      </c>
      <c r="N4" s="2" t="s">
        <v>113</v>
      </c>
    </row>
    <row r="5" spans="1:14" ht="6.75" customHeight="1">
      <c r="A5" s="14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ht="6.75" customHeight="1">
      <c r="A6" s="7"/>
    </row>
    <row r="7" ht="15">
      <c r="A7" s="11" t="s">
        <v>1</v>
      </c>
    </row>
    <row r="8" ht="6.75" customHeight="1">
      <c r="A8" s="7"/>
    </row>
    <row r="9" spans="1:14" ht="15">
      <c r="A9" s="7" t="s">
        <v>55</v>
      </c>
      <c r="B9" s="3">
        <v>2.1695471936461947</v>
      </c>
      <c r="C9" s="3">
        <v>0.0012421347711670827</v>
      </c>
      <c r="D9" s="3">
        <v>13.236031928637463</v>
      </c>
      <c r="E9" s="3">
        <v>0.021901975948525134</v>
      </c>
      <c r="F9" s="3">
        <v>0.9713234901691328</v>
      </c>
      <c r="G9" s="3">
        <v>0.0010692641714541015</v>
      </c>
      <c r="H9" s="3">
        <v>0.49734732663779546</v>
      </c>
      <c r="I9" s="3">
        <v>0.0011077195795838823</v>
      </c>
      <c r="J9" s="3">
        <v>0.7081448635586285</v>
      </c>
      <c r="K9" s="3">
        <v>0.0025842410779739027</v>
      </c>
      <c r="L9" s="3">
        <f>J9/H9</f>
        <v>1.4238437116891374</v>
      </c>
      <c r="M9" s="3">
        <v>0.006063638360446933</v>
      </c>
      <c r="N9" s="34">
        <v>122</v>
      </c>
    </row>
    <row r="10" spans="1:14" ht="15">
      <c r="A10" s="11" t="s">
        <v>90</v>
      </c>
      <c r="B10" s="28">
        <v>2.1695471936461947</v>
      </c>
      <c r="C10" s="28">
        <v>0.0012421347711670827</v>
      </c>
      <c r="D10" s="28">
        <v>13.136215618913976</v>
      </c>
      <c r="E10" s="28">
        <v>0.026612843375492065</v>
      </c>
      <c r="F10" s="28">
        <v>0.9713234901691328</v>
      </c>
      <c r="G10" s="28">
        <v>0.0010692641714541015</v>
      </c>
      <c r="H10" s="28">
        <v>0.5011264496543474</v>
      </c>
      <c r="I10" s="28">
        <v>0.0013021499303500763</v>
      </c>
      <c r="J10" s="28">
        <v>0.7099691085135267</v>
      </c>
      <c r="K10" s="28">
        <v>0.0030947715952357522</v>
      </c>
      <c r="L10" s="28">
        <f>J10/H10</f>
        <v>1.4167464299743684</v>
      </c>
      <c r="M10" s="28">
        <v>0.007047658599174441</v>
      </c>
      <c r="N10" s="2">
        <v>120</v>
      </c>
    </row>
    <row r="11" spans="1:14" ht="15">
      <c r="A11" s="7" t="s">
        <v>56</v>
      </c>
      <c r="B11" s="3">
        <v>1.0751722787341265</v>
      </c>
      <c r="C11" s="3">
        <v>0.0007286078974575555</v>
      </c>
      <c r="D11" s="3">
        <v>6.513634941767184</v>
      </c>
      <c r="E11" s="3">
        <v>0.009838040321639527</v>
      </c>
      <c r="F11" s="3">
        <v>0.9614552206814487</v>
      </c>
      <c r="G11" s="3">
        <v>0.0011614573373039448</v>
      </c>
      <c r="H11" s="3">
        <v>0.5008447617440853</v>
      </c>
      <c r="I11" s="3">
        <v>0.001095869654414196</v>
      </c>
      <c r="J11" s="3">
        <v>0.6194778955217548</v>
      </c>
      <c r="K11" s="3">
        <v>0.002842791452351171</v>
      </c>
      <c r="L11" s="3">
        <f aca="true" t="shared" si="0" ref="L11:L24">J11/H11</f>
        <v>1.2368660767551103</v>
      </c>
      <c r="M11" s="3">
        <v>0.006570952555849482</v>
      </c>
      <c r="N11" s="34">
        <v>61</v>
      </c>
    </row>
    <row r="12" spans="1:14" ht="15">
      <c r="A12" s="7" t="s">
        <v>67</v>
      </c>
      <c r="B12" s="3">
        <v>2.0958155532143192</v>
      </c>
      <c r="C12" s="3">
        <v>0.0010017970272580604</v>
      </c>
      <c r="D12" s="3">
        <v>14.49728555858583</v>
      </c>
      <c r="E12" s="3">
        <v>0.025977434199045767</v>
      </c>
      <c r="F12" s="3">
        <v>0.9555104813172757</v>
      </c>
      <c r="G12" s="3">
        <v>0.0011556870206573342</v>
      </c>
      <c r="H12" s="3">
        <v>0.4386466912643579</v>
      </c>
      <c r="I12" s="3">
        <v>0.0009956759184158248</v>
      </c>
      <c r="J12" s="3">
        <v>0.4918884953824588</v>
      </c>
      <c r="K12" s="3">
        <v>0.0022605047635789652</v>
      </c>
      <c r="L12" s="3">
        <f t="shared" si="0"/>
        <v>1.1213774210051293</v>
      </c>
      <c r="M12" s="3">
        <v>0.005738966117934468</v>
      </c>
      <c r="N12" s="34">
        <v>28</v>
      </c>
    </row>
    <row r="13" spans="1:14" ht="6.75" customHeight="1">
      <c r="A13" s="7"/>
      <c r="L13" s="3"/>
      <c r="N13" s="35"/>
    </row>
    <row r="14" spans="1:14" ht="15">
      <c r="A14" s="7" t="s">
        <v>98</v>
      </c>
      <c r="B14" s="3">
        <v>2.625</v>
      </c>
      <c r="C14" s="3">
        <v>0.03</v>
      </c>
      <c r="D14" s="3">
        <v>10.006</v>
      </c>
      <c r="E14" s="3">
        <v>0.011</v>
      </c>
      <c r="F14" s="3">
        <v>1.014</v>
      </c>
      <c r="G14" s="3">
        <v>0.005</v>
      </c>
      <c r="H14" s="3">
        <v>0.796</v>
      </c>
      <c r="I14" s="3">
        <v>0.013</v>
      </c>
      <c r="J14" s="3">
        <v>0.809</v>
      </c>
      <c r="K14" s="3">
        <v>0.005</v>
      </c>
      <c r="L14" s="3">
        <f t="shared" si="0"/>
        <v>1.0163316582914572</v>
      </c>
      <c r="M14" s="3">
        <v>0.016524555489457336</v>
      </c>
      <c r="N14" s="34">
        <v>0</v>
      </c>
    </row>
    <row r="15" spans="1:14" ht="6.75" customHeight="1">
      <c r="A15" s="7"/>
      <c r="L15" s="3"/>
      <c r="N15" s="35"/>
    </row>
    <row r="16" spans="1:14" ht="15">
      <c r="A16" s="11" t="s">
        <v>0</v>
      </c>
      <c r="L16" s="3"/>
      <c r="N16" s="35"/>
    </row>
    <row r="17" spans="1:14" ht="6.75" customHeight="1">
      <c r="A17" s="7"/>
      <c r="L17" s="3"/>
      <c r="N17" s="35"/>
    </row>
    <row r="18" spans="1:14" ht="15">
      <c r="A18" s="7" t="s">
        <v>57</v>
      </c>
      <c r="B18" s="3">
        <v>0.7742157067920037</v>
      </c>
      <c r="C18" s="3">
        <v>0.0003944129000743163</v>
      </c>
      <c r="D18" s="3">
        <v>4.729347382986836</v>
      </c>
      <c r="E18" s="3">
        <v>0.006043023468663235</v>
      </c>
      <c r="F18" s="3">
        <v>0.9574401262515977</v>
      </c>
      <c r="G18" s="3">
        <v>0.0010970585284636948</v>
      </c>
      <c r="H18" s="3">
        <v>0.4967172641295462</v>
      </c>
      <c r="I18" s="3">
        <v>0.0008877363370721881</v>
      </c>
      <c r="J18" s="3">
        <v>0.6012152411702437</v>
      </c>
      <c r="K18" s="3">
        <v>0.007764956665866963</v>
      </c>
      <c r="L18" s="3">
        <f t="shared" si="0"/>
        <v>1.2103771795083893</v>
      </c>
      <c r="M18" s="3">
        <v>0.01639078380708834</v>
      </c>
      <c r="N18" s="34">
        <v>41</v>
      </c>
    </row>
    <row r="19" spans="1:14" ht="15">
      <c r="A19" s="7" t="s">
        <v>58</v>
      </c>
      <c r="B19" s="3">
        <v>0.4812157018893464</v>
      </c>
      <c r="C19" s="3">
        <v>0.000228190990792508</v>
      </c>
      <c r="D19" s="3">
        <v>2.632959694006555</v>
      </c>
      <c r="E19" s="3">
        <v>0.002123904413219502</v>
      </c>
      <c r="F19" s="3">
        <v>0.9811195072659912</v>
      </c>
      <c r="G19" s="3">
        <v>0.0010185802257957081</v>
      </c>
      <c r="H19" s="3">
        <v>0.5545542923838281</v>
      </c>
      <c r="I19" s="3">
        <v>0.0007103049295165165</v>
      </c>
      <c r="J19" s="3">
        <v>0.7886660493822416</v>
      </c>
      <c r="K19" s="3">
        <v>0.0037380012678087616</v>
      </c>
      <c r="L19" s="3">
        <f t="shared" si="0"/>
        <v>1.4221620140961344</v>
      </c>
      <c r="M19" s="3">
        <v>0.007479563420819099</v>
      </c>
      <c r="N19" s="34">
        <v>182</v>
      </c>
    </row>
    <row r="20" spans="1:14" ht="15">
      <c r="A20" s="7" t="s">
        <v>63</v>
      </c>
      <c r="B20" s="3">
        <v>0.30416916828227025</v>
      </c>
      <c r="C20" s="3">
        <v>0.00010126937275618248</v>
      </c>
      <c r="D20" s="3">
        <v>1.671297400837479</v>
      </c>
      <c r="E20" s="3">
        <v>0.0012247250473617797</v>
      </c>
      <c r="F20" s="3">
        <v>1.016378723746826</v>
      </c>
      <c r="G20" s="3">
        <v>0.000980367179433252</v>
      </c>
      <c r="H20" s="3">
        <v>0.5522172193319252</v>
      </c>
      <c r="I20" s="3">
        <v>0.0005885181323644365</v>
      </c>
      <c r="J20" s="3">
        <v>0.760265344715721</v>
      </c>
      <c r="K20" s="3">
        <v>0.0024134805083916174</v>
      </c>
      <c r="L20" s="3">
        <f t="shared" si="0"/>
        <v>1.3767505215347926</v>
      </c>
      <c r="M20" s="3">
        <v>0.004870987862657443</v>
      </c>
      <c r="N20" s="34">
        <v>161</v>
      </c>
    </row>
    <row r="21" spans="1:14" ht="15">
      <c r="A21" s="7" t="s">
        <v>59</v>
      </c>
      <c r="B21" s="3">
        <v>1.3048955123234236</v>
      </c>
      <c r="C21" s="3">
        <v>0.0006388591620778522</v>
      </c>
      <c r="D21" s="3">
        <v>7.664688320626526</v>
      </c>
      <c r="E21" s="3">
        <v>0.0071025037020914505</v>
      </c>
      <c r="F21" s="3">
        <v>0.9938310666941331</v>
      </c>
      <c r="G21" s="3">
        <v>0.0011386650123966628</v>
      </c>
      <c r="H21" s="3">
        <v>0.5165706539886168</v>
      </c>
      <c r="I21" s="3">
        <v>0.0007315875555138047</v>
      </c>
      <c r="J21" s="3">
        <v>0.7008476808208686</v>
      </c>
      <c r="K21" s="3">
        <v>0.0017108765205341324</v>
      </c>
      <c r="L21" s="3">
        <f t="shared" si="0"/>
        <v>1.3567315049923694</v>
      </c>
      <c r="M21" s="3">
        <v>0.004010883232510774</v>
      </c>
      <c r="N21" s="34">
        <v>125</v>
      </c>
    </row>
    <row r="22" spans="1:14" ht="15">
      <c r="A22" s="7" t="s">
        <v>60</v>
      </c>
      <c r="B22" s="3">
        <v>1.776410568386838</v>
      </c>
      <c r="C22" s="3">
        <v>0.001011412094721272</v>
      </c>
      <c r="D22" s="3">
        <v>9.370230052353145</v>
      </c>
      <c r="E22" s="3">
        <v>0.0058055689671427605</v>
      </c>
      <c r="F22" s="3">
        <v>0.9941817588110231</v>
      </c>
      <c r="G22" s="3">
        <v>0.0011417043535812952</v>
      </c>
      <c r="H22" s="3">
        <v>0.5752300784587566</v>
      </c>
      <c r="I22" s="3">
        <v>0.0006839100786811979</v>
      </c>
      <c r="J22" s="3">
        <v>0.6823407853351324</v>
      </c>
      <c r="K22" s="3">
        <v>0.0018714129570264319</v>
      </c>
      <c r="L22" s="3">
        <f t="shared" si="0"/>
        <v>1.1862049828189845</v>
      </c>
      <c r="M22" s="3">
        <v>0.0039629460496242155</v>
      </c>
      <c r="N22" s="34">
        <v>56</v>
      </c>
    </row>
    <row r="23" spans="1:14" ht="15">
      <c r="A23" s="7" t="s">
        <v>61</v>
      </c>
      <c r="B23" s="3">
        <v>1.0799634521576573</v>
      </c>
      <c r="C23" s="3">
        <v>0.0005133316799047631</v>
      </c>
      <c r="D23" s="3">
        <v>5.0190149898247824</v>
      </c>
      <c r="E23" s="3">
        <v>0.0036109805481457373</v>
      </c>
      <c r="F23" s="3">
        <v>0.9833175895320873</v>
      </c>
      <c r="G23" s="3">
        <v>0.0009328231041191874</v>
      </c>
      <c r="H23" s="3">
        <v>0.6528885586288835</v>
      </c>
      <c r="I23" s="3">
        <v>0.0007800602819344255</v>
      </c>
      <c r="J23" s="3">
        <v>0.7104780546064936</v>
      </c>
      <c r="K23" s="3">
        <v>0.0023227196979472902</v>
      </c>
      <c r="L23" s="3">
        <f t="shared" si="0"/>
        <v>1.0882072372328786</v>
      </c>
      <c r="M23" s="3">
        <v>0.004110371419973152</v>
      </c>
      <c r="N23" s="34">
        <v>23</v>
      </c>
    </row>
    <row r="24" spans="1:14" ht="15">
      <c r="A24" s="7" t="s">
        <v>64</v>
      </c>
      <c r="B24" s="3">
        <v>2.1103937069386896</v>
      </c>
      <c r="C24" s="3">
        <v>0.0013823475649723835</v>
      </c>
      <c r="D24" s="3">
        <v>12.527021448476082</v>
      </c>
      <c r="E24" s="3">
        <v>0.017114440637972708</v>
      </c>
      <c r="F24" s="3">
        <v>0.9716640191083737</v>
      </c>
      <c r="G24" s="3">
        <v>0.0010028471421936172</v>
      </c>
      <c r="H24" s="3">
        <v>0.511168583826597</v>
      </c>
      <c r="I24" s="3">
        <v>0.001033184531068377</v>
      </c>
      <c r="J24" s="3">
        <v>0.633596905201903</v>
      </c>
      <c r="K24" s="3">
        <v>0.0019046291083864811</v>
      </c>
      <c r="L24" s="3">
        <f t="shared" si="0"/>
        <v>1.2395067405332507</v>
      </c>
      <c r="M24" s="3">
        <v>0.0045774817490048</v>
      </c>
      <c r="N24" s="34">
        <v>70</v>
      </c>
    </row>
    <row r="25" ht="6.75" customHeight="1">
      <c r="A25" s="7"/>
    </row>
    <row r="26" spans="1:14" ht="15">
      <c r="A26" s="7" t="s">
        <v>106</v>
      </c>
      <c r="B26" s="3">
        <v>10.808993622185573</v>
      </c>
      <c r="C26" s="3">
        <v>0.009669379681645917</v>
      </c>
      <c r="D26" s="3">
        <v>29.82548808415812</v>
      </c>
      <c r="E26" s="3">
        <v>0.033447230682232945</v>
      </c>
      <c r="F26" s="3">
        <v>1.0042623234537096</v>
      </c>
      <c r="G26" s="3">
        <v>0.001663765824171005</v>
      </c>
      <c r="H26" s="3">
        <v>1.0182353027907738</v>
      </c>
      <c r="I26" s="3">
        <v>0.003717861114598251</v>
      </c>
      <c r="J26" s="3">
        <v>1.0706315879205608</v>
      </c>
      <c r="K26" s="3">
        <v>0.002952933516984483</v>
      </c>
      <c r="L26" s="3">
        <v>0.9820995433203614</v>
      </c>
      <c r="M26" s="3">
        <v>0.0035865332236748224</v>
      </c>
      <c r="N26" s="2">
        <v>0</v>
      </c>
    </row>
    <row r="27" spans="1:14" ht="15">
      <c r="A27" s="7" t="s">
        <v>107</v>
      </c>
      <c r="B27" s="3">
        <v>0.3627447829425892</v>
      </c>
      <c r="C27" s="3">
        <v>0.00268749607662596</v>
      </c>
      <c r="D27" s="3">
        <v>1.0186431213681015</v>
      </c>
      <c r="E27" s="3">
        <v>0.0006413775670051122</v>
      </c>
      <c r="F27" s="3">
        <v>1.0033105588367688</v>
      </c>
      <c r="G27" s="3">
        <v>0.0013791069574090435</v>
      </c>
      <c r="H27" s="3">
        <v>0.9795871149403096</v>
      </c>
      <c r="I27" s="3">
        <v>0.003711288411268997</v>
      </c>
      <c r="J27" s="3">
        <v>1.0934921501643577</v>
      </c>
      <c r="K27" s="3">
        <v>0.003332687684021099</v>
      </c>
      <c r="L27" s="3">
        <v>1.0208382539422585</v>
      </c>
      <c r="M27" s="3">
        <v>0.0038675735152629465</v>
      </c>
      <c r="N27" s="2">
        <v>0</v>
      </c>
    </row>
    <row r="28" spans="1:14" ht="6.75" customHeight="1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ht="6.75" customHeight="1">
      <c r="A29"/>
    </row>
    <row r="30" ht="18">
      <c r="A30" s="1" t="s">
        <v>105</v>
      </c>
    </row>
    <row r="31" spans="1:4" ht="18.75">
      <c r="A31" s="33" t="s">
        <v>117</v>
      </c>
      <c r="B31"/>
      <c r="C31"/>
      <c r="D31"/>
    </row>
    <row r="32" spans="2:4" ht="15">
      <c r="B32"/>
      <c r="C32"/>
      <c r="D32"/>
    </row>
  </sheetData>
  <sheetProtection/>
  <printOptions/>
  <pageMargins left="0.7500000000000001" right="0.7500000000000001" top="1" bottom="1" header="0.5" footer="0.5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88671875" defaultRowHeight="15"/>
  <sheetData>
    <row r="1" ht="15">
      <c r="A1" t="s">
        <v>124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</dc:creator>
  <cp:keywords/>
  <dc:description/>
  <cp:lastModifiedBy>Jennifer Olivarez</cp:lastModifiedBy>
  <cp:lastPrinted>2020-06-04T04:40:05Z</cp:lastPrinted>
  <dcterms:created xsi:type="dcterms:W3CDTF">2011-11-04T10:15:37Z</dcterms:created>
  <dcterms:modified xsi:type="dcterms:W3CDTF">2021-02-12T22:18:13Z</dcterms:modified>
  <cp:category/>
  <cp:version/>
  <cp:contentType/>
  <cp:contentStatus/>
</cp:coreProperties>
</file>